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ameslovell/Documents/ECMT 461-907/Term Project/"/>
    </mc:Choice>
  </mc:AlternateContent>
  <xr:revisionPtr revIDLastSave="0" documentId="13_ncr:1_{278AADA6-E3C4-9B40-BF1F-71FC7B7AD20C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AT_Data" sheetId="2" r:id="rId1"/>
    <sheet name="Group 1" sheetId="14" r:id="rId2"/>
    <sheet name="Group 2" sheetId="15" r:id="rId3"/>
    <sheet name="Group 3" sheetId="16" r:id="rId4"/>
    <sheet name="Group 4" sheetId="17" r:id="rId5"/>
    <sheet name="Averages" sheetId="18" r:id="rId6"/>
    <sheet name="Correlation" sheetId="21" r:id="rId7"/>
    <sheet name="ANOVA" sheetId="22" r:id="rId8"/>
    <sheet name="OG ANOVA" sheetId="20" r:id="rId9"/>
  </sheets>
  <definedNames>
    <definedName name="_xlnm._FilterDatabase" localSheetId="1" hidden="1">'Group 1'!$X$1:$X$844</definedName>
    <definedName name="_xlnm._FilterDatabase" localSheetId="2" hidden="1">'Group 2'!$X$1:$X$328</definedName>
    <definedName name="_xlnm._FilterDatabase" localSheetId="0" hidden="1">SAT_Data!$AB$1289:$AB$1292</definedName>
    <definedName name="ada_wada_2005_2018">#REF!</definedName>
    <definedName name="SAT_Data">SAT_Data!$A$1:$W$1283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7" i="18" l="1"/>
  <c r="C107" i="18"/>
  <c r="C105" i="18"/>
  <c r="C100" i="18"/>
  <c r="E107" i="18"/>
  <c r="E102" i="18"/>
  <c r="E106" i="18"/>
  <c r="E101" i="18"/>
  <c r="E105" i="18"/>
  <c r="E100" i="18"/>
  <c r="D102" i="18"/>
  <c r="D106" i="18"/>
  <c r="D101" i="18"/>
  <c r="D105" i="18"/>
  <c r="D100" i="18"/>
  <c r="C102" i="18"/>
  <c r="C106" i="18"/>
  <c r="C101" i="18"/>
  <c r="B107" i="18"/>
  <c r="B102" i="18"/>
  <c r="B106" i="18"/>
  <c r="B101" i="18"/>
  <c r="B105" i="18"/>
  <c r="B100" i="18"/>
  <c r="E97" i="18"/>
  <c r="E96" i="18"/>
  <c r="E95" i="18"/>
  <c r="D97" i="18"/>
  <c r="D96" i="18"/>
  <c r="D95" i="18"/>
  <c r="C97" i="18"/>
  <c r="C96" i="18"/>
  <c r="C95" i="18"/>
  <c r="B97" i="18"/>
  <c r="B96" i="18"/>
  <c r="B95" i="18"/>
  <c r="E88" i="18"/>
  <c r="D88" i="18"/>
  <c r="C88" i="18"/>
  <c r="B88" i="18"/>
  <c r="E89" i="18"/>
  <c r="D89" i="18"/>
  <c r="C89" i="18"/>
  <c r="B89" i="18"/>
  <c r="E91" i="18"/>
  <c r="E90" i="18"/>
  <c r="D91" i="18"/>
  <c r="D90" i="18"/>
  <c r="C91" i="18"/>
  <c r="C90" i="18"/>
  <c r="B91" i="18"/>
  <c r="B90" i="18"/>
  <c r="B47" i="18" l="1"/>
  <c r="B44" i="18"/>
  <c r="B43" i="18"/>
  <c r="G83" i="18"/>
  <c r="F83" i="18"/>
  <c r="E83" i="18"/>
  <c r="D83" i="18"/>
  <c r="C83" i="18"/>
  <c r="B83" i="18"/>
  <c r="X56" i="18"/>
  <c r="O56" i="18"/>
  <c r="X55" i="18"/>
  <c r="O55" i="18"/>
  <c r="W56" i="18"/>
  <c r="N56" i="18"/>
  <c r="W55" i="18"/>
  <c r="N55" i="18"/>
  <c r="V56" i="18"/>
  <c r="M56" i="18"/>
  <c r="V55" i="18"/>
  <c r="M55" i="18"/>
  <c r="U56" i="18"/>
  <c r="L56" i="18"/>
  <c r="U55" i="18"/>
  <c r="L55" i="18"/>
  <c r="T56" i="18"/>
  <c r="K56" i="18"/>
  <c r="T55" i="18"/>
  <c r="K55" i="18"/>
  <c r="S56" i="18"/>
  <c r="J56" i="18"/>
  <c r="S55" i="18"/>
  <c r="J55" i="18"/>
  <c r="X54" i="18"/>
  <c r="X53" i="18"/>
  <c r="AB57" i="18"/>
  <c r="B78" i="18" l="1"/>
  <c r="F66" i="18" l="1"/>
  <c r="E66" i="18"/>
  <c r="D66" i="18"/>
  <c r="C66" i="18"/>
  <c r="B66" i="18"/>
  <c r="E4" i="21"/>
  <c r="D4" i="21"/>
  <c r="F20" i="20"/>
  <c r="F19" i="20"/>
  <c r="AL20" i="20"/>
  <c r="AL19" i="20"/>
  <c r="AA20" i="20"/>
  <c r="AA19" i="20"/>
  <c r="E20" i="20"/>
  <c r="E19" i="20"/>
  <c r="D70" i="18" l="1"/>
  <c r="B70" i="18"/>
  <c r="D71" i="18"/>
  <c r="B71" i="18"/>
  <c r="B72" i="18"/>
  <c r="D72" i="18"/>
  <c r="D73" i="18"/>
  <c r="B73" i="18"/>
  <c r="H46" i="18" l="1"/>
  <c r="F46" i="18" l="1"/>
  <c r="F47" i="18" s="1"/>
  <c r="E46" i="18"/>
  <c r="E45" i="18" s="1"/>
  <c r="D46" i="18"/>
  <c r="D43" i="18" s="1"/>
  <c r="C46" i="18"/>
  <c r="C45" i="18" s="1"/>
  <c r="B46" i="18"/>
  <c r="C49" i="18" l="1"/>
  <c r="C47" i="18"/>
  <c r="D48" i="18"/>
  <c r="B49" i="18"/>
  <c r="F44" i="18"/>
  <c r="B48" i="18"/>
  <c r="C44" i="18"/>
  <c r="C43" i="18"/>
  <c r="D45" i="18"/>
  <c r="E44" i="18"/>
  <c r="E43" i="18"/>
  <c r="F48" i="18"/>
  <c r="C48" i="18"/>
  <c r="D49" i="18"/>
  <c r="D47" i="18"/>
  <c r="E48" i="18"/>
  <c r="F43" i="18"/>
  <c r="F45" i="18"/>
  <c r="E49" i="18"/>
  <c r="E47" i="18"/>
  <c r="B45" i="18"/>
  <c r="D44" i="18"/>
  <c r="F49" i="18"/>
  <c r="F36" i="18" l="1"/>
  <c r="E36" i="18"/>
  <c r="D36" i="18"/>
  <c r="C36" i="18"/>
  <c r="B36" i="18"/>
  <c r="M5" i="18"/>
  <c r="M4" i="18"/>
  <c r="M3" i="18"/>
  <c r="M2" i="18"/>
  <c r="L5" i="18"/>
  <c r="L4" i="18"/>
  <c r="L3" i="18"/>
  <c r="L2" i="18"/>
  <c r="K5" i="18"/>
  <c r="K4" i="18"/>
  <c r="K3" i="18"/>
  <c r="K2" i="18"/>
  <c r="J2" i="18"/>
  <c r="J5" i="18"/>
  <c r="J4" i="18"/>
  <c r="J3" i="18"/>
  <c r="I5" i="18"/>
  <c r="I4" i="18"/>
  <c r="I3" i="18"/>
  <c r="I2" i="18"/>
  <c r="F5" i="18"/>
  <c r="F2" i="18"/>
  <c r="E5" i="18"/>
  <c r="E2" i="18"/>
  <c r="D5" i="18"/>
  <c r="D2" i="18"/>
  <c r="C5" i="18"/>
  <c r="C2" i="18"/>
  <c r="B5" i="18"/>
  <c r="B2" i="18"/>
  <c r="F4" i="18"/>
  <c r="E4" i="18"/>
  <c r="D4" i="18"/>
  <c r="C4" i="18"/>
  <c r="B4" i="18"/>
  <c r="F3" i="18"/>
  <c r="E3" i="18"/>
  <c r="D3" i="18"/>
  <c r="C3" i="18"/>
  <c r="B3" i="18"/>
  <c r="C35" i="18" l="1"/>
  <c r="C38" i="18"/>
  <c r="C33" i="18"/>
  <c r="C34" i="18"/>
  <c r="C37" i="18"/>
  <c r="C39" i="18"/>
  <c r="D33" i="18"/>
  <c r="D37" i="18"/>
  <c r="D39" i="18"/>
  <c r="D34" i="18"/>
  <c r="D35" i="18"/>
  <c r="D38" i="18"/>
  <c r="E37" i="18"/>
  <c r="E35" i="18"/>
  <c r="E33" i="18"/>
  <c r="E34" i="18"/>
  <c r="E38" i="18"/>
  <c r="E39" i="18"/>
  <c r="B39" i="18"/>
  <c r="B35" i="18"/>
  <c r="B33" i="18"/>
  <c r="B37" i="18"/>
  <c r="B38" i="18"/>
  <c r="B34" i="18"/>
  <c r="F37" i="18"/>
  <c r="F35" i="18"/>
  <c r="F33" i="18"/>
  <c r="F39" i="18"/>
  <c r="F38" i="18"/>
  <c r="F34" i="18"/>
  <c r="F22" i="18"/>
  <c r="E22" i="18"/>
  <c r="D22" i="18"/>
  <c r="C22" i="18"/>
  <c r="B22" i="18"/>
  <c r="T18" i="18" l="1"/>
  <c r="S18" i="18"/>
  <c r="R18" i="18"/>
  <c r="Q18" i="18"/>
  <c r="P18" i="18"/>
  <c r="T17" i="18"/>
  <c r="S17" i="18"/>
  <c r="R17" i="18"/>
  <c r="J76" i="18" s="1"/>
  <c r="Q17" i="18"/>
  <c r="P17" i="18"/>
  <c r="T14" i="18"/>
  <c r="S14" i="18"/>
  <c r="R14" i="18"/>
  <c r="Q14" i="18"/>
  <c r="P14" i="18"/>
  <c r="T13" i="18"/>
  <c r="S13" i="18"/>
  <c r="R13" i="18"/>
  <c r="Q13" i="18"/>
  <c r="P13" i="18"/>
  <c r="M18" i="18"/>
  <c r="L18" i="18"/>
  <c r="K18" i="18"/>
  <c r="J18" i="18"/>
  <c r="I18" i="18"/>
  <c r="M17" i="18"/>
  <c r="L17" i="18"/>
  <c r="K17" i="18"/>
  <c r="J17" i="18"/>
  <c r="I17" i="18"/>
  <c r="M16" i="18"/>
  <c r="C73" i="18" s="1"/>
  <c r="E73" i="18" s="1"/>
  <c r="L16" i="18"/>
  <c r="C72" i="18" s="1"/>
  <c r="E72" i="18" s="1"/>
  <c r="K16" i="18"/>
  <c r="J16" i="18"/>
  <c r="J13" i="18"/>
  <c r="I16" i="18"/>
  <c r="I13" i="18"/>
  <c r="M14" i="18"/>
  <c r="L14" i="18"/>
  <c r="K14" i="18"/>
  <c r="J14" i="18"/>
  <c r="I14" i="18"/>
  <c r="M13" i="18"/>
  <c r="L13" i="18"/>
  <c r="L15" i="18" s="1"/>
  <c r="K13" i="18"/>
  <c r="F18" i="18"/>
  <c r="E18" i="18"/>
  <c r="D18" i="18"/>
  <c r="C18" i="18"/>
  <c r="B18" i="18"/>
  <c r="F17" i="18"/>
  <c r="E17" i="18"/>
  <c r="D17" i="18"/>
  <c r="C17" i="18"/>
  <c r="B17" i="18"/>
  <c r="F16" i="18"/>
  <c r="C29" i="18" s="1"/>
  <c r="D16" i="18"/>
  <c r="E16" i="18"/>
  <c r="C16" i="18"/>
  <c r="B16" i="18"/>
  <c r="F14" i="18"/>
  <c r="F15" i="18" s="1"/>
  <c r="E14" i="18"/>
  <c r="D14" i="18"/>
  <c r="C14" i="18"/>
  <c r="B14" i="18"/>
  <c r="F13" i="18"/>
  <c r="E13" i="18"/>
  <c r="D13" i="18"/>
  <c r="C13" i="18"/>
  <c r="B13" i="18"/>
  <c r="M53" i="18" l="1"/>
  <c r="W54" i="18"/>
  <c r="C71" i="18"/>
  <c r="E71" i="18" s="1"/>
  <c r="AB56" i="18"/>
  <c r="W53" i="18" s="1"/>
  <c r="AB55" i="18"/>
  <c r="V54" i="18" s="1"/>
  <c r="AB53" i="18"/>
  <c r="AB52" i="18"/>
  <c r="AB54" i="18"/>
  <c r="U54" i="18" s="1"/>
  <c r="S53" i="18"/>
  <c r="T53" i="18"/>
  <c r="U53" i="18"/>
  <c r="S54" i="18"/>
  <c r="T54" i="18"/>
  <c r="F73" i="18"/>
  <c r="G73" i="18"/>
  <c r="O53" i="18"/>
  <c r="O54" i="18"/>
  <c r="C15" i="18"/>
  <c r="K15" i="18"/>
  <c r="F72" i="18"/>
  <c r="G72" i="18"/>
  <c r="N53" i="18"/>
  <c r="M54" i="18"/>
  <c r="N54" i="18"/>
  <c r="C70" i="18"/>
  <c r="E70" i="18" s="1"/>
  <c r="F71" i="18"/>
  <c r="G71" i="18"/>
  <c r="L53" i="18"/>
  <c r="J53" i="18"/>
  <c r="K53" i="18"/>
  <c r="L54" i="18"/>
  <c r="K54" i="18"/>
  <c r="J54" i="18"/>
  <c r="E56" i="18"/>
  <c r="E54" i="18"/>
  <c r="E55" i="18"/>
  <c r="C53" i="18"/>
  <c r="D15" i="18"/>
  <c r="O76" i="18"/>
  <c r="K76" i="18"/>
  <c r="M76" i="18"/>
  <c r="C26" i="18"/>
  <c r="L77" i="18"/>
  <c r="J77" i="18"/>
  <c r="K77" i="18"/>
  <c r="D53" i="18"/>
  <c r="E15" i="18"/>
  <c r="C28" i="18"/>
  <c r="O77" i="18"/>
  <c r="M15" i="18"/>
  <c r="E53" i="18"/>
  <c r="N76" i="18"/>
  <c r="L76" i="18"/>
  <c r="C27" i="18"/>
  <c r="N77" i="18"/>
  <c r="M77" i="18"/>
  <c r="B53" i="18"/>
  <c r="I15" i="18"/>
  <c r="J15" i="18"/>
  <c r="D29" i="18"/>
  <c r="D26" i="18"/>
  <c r="E26" i="18" s="1"/>
  <c r="B15" i="18"/>
  <c r="V53" i="18" l="1"/>
  <c r="F70" i="18"/>
  <c r="F74" i="18" s="1"/>
  <c r="E74" i="18"/>
  <c r="G70" i="18"/>
  <c r="G74" i="18" s="1"/>
  <c r="D27" i="18"/>
  <c r="E27" i="18" s="1"/>
  <c r="C56" i="18"/>
  <c r="C55" i="18"/>
  <c r="C54" i="18"/>
  <c r="D28" i="18"/>
  <c r="D55" i="18"/>
  <c r="D54" i="18"/>
  <c r="D56" i="18"/>
  <c r="B54" i="18"/>
  <c r="B55" i="18"/>
  <c r="B56" i="18"/>
  <c r="H44" i="18"/>
  <c r="Y1286" i="2"/>
  <c r="Y1287" i="2" s="1"/>
  <c r="B77" i="18" l="1"/>
  <c r="E28" i="18"/>
  <c r="E29" i="18" s="1"/>
</calcChain>
</file>

<file path=xl/sharedStrings.xml><?xml version="1.0" encoding="utf-8"?>
<sst xmlns="http://schemas.openxmlformats.org/spreadsheetml/2006/main" count="10919" uniqueCount="2322">
  <si>
    <t>Campus</t>
  </si>
  <si>
    <t>CampName</t>
  </si>
  <si>
    <t>District</t>
  </si>
  <si>
    <t>DistName</t>
  </si>
  <si>
    <t>County</t>
  </si>
  <si>
    <t>CntyName</t>
  </si>
  <si>
    <t>Region</t>
  </si>
  <si>
    <t>RegnName</t>
  </si>
  <si>
    <t>ERW_Econ_DisAd</t>
  </si>
  <si>
    <t>Math_Econ_DisAd</t>
  </si>
  <si>
    <t>Total_Econ_DisAd</t>
  </si>
  <si>
    <t>ERW</t>
  </si>
  <si>
    <t>Math</t>
  </si>
  <si>
    <t>Total</t>
  </si>
  <si>
    <t>ERW_Female</t>
  </si>
  <si>
    <t>Math_Female</t>
  </si>
  <si>
    <t>Total_Female</t>
  </si>
  <si>
    <t>ERW_Male</t>
  </si>
  <si>
    <t>Math_Male</t>
  </si>
  <si>
    <t>Total_Male</t>
  </si>
  <si>
    <t>female_enrollment</t>
  </si>
  <si>
    <t>male_enrollment</t>
  </si>
  <si>
    <t>enrollment</t>
  </si>
  <si>
    <t>Cayuga H S</t>
  </si>
  <si>
    <t>Cayuga ISD</t>
  </si>
  <si>
    <t>Anderson County</t>
  </si>
  <si>
    <t>Kilgore</t>
  </si>
  <si>
    <t>Elkhart H S</t>
  </si>
  <si>
    <t>Elkhart ISD</t>
  </si>
  <si>
    <t>Frankston H S</t>
  </si>
  <si>
    <t>Frankston ISD</t>
  </si>
  <si>
    <t>Palestine H S</t>
  </si>
  <si>
    <t>Palestine ISD</t>
  </si>
  <si>
    <t>Westwood H S</t>
  </si>
  <si>
    <t>Westwood ISD</t>
  </si>
  <si>
    <t>Slocum H S</t>
  </si>
  <si>
    <t>Slocum ISD</t>
  </si>
  <si>
    <t>Andrews H S</t>
  </si>
  <si>
    <t>Andrews ISD</t>
  </si>
  <si>
    <t>Andrews County</t>
  </si>
  <si>
    <t>Midland</t>
  </si>
  <si>
    <t>Pineywoods Community Academy H S</t>
  </si>
  <si>
    <t>Pineywoods Community Academy</t>
  </si>
  <si>
    <t>Angelina County</t>
  </si>
  <si>
    <t>Hudson H S</t>
  </si>
  <si>
    <t>Hudson ISD</t>
  </si>
  <si>
    <t>Lufkin H S</t>
  </si>
  <si>
    <t>Lufkin ISD</t>
  </si>
  <si>
    <t>Huntington H S</t>
  </si>
  <si>
    <t>Huntington ISD</t>
  </si>
  <si>
    <t>Diboll H S</t>
  </si>
  <si>
    <t>Diboll ISD</t>
  </si>
  <si>
    <t>Zavalla H S</t>
  </si>
  <si>
    <t>Zavalla ISD</t>
  </si>
  <si>
    <t>Central H S</t>
  </si>
  <si>
    <t>Central ISD</t>
  </si>
  <si>
    <t>Rockport-Fulton H S</t>
  </si>
  <si>
    <t>Aransas County ISD</t>
  </si>
  <si>
    <t>Aransas County</t>
  </si>
  <si>
    <t>Corpus Christi</t>
  </si>
  <si>
    <t>Holliday H S</t>
  </si>
  <si>
    <t>Holliday ISD</t>
  </si>
  <si>
    <t>Archer County</t>
  </si>
  <si>
    <t>Wichita Falls</t>
  </si>
  <si>
    <t>Charlotte H S</t>
  </si>
  <si>
    <t>Charlotte ISD</t>
  </si>
  <si>
    <t>Atascosa County</t>
  </si>
  <si>
    <t>San Antonio</t>
  </si>
  <si>
    <t>Jourdanton H S</t>
  </si>
  <si>
    <t>Jourdanton ISD</t>
  </si>
  <si>
    <t>Lytle H S</t>
  </si>
  <si>
    <t>Lytle ISD</t>
  </si>
  <si>
    <t>Pleasanton H S</t>
  </si>
  <si>
    <t>Pleasanton ISD</t>
  </si>
  <si>
    <t>Poteet H S</t>
  </si>
  <si>
    <t>Poteet ISD</t>
  </si>
  <si>
    <t>Bellville H S</t>
  </si>
  <si>
    <t>Bellville ISD</t>
  </si>
  <si>
    <t>Austin County</t>
  </si>
  <si>
    <t>Huntsville</t>
  </si>
  <si>
    <t>Sealy H S</t>
  </si>
  <si>
    <t>Sealy ISD</t>
  </si>
  <si>
    <t>Brazos H S</t>
  </si>
  <si>
    <t>Brazos ISD</t>
  </si>
  <si>
    <t>Medina School</t>
  </si>
  <si>
    <t>Medina ISD</t>
  </si>
  <si>
    <t>Bandera County</t>
  </si>
  <si>
    <t>Bandera H S</t>
  </si>
  <si>
    <t>Bandera ISD</t>
  </si>
  <si>
    <t>Bastrop H S</t>
  </si>
  <si>
    <t>Bastrop ISD</t>
  </si>
  <si>
    <t>Bastrop County</t>
  </si>
  <si>
    <t>Austin</t>
  </si>
  <si>
    <t>Cedar Creek H S</t>
  </si>
  <si>
    <t>Elgin H S</t>
  </si>
  <si>
    <t>Elgin ISD</t>
  </si>
  <si>
    <t>Phoenix H S</t>
  </si>
  <si>
    <t>Smithville H S</t>
  </si>
  <si>
    <t>Smithville ISD</t>
  </si>
  <si>
    <t>A C Jones H S</t>
  </si>
  <si>
    <t>Beeville ISD</t>
  </si>
  <si>
    <t>Bee County</t>
  </si>
  <si>
    <t>Pettus Secondary</t>
  </si>
  <si>
    <t>Pettus ISD</t>
  </si>
  <si>
    <t>Skidmore-Tynan H S</t>
  </si>
  <si>
    <t>Skidmore-Tynan ISD</t>
  </si>
  <si>
    <t>Richard Milburn Alter H S (Killeen</t>
  </si>
  <si>
    <t>Richard Milburn Alter High School</t>
  </si>
  <si>
    <t>Bell County</t>
  </si>
  <si>
    <t>Richard Milburn Academy Odessa</t>
  </si>
  <si>
    <t>Richard Milburn Academy Lubbock</t>
  </si>
  <si>
    <t>Richard Milburn Academy Fort Worth</t>
  </si>
  <si>
    <t>Richard Milburn Academy Corpus Chr</t>
  </si>
  <si>
    <t>Academy H S</t>
  </si>
  <si>
    <t>Academy ISD</t>
  </si>
  <si>
    <t>Waco</t>
  </si>
  <si>
    <t>Bartlett Schools</t>
  </si>
  <si>
    <t>Bartlett ISD</t>
  </si>
  <si>
    <t>Belton H S</t>
  </si>
  <si>
    <t>Belton ISD</t>
  </si>
  <si>
    <t>Belton New Tech H S At Waskow</t>
  </si>
  <si>
    <t>Holland H S</t>
  </si>
  <si>
    <t>Holland ISD</t>
  </si>
  <si>
    <t>Killeen H S</t>
  </si>
  <si>
    <t>Killeen ISD</t>
  </si>
  <si>
    <t>C E Ellison H S</t>
  </si>
  <si>
    <t>Pathways Academic Campus</t>
  </si>
  <si>
    <t>Harker Heights H S</t>
  </si>
  <si>
    <t>Robert M Shoemaker H S</t>
  </si>
  <si>
    <t>Rogers H S</t>
  </si>
  <si>
    <t>Rogers ISD</t>
  </si>
  <si>
    <t>Salado H S</t>
  </si>
  <si>
    <t>Salado ISD</t>
  </si>
  <si>
    <t>Temple H S</t>
  </si>
  <si>
    <t>Temple ISD</t>
  </si>
  <si>
    <t>Troy H S</t>
  </si>
  <si>
    <t>Troy ISD</t>
  </si>
  <si>
    <t>Milton B Lee Academy Of Science &amp;</t>
  </si>
  <si>
    <t>School Of Excellence In Education</t>
  </si>
  <si>
    <t>Bexar County</t>
  </si>
  <si>
    <t>Southwest Preparatory School-North</t>
  </si>
  <si>
    <t>Southwest Preparatory School</t>
  </si>
  <si>
    <t>Heritage Academy Of Del Rio</t>
  </si>
  <si>
    <t>Heritage Academy</t>
  </si>
  <si>
    <t>San Antonio School For Inquiry &amp; C</t>
  </si>
  <si>
    <t>Athlos Leadership Academy</t>
  </si>
  <si>
    <t>Jubilee Academies</t>
  </si>
  <si>
    <t>Kipp University Prep H S</t>
  </si>
  <si>
    <t>Kipp San Antonio</t>
  </si>
  <si>
    <t>School Of Science And Technology</t>
  </si>
  <si>
    <t>Harmony Science Acad (San Antonio)</t>
  </si>
  <si>
    <t>Harmony Science Academy - Laredo</t>
  </si>
  <si>
    <t>Harmony Science Academy - Brownsvi</t>
  </si>
  <si>
    <t>Brooks Academy Of Science And Engi</t>
  </si>
  <si>
    <t>School Of Science And Technology C</t>
  </si>
  <si>
    <t>School Of Science And Technology D</t>
  </si>
  <si>
    <t>Henry Ford Academy Alameda School</t>
  </si>
  <si>
    <t>Alamo Heights H S</t>
  </si>
  <si>
    <t>Alamo Heights ISD</t>
  </si>
  <si>
    <t>Harlandale H S</t>
  </si>
  <si>
    <t>Harlandale ISD</t>
  </si>
  <si>
    <t>McCollum H S</t>
  </si>
  <si>
    <t>Frank M Tejeda Academy</t>
  </si>
  <si>
    <t>John F Kennedy H S</t>
  </si>
  <si>
    <t>Edgewood ISD</t>
  </si>
  <si>
    <t>Memorial H S</t>
  </si>
  <si>
    <t>Randolph H S</t>
  </si>
  <si>
    <t>Randolph Field ISD</t>
  </si>
  <si>
    <t>Brackenridge H S</t>
  </si>
  <si>
    <t>San Antonio ISD</t>
  </si>
  <si>
    <t>Burbank H S</t>
  </si>
  <si>
    <t>Edison H S</t>
  </si>
  <si>
    <t>Fox Technical H S</t>
  </si>
  <si>
    <t>Highlands H S</t>
  </si>
  <si>
    <t>Houston H S</t>
  </si>
  <si>
    <t>Jefferson H S</t>
  </si>
  <si>
    <t>Lanier H S</t>
  </si>
  <si>
    <t>Travis Early College H S</t>
  </si>
  <si>
    <t>Young Women's Leadership Academy</t>
  </si>
  <si>
    <t>Cooper Academy</t>
  </si>
  <si>
    <t>South San Antonio H S</t>
  </si>
  <si>
    <t>South San Antonio ISD</t>
  </si>
  <si>
    <t>Somerset H S</t>
  </si>
  <si>
    <t>Somerset ISD</t>
  </si>
  <si>
    <t>Lee H S</t>
  </si>
  <si>
    <t>North East ISD</t>
  </si>
  <si>
    <t>Macarthur H S</t>
  </si>
  <si>
    <t>Churchill H S</t>
  </si>
  <si>
    <t>Roosevelt H S</t>
  </si>
  <si>
    <t>Madison H S</t>
  </si>
  <si>
    <t>Reagan H S</t>
  </si>
  <si>
    <t>Academy Of Creative Ed</t>
  </si>
  <si>
    <t>International School Of America</t>
  </si>
  <si>
    <t>Johnson H S</t>
  </si>
  <si>
    <t>East Central H S</t>
  </si>
  <si>
    <t>East Central ISD</t>
  </si>
  <si>
    <t>Southwest H S</t>
  </si>
  <si>
    <t>Southwest ISD</t>
  </si>
  <si>
    <t>Southwest Academy</t>
  </si>
  <si>
    <t>Virginia Allred Stacey Jr/Sr H S</t>
  </si>
  <si>
    <t>Lackland ISD</t>
  </si>
  <si>
    <t>Robert G Cole Middle/High School</t>
  </si>
  <si>
    <t>Ft Sam Houston ISD</t>
  </si>
  <si>
    <t>Holmes H S</t>
  </si>
  <si>
    <t>Northside ISD</t>
  </si>
  <si>
    <t>Jay H S</t>
  </si>
  <si>
    <t>Marshall H S</t>
  </si>
  <si>
    <t>Clark H S</t>
  </si>
  <si>
    <t>Health Careers H S</t>
  </si>
  <si>
    <t>Taft H S</t>
  </si>
  <si>
    <t>Chavez Excel Academy</t>
  </si>
  <si>
    <t>O'Connor H S</t>
  </si>
  <si>
    <t>Warren H S</t>
  </si>
  <si>
    <t>Stevens H S</t>
  </si>
  <si>
    <t>Brandeis H S</t>
  </si>
  <si>
    <t>Brennan H S</t>
  </si>
  <si>
    <t>Judson H S</t>
  </si>
  <si>
    <t>Judson ISD</t>
  </si>
  <si>
    <t>Judson Learning Acad</t>
  </si>
  <si>
    <t>Karen Wagner H S</t>
  </si>
  <si>
    <t>Judson Early College Academy</t>
  </si>
  <si>
    <t>Southside H S</t>
  </si>
  <si>
    <t>Southside ISD</t>
  </si>
  <si>
    <t>Lyndon B Johnson H S</t>
  </si>
  <si>
    <t>Johnson City ISD</t>
  </si>
  <si>
    <t>Blanco County</t>
  </si>
  <si>
    <t>Blanco H S</t>
  </si>
  <si>
    <t>Blanco ISD</t>
  </si>
  <si>
    <t>Meridian H S</t>
  </si>
  <si>
    <t>Meridian ISD</t>
  </si>
  <si>
    <t>Bosque County</t>
  </si>
  <si>
    <t>Morgan School</t>
  </si>
  <si>
    <t>Morgan ISD</t>
  </si>
  <si>
    <t>Valley Mills H S</t>
  </si>
  <si>
    <t>Valley Mills ISD</t>
  </si>
  <si>
    <t>Walnut Springs School</t>
  </si>
  <si>
    <t>Walnut Springs ISD</t>
  </si>
  <si>
    <t>Iredell School</t>
  </si>
  <si>
    <t>Iredell ISD</t>
  </si>
  <si>
    <t>Kopperl School</t>
  </si>
  <si>
    <t>Kopperl ISD</t>
  </si>
  <si>
    <t>Cranfills Gap School</t>
  </si>
  <si>
    <t>Cranfills Gap ISD</t>
  </si>
  <si>
    <t>Texas H S</t>
  </si>
  <si>
    <t>Texarkana ISD</t>
  </si>
  <si>
    <t>Bowie County</t>
  </si>
  <si>
    <t>Mt Pleasant</t>
  </si>
  <si>
    <t>Liberty-Eylau H S</t>
  </si>
  <si>
    <t>Liberty-Eylau ISD</t>
  </si>
  <si>
    <t>Alvin H S</t>
  </si>
  <si>
    <t>Alvin ISD</t>
  </si>
  <si>
    <t>Brazoria County</t>
  </si>
  <si>
    <t>Houston</t>
  </si>
  <si>
    <t>Manvel H S</t>
  </si>
  <si>
    <t>Angleton H S</t>
  </si>
  <si>
    <t>Angleton ISD</t>
  </si>
  <si>
    <t>Brazosport H S</t>
  </si>
  <si>
    <t>Brazosport ISD</t>
  </si>
  <si>
    <t>Brazoswood H S</t>
  </si>
  <si>
    <t>Sweeny H S</t>
  </si>
  <si>
    <t>Sweeny ISD</t>
  </si>
  <si>
    <t>Columbia H S</t>
  </si>
  <si>
    <t>Columbia-Brazoria ISD</t>
  </si>
  <si>
    <t>Pearland H S</t>
  </si>
  <si>
    <t>Pearland ISD</t>
  </si>
  <si>
    <t>Glenda Dawson H S</t>
  </si>
  <si>
    <t>Robert Turner College And Career H</t>
  </si>
  <si>
    <t>A &amp; M Cons H S</t>
  </si>
  <si>
    <t>College Station ISD</t>
  </si>
  <si>
    <t>Brazos County</t>
  </si>
  <si>
    <t>College Station H S</t>
  </si>
  <si>
    <t>Travis B Bryan H S</t>
  </si>
  <si>
    <t>Bryan ISD</t>
  </si>
  <si>
    <t>James Earl Rudder H S</t>
  </si>
  <si>
    <t>Bryan Collegiate H S</t>
  </si>
  <si>
    <t>Big Bend H S</t>
  </si>
  <si>
    <t>Terlingua CSD</t>
  </si>
  <si>
    <t>Brewster County</t>
  </si>
  <si>
    <t>Alpine H S</t>
  </si>
  <si>
    <t>Alpine ISD</t>
  </si>
  <si>
    <t>Silverton School</t>
  </si>
  <si>
    <t>Silverton ISD</t>
  </si>
  <si>
    <t>Briscoe County</t>
  </si>
  <si>
    <t>Amarillo</t>
  </si>
  <si>
    <t>Bangs H S</t>
  </si>
  <si>
    <t>Bangs ISD</t>
  </si>
  <si>
    <t>Brown County</t>
  </si>
  <si>
    <t>San Angelo</t>
  </si>
  <si>
    <t>Brownwood H S</t>
  </si>
  <si>
    <t>Brownwood ISD</t>
  </si>
  <si>
    <t>Brookesmith School</t>
  </si>
  <si>
    <t>Brookesmith ISD</t>
  </si>
  <si>
    <t>Early H S</t>
  </si>
  <si>
    <t>Early ISD</t>
  </si>
  <si>
    <t>Caldwell H S</t>
  </si>
  <si>
    <t>Caldwell ISD</t>
  </si>
  <si>
    <t>Burleson County</t>
  </si>
  <si>
    <t>Somerville H S</t>
  </si>
  <si>
    <t>Somerville ISD</t>
  </si>
  <si>
    <t>Snook Secondary</t>
  </si>
  <si>
    <t>Snook ISD</t>
  </si>
  <si>
    <t>Burnet H S</t>
  </si>
  <si>
    <t>Burnet CISD</t>
  </si>
  <si>
    <t>Burnet County</t>
  </si>
  <si>
    <t>Quest H S</t>
  </si>
  <si>
    <t>Marble Falls H S</t>
  </si>
  <si>
    <t>Marble Falls ISD</t>
  </si>
  <si>
    <t>Lockhart H S</t>
  </si>
  <si>
    <t>Lockhart ISD</t>
  </si>
  <si>
    <t>Caldwell County</t>
  </si>
  <si>
    <t>Luling H S</t>
  </si>
  <si>
    <t>Luling ISD</t>
  </si>
  <si>
    <t>Prairie Lea School</t>
  </si>
  <si>
    <t>Prairie Lea ISD</t>
  </si>
  <si>
    <t>Calhoun H S</t>
  </si>
  <si>
    <t>Calhoun County ISD</t>
  </si>
  <si>
    <t>Calhoun County</t>
  </si>
  <si>
    <t>Victoria</t>
  </si>
  <si>
    <t>Clyde H S</t>
  </si>
  <si>
    <t>Clyde CISD</t>
  </si>
  <si>
    <t>Callahan County</t>
  </si>
  <si>
    <t>Abilene</t>
  </si>
  <si>
    <t>Baird H S</t>
  </si>
  <si>
    <t>Baird ISD</t>
  </si>
  <si>
    <t>Hanna Early College H S</t>
  </si>
  <si>
    <t>Brownsville ISD</t>
  </si>
  <si>
    <t>Cameron County</t>
  </si>
  <si>
    <t>Edinburg</t>
  </si>
  <si>
    <t>Porter Early College H S</t>
  </si>
  <si>
    <t>Pace Early College H S</t>
  </si>
  <si>
    <t>Rivera Early College H S</t>
  </si>
  <si>
    <t>Lopez Early College H S</t>
  </si>
  <si>
    <t>Brownsville Early College H S</t>
  </si>
  <si>
    <t>Veterans Memorial Early College H</t>
  </si>
  <si>
    <t>Manzano Middle</t>
  </si>
  <si>
    <t>Lincoln Park Sch</t>
  </si>
  <si>
    <t>Harlingen H S</t>
  </si>
  <si>
    <t>Harlingen CISD</t>
  </si>
  <si>
    <t>Harlingen H S - South</t>
  </si>
  <si>
    <t>Early College H S</t>
  </si>
  <si>
    <t>La Feria H S</t>
  </si>
  <si>
    <t>La Feria ISD</t>
  </si>
  <si>
    <t>Los Fresnos H S</t>
  </si>
  <si>
    <t>Los Fresnos CISD</t>
  </si>
  <si>
    <t>Port Isabel H S</t>
  </si>
  <si>
    <t>Point Isabel ISD</t>
  </si>
  <si>
    <t>Rio Hondo H S</t>
  </si>
  <si>
    <t>Rio Hondo ISD</t>
  </si>
  <si>
    <t>San Benito H S</t>
  </si>
  <si>
    <t>San Benito CISD</t>
  </si>
  <si>
    <t>Santa Maria H S</t>
  </si>
  <si>
    <t>Santa Maria ISD</t>
  </si>
  <si>
    <t>Santa Rosa H S</t>
  </si>
  <si>
    <t>Santa Rosa ISD</t>
  </si>
  <si>
    <t>South Texas Business Education &amp; T</t>
  </si>
  <si>
    <t>South Texas ISD</t>
  </si>
  <si>
    <t>South Texas Academy For Medical Pr</t>
  </si>
  <si>
    <t>South Texas H S For Health Profess</t>
  </si>
  <si>
    <t>The Science Academy Of South Texas</t>
  </si>
  <si>
    <t>Pittsburg H S</t>
  </si>
  <si>
    <t>Pittsburg ISD</t>
  </si>
  <si>
    <t>Camp County</t>
  </si>
  <si>
    <t>Atlanta H S</t>
  </si>
  <si>
    <t>Atlanta ISD</t>
  </si>
  <si>
    <t>Cass County</t>
  </si>
  <si>
    <t>Anahuac H S</t>
  </si>
  <si>
    <t>Anahuac ISD</t>
  </si>
  <si>
    <t>Chambers County</t>
  </si>
  <si>
    <t>Barbers Hill H S</t>
  </si>
  <si>
    <t>Barbers Hill ISD</t>
  </si>
  <si>
    <t>East Chambers H S</t>
  </si>
  <si>
    <t>East Chambers ISD</t>
  </si>
  <si>
    <t>Beaumont</t>
  </si>
  <si>
    <t>Alto H S</t>
  </si>
  <si>
    <t>Alto ISD</t>
  </si>
  <si>
    <t>Cherokee County</t>
  </si>
  <si>
    <t>Jacksonville H S</t>
  </si>
  <si>
    <t>Jacksonville ISD</t>
  </si>
  <si>
    <t>Rusk H S</t>
  </si>
  <si>
    <t>Rusk ISD</t>
  </si>
  <si>
    <t>Henrietta H S</t>
  </si>
  <si>
    <t>Henrietta ISD</t>
  </si>
  <si>
    <t>Clay County</t>
  </si>
  <si>
    <t>Petrolia Junior High/High School</t>
  </si>
  <si>
    <t>Petrolia CISD</t>
  </si>
  <si>
    <t>Whiteface H S</t>
  </si>
  <si>
    <t>Whiteface CISD</t>
  </si>
  <si>
    <t>Cochran County</t>
  </si>
  <si>
    <t>Lubbock</t>
  </si>
  <si>
    <t>Robert Lee H S</t>
  </si>
  <si>
    <t>Robert Lee ISD</t>
  </si>
  <si>
    <t>Coke County</t>
  </si>
  <si>
    <t>Santa Anna Secondary</t>
  </si>
  <si>
    <t>Santa Anna ISD</t>
  </si>
  <si>
    <t>Coleman County</t>
  </si>
  <si>
    <t>Imagine International Academy Of N</t>
  </si>
  <si>
    <t>Collin County</t>
  </si>
  <si>
    <t>Richardson</t>
  </si>
  <si>
    <t>Allen H S</t>
  </si>
  <si>
    <t>Allen ISD</t>
  </si>
  <si>
    <t>Anna H S</t>
  </si>
  <si>
    <t>Anna ISD</t>
  </si>
  <si>
    <t>Farmersville H S</t>
  </si>
  <si>
    <t>Farmersville ISD</t>
  </si>
  <si>
    <t>Frisco H S</t>
  </si>
  <si>
    <t>Frisco ISD</t>
  </si>
  <si>
    <t>Centennial H S</t>
  </si>
  <si>
    <t>Wakeland H S</t>
  </si>
  <si>
    <t>Liberty H S</t>
  </si>
  <si>
    <t>Heritage H S</t>
  </si>
  <si>
    <t>Lone Star H S</t>
  </si>
  <si>
    <t>Independence H S</t>
  </si>
  <si>
    <t>McKinney H S</t>
  </si>
  <si>
    <t>McKinney ISD</t>
  </si>
  <si>
    <t>McKinney North H S</t>
  </si>
  <si>
    <t>McKinney Boyd H S</t>
  </si>
  <si>
    <t>Melissa H S</t>
  </si>
  <si>
    <t>Melissa ISD</t>
  </si>
  <si>
    <t>Plano Sr H S</t>
  </si>
  <si>
    <t>Plano ISD</t>
  </si>
  <si>
    <t>Plano East Sr H S</t>
  </si>
  <si>
    <t>Plano ISD Academy H S</t>
  </si>
  <si>
    <t>Plano West Senior H S</t>
  </si>
  <si>
    <t>Princeton H S</t>
  </si>
  <si>
    <t>Princeton ISD</t>
  </si>
  <si>
    <t>Prosper H S</t>
  </si>
  <si>
    <t>Prosper ISD</t>
  </si>
  <si>
    <t>Wylie H S</t>
  </si>
  <si>
    <t>Wylie ISD</t>
  </si>
  <si>
    <t>Wylie East H S</t>
  </si>
  <si>
    <t>Blue Ridge H S</t>
  </si>
  <si>
    <t>Blue Ridge ISD</t>
  </si>
  <si>
    <t>Community H S</t>
  </si>
  <si>
    <t>Community ISD</t>
  </si>
  <si>
    <t>Lovejoy H S</t>
  </si>
  <si>
    <t>Lovejoy ISD</t>
  </si>
  <si>
    <t>Columbus H S</t>
  </si>
  <si>
    <t>Columbus ISD</t>
  </si>
  <si>
    <t>Colorado County</t>
  </si>
  <si>
    <t>Rice H S</t>
  </si>
  <si>
    <t>Rice CISD</t>
  </si>
  <si>
    <t>Weimar H S</t>
  </si>
  <si>
    <t>Weimar ISD</t>
  </si>
  <si>
    <t>New Braunfels H S</t>
  </si>
  <si>
    <t>New Braunfels ISD</t>
  </si>
  <si>
    <t>Comal County</t>
  </si>
  <si>
    <t>Canyon H S</t>
  </si>
  <si>
    <t>Comal ISD</t>
  </si>
  <si>
    <t>Smithson Valley H S</t>
  </si>
  <si>
    <t>Canyon Lake H S</t>
  </si>
  <si>
    <t>Memorial Early College H S With St</t>
  </si>
  <si>
    <t>Comanche H S</t>
  </si>
  <si>
    <t>Comanche ISD</t>
  </si>
  <si>
    <t>Comanche County</t>
  </si>
  <si>
    <t>Gustine School</t>
  </si>
  <si>
    <t>Gustine ISD</t>
  </si>
  <si>
    <t>Sidney School</t>
  </si>
  <si>
    <t>Sidney ISD</t>
  </si>
  <si>
    <t>Gainesville H S</t>
  </si>
  <si>
    <t>Gainesville ISD</t>
  </si>
  <si>
    <t>Cooke County</t>
  </si>
  <si>
    <t>Fort Worth</t>
  </si>
  <si>
    <t>Valley View H S</t>
  </si>
  <si>
    <t>Valley View ISD</t>
  </si>
  <si>
    <t>Callisburg H S</t>
  </si>
  <si>
    <t>Callisburg ISD</t>
  </si>
  <si>
    <t>Gatesville H S</t>
  </si>
  <si>
    <t>Gatesville ISD</t>
  </si>
  <si>
    <t>Coryell County</t>
  </si>
  <si>
    <t>Jonesboro School</t>
  </si>
  <si>
    <t>Jonesboro ISD</t>
  </si>
  <si>
    <t>Copperas Cove H S</t>
  </si>
  <si>
    <t>Copperas Cove ISD</t>
  </si>
  <si>
    <t>Crosbyton Secondary</t>
  </si>
  <si>
    <t>Crosbyton CISD</t>
  </si>
  <si>
    <t>Crosby County</t>
  </si>
  <si>
    <t>Ralls H S</t>
  </si>
  <si>
    <t>Ralls ISD</t>
  </si>
  <si>
    <t>Pegasus Charter H S</t>
  </si>
  <si>
    <t>Pegasus School Of Liberal Arts And</t>
  </si>
  <si>
    <t>Dallas County</t>
  </si>
  <si>
    <t>Uplift Education-North Hills Prep</t>
  </si>
  <si>
    <t>Uplift Education</t>
  </si>
  <si>
    <t>Uplift Williams Preparatory H S</t>
  </si>
  <si>
    <t>Uplift Luna Preparatory H S</t>
  </si>
  <si>
    <t>Uplift Hampton Preparatory H S</t>
  </si>
  <si>
    <t>Uplift Summit International H S</t>
  </si>
  <si>
    <t>Uplift Peak Preparatory H S</t>
  </si>
  <si>
    <t>Dallas Can Academy Charter-Oak Cli</t>
  </si>
  <si>
    <t>Texans Can Academies</t>
  </si>
  <si>
    <t>Dallas Can Academy At Carrollton-F</t>
  </si>
  <si>
    <t>Dallas Can Academy At Pleasant Gro</t>
  </si>
  <si>
    <t>Dallas Can Academy - Grant East</t>
  </si>
  <si>
    <t>Austin Can Academy</t>
  </si>
  <si>
    <t>Fort Worth Can Academy Westcreek</t>
  </si>
  <si>
    <t>Fort Worth Can Academy Lancaster A</t>
  </si>
  <si>
    <t>Houston Can Academy - North</t>
  </si>
  <si>
    <t>Advantage Academy</t>
  </si>
  <si>
    <t>Life School Oak Cliff</t>
  </si>
  <si>
    <t>Life School</t>
  </si>
  <si>
    <t>Life H S Waxahachie</t>
  </si>
  <si>
    <t>Universal Academy</t>
  </si>
  <si>
    <t>Focus Learning Academy</t>
  </si>
  <si>
    <t>Winfree Academy Charter School (Ri</t>
  </si>
  <si>
    <t>Winfree Academy Charter Schools</t>
  </si>
  <si>
    <t>Winfree Academy Charter School - G</t>
  </si>
  <si>
    <t>Winfree Academy North Richland Hil</t>
  </si>
  <si>
    <t>Winfree Academy Charter School Dal</t>
  </si>
  <si>
    <t>A+ Academy</t>
  </si>
  <si>
    <t>Inspired Vision Academy Middle</t>
  </si>
  <si>
    <t>Inspired Vision Academy</t>
  </si>
  <si>
    <t>Gateway Charter Academy - Middle -</t>
  </si>
  <si>
    <t>Gateway Charter Academy</t>
  </si>
  <si>
    <t>Alpha Charter School</t>
  </si>
  <si>
    <t>Evolution Academy Charter School</t>
  </si>
  <si>
    <t>Evolution Academy Beaumont</t>
  </si>
  <si>
    <t>Richland Collegiate H S Of Math Sc</t>
  </si>
  <si>
    <t>Richland Collegiate High School</t>
  </si>
  <si>
    <t>International Leadership Of Texas</t>
  </si>
  <si>
    <t>Turner H S</t>
  </si>
  <si>
    <t>Carrollton-Farmers Branch ISD</t>
  </si>
  <si>
    <t>Smith H S</t>
  </si>
  <si>
    <t>Creekview H S</t>
  </si>
  <si>
    <t>Ranchview H S</t>
  </si>
  <si>
    <t>Cedar Hill H S</t>
  </si>
  <si>
    <t>Cedar Hill ISD</t>
  </si>
  <si>
    <t>Cedar Hill Collegiate H S</t>
  </si>
  <si>
    <t>Bryan Adams H S</t>
  </si>
  <si>
    <t>Dallas ISD</t>
  </si>
  <si>
    <t>W H Adamson H S</t>
  </si>
  <si>
    <t>A Maceo Smith New Tech H S</t>
  </si>
  <si>
    <t>Moises E Molina H S</t>
  </si>
  <si>
    <t>Hillcrest H S</t>
  </si>
  <si>
    <t>Thomas Jefferson H S</t>
  </si>
  <si>
    <t>Justin F Kimball H S</t>
  </si>
  <si>
    <t>Lincoln Humanities/Communications</t>
  </si>
  <si>
    <t>L G Pinkston H S</t>
  </si>
  <si>
    <t>Franklin D Roosevelt H S</t>
  </si>
  <si>
    <t>W W Samuell H S</t>
  </si>
  <si>
    <t>Seagoville H S</t>
  </si>
  <si>
    <t>South Oak Cliff H S</t>
  </si>
  <si>
    <t>H Grady Spruce H S</t>
  </si>
  <si>
    <t>Sunset H S</t>
  </si>
  <si>
    <t>W T White H S</t>
  </si>
  <si>
    <t>Woodrow Wilson H S</t>
  </si>
  <si>
    <t>David W Carter H S</t>
  </si>
  <si>
    <t>North Dallas H S</t>
  </si>
  <si>
    <t>Skyline H S</t>
  </si>
  <si>
    <t>School Of Science And Engineering</t>
  </si>
  <si>
    <t>Emmett J Conrad H S</t>
  </si>
  <si>
    <t>James Madison H S</t>
  </si>
  <si>
    <t>School Of Business And Management</t>
  </si>
  <si>
    <t>Booker T Washington Spva Magnet</t>
  </si>
  <si>
    <t>Irma Lerma Rangel Young Women's Le</t>
  </si>
  <si>
    <t>School Of Health Professions</t>
  </si>
  <si>
    <t>Rosie Sorrells Education And Socia</t>
  </si>
  <si>
    <t>Judge Barefoot Sanders Law Magnet</t>
  </si>
  <si>
    <t>School For The Talented And Gifted</t>
  </si>
  <si>
    <t>Kathlyn Joy Gilliam Collegiate Aca</t>
  </si>
  <si>
    <t>Trinidad Garza Early College At Mt</t>
  </si>
  <si>
    <t>Dr Wright L Lassiter Jr Early Coll</t>
  </si>
  <si>
    <t>Wilmer-Hutchins H S</t>
  </si>
  <si>
    <t>Barack Obama Male Leadership Aca A</t>
  </si>
  <si>
    <t>John Leslie Patton Jr Academic Cen</t>
  </si>
  <si>
    <t>Desoto H S &amp; Isteam3D</t>
  </si>
  <si>
    <t>Desoto ISD</t>
  </si>
  <si>
    <t>Duncanville H S</t>
  </si>
  <si>
    <t>Duncanville ISD</t>
  </si>
  <si>
    <t>Mary E Smithey Pace H S</t>
  </si>
  <si>
    <t>Garland H S</t>
  </si>
  <si>
    <t>Garland ISD</t>
  </si>
  <si>
    <t>S Garland H S</t>
  </si>
  <si>
    <t>N Garland H S</t>
  </si>
  <si>
    <t>Lakeview Centennial H S</t>
  </si>
  <si>
    <t>Memorial Pathway Academy H S</t>
  </si>
  <si>
    <t>Naaman Forest H S</t>
  </si>
  <si>
    <t>Rowlett H S</t>
  </si>
  <si>
    <t>Sachse H S</t>
  </si>
  <si>
    <t>Grand Prairie Fine Arts Academy</t>
  </si>
  <si>
    <t>Grand Prairie ISD</t>
  </si>
  <si>
    <t>Grand Prairie H S</t>
  </si>
  <si>
    <t>South Grand Prairie H S</t>
  </si>
  <si>
    <t>Crosswinds H S</t>
  </si>
  <si>
    <t>John A Dubiski Career H S</t>
  </si>
  <si>
    <t>Ywla At Bill Arnold</t>
  </si>
  <si>
    <t>Irving H S</t>
  </si>
  <si>
    <t>Irving ISD</t>
  </si>
  <si>
    <t>Nimitz H S</t>
  </si>
  <si>
    <t>Barbara Cardwell Career Preparator</t>
  </si>
  <si>
    <t>Jack E Singley Academy</t>
  </si>
  <si>
    <t>Lancaster H S</t>
  </si>
  <si>
    <t>Lancaster ISD</t>
  </si>
  <si>
    <t>Mesquite H S</t>
  </si>
  <si>
    <t>Mesquite ISD</t>
  </si>
  <si>
    <t>North Mesquite H S</t>
  </si>
  <si>
    <t>West Mesquite H S</t>
  </si>
  <si>
    <t>Horn H S</t>
  </si>
  <si>
    <t>Lake Highlands H S</t>
  </si>
  <si>
    <t>Richardson ISD</t>
  </si>
  <si>
    <t>Richardson H S</t>
  </si>
  <si>
    <t>Pearce H S</t>
  </si>
  <si>
    <t>Berkner H S</t>
  </si>
  <si>
    <t>Sunnyvale H S</t>
  </si>
  <si>
    <t>Sunnyvale ISD</t>
  </si>
  <si>
    <t>Coppell H S</t>
  </si>
  <si>
    <t>Coppell ISD</t>
  </si>
  <si>
    <t>New Tech H S At Coppell</t>
  </si>
  <si>
    <t>Hereford H S</t>
  </si>
  <si>
    <t>Hereford ISD</t>
  </si>
  <si>
    <t>Deaf Smith County</t>
  </si>
  <si>
    <t>Cooper H S</t>
  </si>
  <si>
    <t>Cooper ISD</t>
  </si>
  <si>
    <t>Delta County</t>
  </si>
  <si>
    <t>Ryan H S</t>
  </si>
  <si>
    <t>Denton ISD</t>
  </si>
  <si>
    <t>Denton County</t>
  </si>
  <si>
    <t>Denton H S</t>
  </si>
  <si>
    <t>Guyer H S</t>
  </si>
  <si>
    <t>Fred Moore H S</t>
  </si>
  <si>
    <t>Lewisville H S</t>
  </si>
  <si>
    <t>Lewisville ISD</t>
  </si>
  <si>
    <t>Marcus H S</t>
  </si>
  <si>
    <t>The Colony H S</t>
  </si>
  <si>
    <t>Hebron H S</t>
  </si>
  <si>
    <t>Flower Mound H S</t>
  </si>
  <si>
    <t>Pilot Point H S</t>
  </si>
  <si>
    <t>Pilot Point ISD</t>
  </si>
  <si>
    <t>Krum H S</t>
  </si>
  <si>
    <t>Krum ISD</t>
  </si>
  <si>
    <t>Ponder H S</t>
  </si>
  <si>
    <t>Ponder ISD</t>
  </si>
  <si>
    <t>Aubrey H S</t>
  </si>
  <si>
    <t>Aubrey ISD</t>
  </si>
  <si>
    <t>Sanger H S</t>
  </si>
  <si>
    <t>Sanger ISD</t>
  </si>
  <si>
    <t>Northwest H S</t>
  </si>
  <si>
    <t>Northwest ISD</t>
  </si>
  <si>
    <t>Byron Nelson H S</t>
  </si>
  <si>
    <t>James M Steele H S</t>
  </si>
  <si>
    <t>Lake Dallas H S</t>
  </si>
  <si>
    <t>Lake Dallas ISD</t>
  </si>
  <si>
    <t>Little Elm H S</t>
  </si>
  <si>
    <t>Little Elm ISD</t>
  </si>
  <si>
    <t>Cuero H S</t>
  </si>
  <si>
    <t>Cuero ISD</t>
  </si>
  <si>
    <t>DeWitt County</t>
  </si>
  <si>
    <t>Nordheim School</t>
  </si>
  <si>
    <t>Nordheim ISD</t>
  </si>
  <si>
    <t>Yoakum H S</t>
  </si>
  <si>
    <t>Yoakum ISD</t>
  </si>
  <si>
    <t>Yorktown H S</t>
  </si>
  <si>
    <t>Yorktown ISD</t>
  </si>
  <si>
    <t>Carrizo Springs H S</t>
  </si>
  <si>
    <t>Carrizo Springs CISD</t>
  </si>
  <si>
    <t>Dimmit County</t>
  </si>
  <si>
    <t>Cisco H S</t>
  </si>
  <si>
    <t>Cisco ISD</t>
  </si>
  <si>
    <t>Eastland County</t>
  </si>
  <si>
    <t>Eastland H S</t>
  </si>
  <si>
    <t>Eastland ISD</t>
  </si>
  <si>
    <t>Gorman H S</t>
  </si>
  <si>
    <t>Gorman ISD</t>
  </si>
  <si>
    <t>Ranger H S</t>
  </si>
  <si>
    <t>Ranger ISD</t>
  </si>
  <si>
    <t>Odessa H S</t>
  </si>
  <si>
    <t>Ector County ISD</t>
  </si>
  <si>
    <t>Ector County</t>
  </si>
  <si>
    <t>Permian H S</t>
  </si>
  <si>
    <t>George H W Bush New Tech Odessa</t>
  </si>
  <si>
    <t>Oak Cliff Faith Family Academy</t>
  </si>
  <si>
    <t>Waxahachie Faith Family Academy</t>
  </si>
  <si>
    <t>Ellis County</t>
  </si>
  <si>
    <t>Avalon School</t>
  </si>
  <si>
    <t>Avalon ISD</t>
  </si>
  <si>
    <t>Ennis H S</t>
  </si>
  <si>
    <t>Ennis ISD</t>
  </si>
  <si>
    <t>Ferris H S</t>
  </si>
  <si>
    <t>Ferris ISD</t>
  </si>
  <si>
    <t>Italy H S</t>
  </si>
  <si>
    <t>Italy ISD</t>
  </si>
  <si>
    <t>Midlothian H S</t>
  </si>
  <si>
    <t>Midlothian ISD</t>
  </si>
  <si>
    <t>Midlothian Heritage H S</t>
  </si>
  <si>
    <t>Milford School</t>
  </si>
  <si>
    <t>Milford ISD</t>
  </si>
  <si>
    <t>Palmer H S</t>
  </si>
  <si>
    <t>Palmer ISD</t>
  </si>
  <si>
    <t>Red Oak H S</t>
  </si>
  <si>
    <t>Red Oak ISD</t>
  </si>
  <si>
    <t>Waxahachie H S</t>
  </si>
  <si>
    <t>Waxahachie ISD</t>
  </si>
  <si>
    <t>Waxahachie Global H S</t>
  </si>
  <si>
    <t>Maypearl H S</t>
  </si>
  <si>
    <t>Maypearl ISD</t>
  </si>
  <si>
    <t>Davinci School For Science And The</t>
  </si>
  <si>
    <t>Burnham Wood Charter School Distri</t>
  </si>
  <si>
    <t>El Paso County</t>
  </si>
  <si>
    <t>El Paso</t>
  </si>
  <si>
    <t>Paso Del Norte Academy-Mesa Charte</t>
  </si>
  <si>
    <t>Paso Del Norte Academy Charter Dis</t>
  </si>
  <si>
    <t>Paseo Del Norte Academy-Vista Del</t>
  </si>
  <si>
    <t>El Paso Academy</t>
  </si>
  <si>
    <t>Harmony Science Acad (El Paso)</t>
  </si>
  <si>
    <t>Harmony School Of Innovation - El</t>
  </si>
  <si>
    <t>Clint H S</t>
  </si>
  <si>
    <t>Clint ISD</t>
  </si>
  <si>
    <t>Mountain View H S</t>
  </si>
  <si>
    <t>Horizon H S</t>
  </si>
  <si>
    <t>Clint ISD Early College Academy</t>
  </si>
  <si>
    <t>Andress H S</t>
  </si>
  <si>
    <t>El Paso ISD</t>
  </si>
  <si>
    <t>Austin H S</t>
  </si>
  <si>
    <t>Bowie H S</t>
  </si>
  <si>
    <t>Burges H S</t>
  </si>
  <si>
    <t>Coronado H S</t>
  </si>
  <si>
    <t>El Paso H S</t>
  </si>
  <si>
    <t>Irvin H S</t>
  </si>
  <si>
    <t>Franklin H S</t>
  </si>
  <si>
    <t>Silva Health Magnet</t>
  </si>
  <si>
    <t>Chapin H S</t>
  </si>
  <si>
    <t>Transmountain Early College H S</t>
  </si>
  <si>
    <t>College Career Technology Academy</t>
  </si>
  <si>
    <t>Fabens H S</t>
  </si>
  <si>
    <t>Fabens ISD</t>
  </si>
  <si>
    <t>San Elizario H S</t>
  </si>
  <si>
    <t>San Elizario ISD</t>
  </si>
  <si>
    <t>Bel Air H S</t>
  </si>
  <si>
    <t>Ysleta ISD</t>
  </si>
  <si>
    <t>Eastwood H S</t>
  </si>
  <si>
    <t>Parkland H S</t>
  </si>
  <si>
    <t>Ysleta H S</t>
  </si>
  <si>
    <t>Riverside H S</t>
  </si>
  <si>
    <t>J M Hanks H S</t>
  </si>
  <si>
    <t>Del Valle H S</t>
  </si>
  <si>
    <t>Tejas School Of Choice</t>
  </si>
  <si>
    <t>Valle Verde Early College H S</t>
  </si>
  <si>
    <t>Plato Academy</t>
  </si>
  <si>
    <t>Anthony H S</t>
  </si>
  <si>
    <t>Anthony ISD</t>
  </si>
  <si>
    <t>Canutillo H S</t>
  </si>
  <si>
    <t>Canutillo ISD</t>
  </si>
  <si>
    <t>Northwest Early College H S (Nwech</t>
  </si>
  <si>
    <t>Tornillo H S</t>
  </si>
  <si>
    <t>Tornillo ISD</t>
  </si>
  <si>
    <t>Socorro H S</t>
  </si>
  <si>
    <t>Socorro ISD</t>
  </si>
  <si>
    <t>Montwood H S</t>
  </si>
  <si>
    <t>Keys Acad</t>
  </si>
  <si>
    <t>Americas H S</t>
  </si>
  <si>
    <t>El Dorado H S</t>
  </si>
  <si>
    <t>Mission Early College H S</t>
  </si>
  <si>
    <t>Eastlake H S</t>
  </si>
  <si>
    <t>Options H S</t>
  </si>
  <si>
    <t>Premier H S Of Comanche/Early</t>
  </si>
  <si>
    <t>Premier High Schools</t>
  </si>
  <si>
    <t>Erath County</t>
  </si>
  <si>
    <t>Premier H S Of Abilene</t>
  </si>
  <si>
    <t>Premier H S Of Brownsville</t>
  </si>
  <si>
    <t>Premier H S Of Palmview</t>
  </si>
  <si>
    <t>Premier H S Of Laredo</t>
  </si>
  <si>
    <t>Premier H S Of Lubbock</t>
  </si>
  <si>
    <t>Premier H S Of Austin</t>
  </si>
  <si>
    <t>Premier H S Of Mission</t>
  </si>
  <si>
    <t>Premier H S Of North Austin</t>
  </si>
  <si>
    <t>Premier H S Of San Juan</t>
  </si>
  <si>
    <t>Premier H S Of Richardson</t>
  </si>
  <si>
    <t>Premier H S Of Huntsville</t>
  </si>
  <si>
    <t>Premier H S Of New Braunfels</t>
  </si>
  <si>
    <t>Premier H S Of Granbury</t>
  </si>
  <si>
    <t>Premier H S Of Dayton</t>
  </si>
  <si>
    <t>Premier H S Of South Irving</t>
  </si>
  <si>
    <t>Texas Virtual Academy</t>
  </si>
  <si>
    <t>Dublin H S</t>
  </si>
  <si>
    <t>Dublin ISD</t>
  </si>
  <si>
    <t>Stephenville H S</t>
  </si>
  <si>
    <t>Stephenville ISD</t>
  </si>
  <si>
    <t>Marlin H S</t>
  </si>
  <si>
    <t>Marlin ISD</t>
  </si>
  <si>
    <t>Falls County</t>
  </si>
  <si>
    <t>Rosebud-Lott H S</t>
  </si>
  <si>
    <t>Rosebud-Lott ISD</t>
  </si>
  <si>
    <t>Bonham H S</t>
  </si>
  <si>
    <t>Bonham ISD</t>
  </si>
  <si>
    <t>Fannin County</t>
  </si>
  <si>
    <t>Ector H S</t>
  </si>
  <si>
    <t>Ector ISD</t>
  </si>
  <si>
    <t>Honey Grove H S</t>
  </si>
  <si>
    <t>Honey Grove ISD</t>
  </si>
  <si>
    <t>Leonard H S</t>
  </si>
  <si>
    <t>Leonard ISD</t>
  </si>
  <si>
    <t>Savoy H S</t>
  </si>
  <si>
    <t>Savoy ISD</t>
  </si>
  <si>
    <t>Trenton H S</t>
  </si>
  <si>
    <t>Trenton ISD</t>
  </si>
  <si>
    <t>Flatonia Secondary</t>
  </si>
  <si>
    <t>Flatonia ISD</t>
  </si>
  <si>
    <t>Fayette County</t>
  </si>
  <si>
    <t>La Grange H S</t>
  </si>
  <si>
    <t>La Grange ISD</t>
  </si>
  <si>
    <t>Schulenburg Secondary</t>
  </si>
  <si>
    <t>Schulenburg ISD</t>
  </si>
  <si>
    <t>Round Top-Carmine H S</t>
  </si>
  <si>
    <t>Round Top-Carmine ISD</t>
  </si>
  <si>
    <t>Crowell School</t>
  </si>
  <si>
    <t>Crowell ISD</t>
  </si>
  <si>
    <t>Foard County</t>
  </si>
  <si>
    <t>Lamar Cons H S</t>
  </si>
  <si>
    <t>Lamar CISD</t>
  </si>
  <si>
    <t>Fort Bend County</t>
  </si>
  <si>
    <t>B F Terry H S</t>
  </si>
  <si>
    <t>Foster H S</t>
  </si>
  <si>
    <t>George Ranch H S</t>
  </si>
  <si>
    <t>Needville H S</t>
  </si>
  <si>
    <t>Needville ISD</t>
  </si>
  <si>
    <t>Dulles H S</t>
  </si>
  <si>
    <t>Fort Bend ISD</t>
  </si>
  <si>
    <t>Willowridge H S</t>
  </si>
  <si>
    <t>Clements H S</t>
  </si>
  <si>
    <t>Kempner H S</t>
  </si>
  <si>
    <t>Lawrence E Elkins H S</t>
  </si>
  <si>
    <t>Stephen F Austin H S</t>
  </si>
  <si>
    <t>Hightower H S</t>
  </si>
  <si>
    <t>George Bush H S</t>
  </si>
  <si>
    <t>Thurgood Marshall H S</t>
  </si>
  <si>
    <t>William B Travis H S</t>
  </si>
  <si>
    <t>Ridge Point H S</t>
  </si>
  <si>
    <t>Stafford H S</t>
  </si>
  <si>
    <t>Stafford MSD</t>
  </si>
  <si>
    <t>Fairfield H S</t>
  </si>
  <si>
    <t>Fairfield ISD</t>
  </si>
  <si>
    <t>Freestone County</t>
  </si>
  <si>
    <t>Teague H S</t>
  </si>
  <si>
    <t>Teague ISD</t>
  </si>
  <si>
    <t>Dilley H S</t>
  </si>
  <si>
    <t>Dilley ISD</t>
  </si>
  <si>
    <t>Frio County</t>
  </si>
  <si>
    <t>Pearsall H S</t>
  </si>
  <si>
    <t>Pearsall ISD</t>
  </si>
  <si>
    <t>Seminole H S</t>
  </si>
  <si>
    <t>Seminole ISD</t>
  </si>
  <si>
    <t>Gaines County</t>
  </si>
  <si>
    <t>Odyssey Academy - Galveston</t>
  </si>
  <si>
    <t>Odyssey Academy Inc</t>
  </si>
  <si>
    <t>Galveston County</t>
  </si>
  <si>
    <t>Premier Learning Academy</t>
  </si>
  <si>
    <t>Dickinson H S</t>
  </si>
  <si>
    <t>Dickinson ISD</t>
  </si>
  <si>
    <t>Ball H S</t>
  </si>
  <si>
    <t>Galveston ISD</t>
  </si>
  <si>
    <t>High Island School</t>
  </si>
  <si>
    <t>High Island ISD</t>
  </si>
  <si>
    <t>Texas City H S</t>
  </si>
  <si>
    <t>Texas City ISD</t>
  </si>
  <si>
    <t>Hitchcock H S</t>
  </si>
  <si>
    <t>Hitchcock ISD</t>
  </si>
  <si>
    <t>Santa Fe H S</t>
  </si>
  <si>
    <t>Santa Fe ISD</t>
  </si>
  <si>
    <t>Clear Creek H S</t>
  </si>
  <si>
    <t>Clear Creek ISD</t>
  </si>
  <si>
    <t>Clear Lake H S</t>
  </si>
  <si>
    <t>Clear Brook H S</t>
  </si>
  <si>
    <t>Clear View H S</t>
  </si>
  <si>
    <t>Clear Springs H S</t>
  </si>
  <si>
    <t>Clear Horizons Early College H S</t>
  </si>
  <si>
    <t>Clear Falls H S</t>
  </si>
  <si>
    <t>Friendswood H S</t>
  </si>
  <si>
    <t>Friendswood ISD</t>
  </si>
  <si>
    <t>Fredericksburg H S</t>
  </si>
  <si>
    <t>Fredericksburg ISD</t>
  </si>
  <si>
    <t>Gillespie County</t>
  </si>
  <si>
    <t>Harper H S</t>
  </si>
  <si>
    <t>Harper ISD</t>
  </si>
  <si>
    <t>Goliad H S</t>
  </si>
  <si>
    <t>Goliad ISD</t>
  </si>
  <si>
    <t>Goliad County</t>
  </si>
  <si>
    <t>Gonzales H S</t>
  </si>
  <si>
    <t>Gonzales ISD</t>
  </si>
  <si>
    <t>Gonzales County</t>
  </si>
  <si>
    <t>Nixon-Smiley H S</t>
  </si>
  <si>
    <t>Nixon-Smiley CISD</t>
  </si>
  <si>
    <t>Waelder School</t>
  </si>
  <si>
    <t>Waelder ISD</t>
  </si>
  <si>
    <t>Pampa H S</t>
  </si>
  <si>
    <t>Pampa ISD</t>
  </si>
  <si>
    <t>Gray County</t>
  </si>
  <si>
    <t>Bells H S</t>
  </si>
  <si>
    <t>Bells ISD</t>
  </si>
  <si>
    <t>Grayson County</t>
  </si>
  <si>
    <t>Denison H S</t>
  </si>
  <si>
    <t>Denison ISD</t>
  </si>
  <si>
    <t>Howe H S</t>
  </si>
  <si>
    <t>Howe ISD</t>
  </si>
  <si>
    <t>Sherman H S</t>
  </si>
  <si>
    <t>Sherman ISD</t>
  </si>
  <si>
    <t>Tioga School</t>
  </si>
  <si>
    <t>Tioga ISD</t>
  </si>
  <si>
    <t>Van Alstyne H S</t>
  </si>
  <si>
    <t>Van Alstyne ISD</t>
  </si>
  <si>
    <t>Whitewright H S</t>
  </si>
  <si>
    <t>Whitewright ISD</t>
  </si>
  <si>
    <t>Pottsboro H S</t>
  </si>
  <si>
    <t>Pottsboro ISD</t>
  </si>
  <si>
    <t>S And S Cons H S</t>
  </si>
  <si>
    <t>S And S CISD</t>
  </si>
  <si>
    <t>Gunter H S</t>
  </si>
  <si>
    <t>Gunter ISD</t>
  </si>
  <si>
    <t>Tom Bean H S</t>
  </si>
  <si>
    <t>Tom Bean ISD</t>
  </si>
  <si>
    <t>Dan Chadwick Campus</t>
  </si>
  <si>
    <t>East Texas Charter Schools</t>
  </si>
  <si>
    <t>Gregg County</t>
  </si>
  <si>
    <t>Gladewater H S</t>
  </si>
  <si>
    <t>Gladewater ISD</t>
  </si>
  <si>
    <t>Kilgore H S</t>
  </si>
  <si>
    <t>Kilgore ISD</t>
  </si>
  <si>
    <t>Longview H S</t>
  </si>
  <si>
    <t>Longview ISD</t>
  </si>
  <si>
    <t>Lead Academy H S</t>
  </si>
  <si>
    <t>Pine Tree H S</t>
  </si>
  <si>
    <t>Pine Tree ISD</t>
  </si>
  <si>
    <t>Sabine H S</t>
  </si>
  <si>
    <t>Sabine ISD</t>
  </si>
  <si>
    <t>Spring Hill H S</t>
  </si>
  <si>
    <t>Spring Hill ISD</t>
  </si>
  <si>
    <t>White Oak H S</t>
  </si>
  <si>
    <t>White Oak ISD</t>
  </si>
  <si>
    <t>Anderson-Shiro Jr/Sr H S</t>
  </si>
  <si>
    <t>Anderson-Shiro CISD</t>
  </si>
  <si>
    <t>Grimes County</t>
  </si>
  <si>
    <t>Iola H S</t>
  </si>
  <si>
    <t>Iola ISD</t>
  </si>
  <si>
    <t>Navasota H S</t>
  </si>
  <si>
    <t>Navasota ISD</t>
  </si>
  <si>
    <t>Richards H S</t>
  </si>
  <si>
    <t>Richards ISD</t>
  </si>
  <si>
    <t>Seguin H S</t>
  </si>
  <si>
    <t>Seguin ISD</t>
  </si>
  <si>
    <t>Guadalupe County</t>
  </si>
  <si>
    <t>Mercer &amp; Blumberg Lrn Ctr</t>
  </si>
  <si>
    <t>Samuel Clemens H S</t>
  </si>
  <si>
    <t>Schertz-Cibolo-U City ISD</t>
  </si>
  <si>
    <t>Byron P Steele II H S</t>
  </si>
  <si>
    <t>Navarro H S</t>
  </si>
  <si>
    <t>Navarro ISD</t>
  </si>
  <si>
    <t>Marion H S</t>
  </si>
  <si>
    <t>Marion ISD</t>
  </si>
  <si>
    <t>Abernathy H S</t>
  </si>
  <si>
    <t>Abernathy ISD</t>
  </si>
  <si>
    <t>Hale County</t>
  </si>
  <si>
    <t>Hale Center H S</t>
  </si>
  <si>
    <t>Hale Center ISD</t>
  </si>
  <si>
    <t>Plainview H S</t>
  </si>
  <si>
    <t>Plainview ISD</t>
  </si>
  <si>
    <t>Hamilton H S</t>
  </si>
  <si>
    <t>Hamilton ISD</t>
  </si>
  <si>
    <t>Hamilton County</t>
  </si>
  <si>
    <t>Hico H S</t>
  </si>
  <si>
    <t>Hico ISD</t>
  </si>
  <si>
    <t>Kountze H S</t>
  </si>
  <si>
    <t>Kountze ISD</t>
  </si>
  <si>
    <t>Hardin County</t>
  </si>
  <si>
    <t>Silsbee H S</t>
  </si>
  <si>
    <t>Silsbee ISD</t>
  </si>
  <si>
    <t>Hardin-Jefferson H S</t>
  </si>
  <si>
    <t>Hardin-Jefferson ISD</t>
  </si>
  <si>
    <t>Lumberton H S</t>
  </si>
  <si>
    <t>Lumberton ISD</t>
  </si>
  <si>
    <t>West Hardin H S</t>
  </si>
  <si>
    <t>West Hardin County CISD</t>
  </si>
  <si>
    <t>George I Sanchez H S</t>
  </si>
  <si>
    <t>George I Sanchez Charter</t>
  </si>
  <si>
    <t>Harris County</t>
  </si>
  <si>
    <t>Raul Yzaguirre School For Success</t>
  </si>
  <si>
    <t>Kipp Houston H S</t>
  </si>
  <si>
    <t>Kipp Inc Charter</t>
  </si>
  <si>
    <t>Kipp Generations Collegiate</t>
  </si>
  <si>
    <t>Kipp Sunnyside H S</t>
  </si>
  <si>
    <t>Houston Heights Charter School</t>
  </si>
  <si>
    <t>Houston Heights High School</t>
  </si>
  <si>
    <t>Houston Gateway Academy - Coral Ca</t>
  </si>
  <si>
    <t>Houston Gateway Academy Inc</t>
  </si>
  <si>
    <t>Houston Gateway Academy</t>
  </si>
  <si>
    <t>Calvin Nelms H S</t>
  </si>
  <si>
    <t>Calvin Nelms Charter Schools</t>
  </si>
  <si>
    <t>Southwest School</t>
  </si>
  <si>
    <t>Phoenix School At Southwest School</t>
  </si>
  <si>
    <t>Yes Prep - Southeast</t>
  </si>
  <si>
    <t>Yes Prep Public Schools Inc</t>
  </si>
  <si>
    <t>Yes Prep - Southwest</t>
  </si>
  <si>
    <t>Yes Prep - East End</t>
  </si>
  <si>
    <t>Yes Prep - Gulfton</t>
  </si>
  <si>
    <t>Yes Prep - West</t>
  </si>
  <si>
    <t>Yes Prep - Brays Oaks</t>
  </si>
  <si>
    <t>Yes Prep North Forest</t>
  </si>
  <si>
    <t>Yes Prep - North Central</t>
  </si>
  <si>
    <t>Harmony Science Academy-Houston</t>
  </si>
  <si>
    <t>Harmony Science Academy</t>
  </si>
  <si>
    <t>Harmony School Of Ingenuity-Housto</t>
  </si>
  <si>
    <t>Harmony School Of Advancement-Hous</t>
  </si>
  <si>
    <t>Harmony School Of Excellence</t>
  </si>
  <si>
    <t>Harmony School Of Discovery - Hous</t>
  </si>
  <si>
    <t>Harmony School Of Innovation-Sugar</t>
  </si>
  <si>
    <t>Harmony School Of Science - Housto</t>
  </si>
  <si>
    <t>Harmony Science Academy-Katy</t>
  </si>
  <si>
    <t>Harmony Science Academy- Beaumont</t>
  </si>
  <si>
    <t>Victory Prep</t>
  </si>
  <si>
    <t>Victory Preparatory Academy</t>
  </si>
  <si>
    <t>Pro-Vision H S</t>
  </si>
  <si>
    <t>The Pro-Vision Academy</t>
  </si>
  <si>
    <t>Aldine H S</t>
  </si>
  <si>
    <t>Aldine ISD</t>
  </si>
  <si>
    <t>Carver H S For Applied Tech/Engine</t>
  </si>
  <si>
    <t>Eisenhower H S</t>
  </si>
  <si>
    <t>Victory Early College H S</t>
  </si>
  <si>
    <t>Davis H S Aldine</t>
  </si>
  <si>
    <t>Hall Center For Education</t>
  </si>
  <si>
    <t>Hastings H S</t>
  </si>
  <si>
    <t>Alief ISD</t>
  </si>
  <si>
    <t>Elsik H S</t>
  </si>
  <si>
    <t>Taylor H S</t>
  </si>
  <si>
    <t>Kerr H S</t>
  </si>
  <si>
    <t>Alief Early College H S</t>
  </si>
  <si>
    <t>Channelview H S</t>
  </si>
  <si>
    <t>Channelview ISD</t>
  </si>
  <si>
    <t>Crosby H S</t>
  </si>
  <si>
    <t>Crosby ISD</t>
  </si>
  <si>
    <t>Cy-Fair High School</t>
  </si>
  <si>
    <t>Cypress-Fairbanks ISD</t>
  </si>
  <si>
    <t>Jersey Village High School</t>
  </si>
  <si>
    <t>Cypress Creek H S</t>
  </si>
  <si>
    <t>Langham Creek H S</t>
  </si>
  <si>
    <t>Cypress Falls H S</t>
  </si>
  <si>
    <t>Cypress Springs H S</t>
  </si>
  <si>
    <t>Cypress Ridge H S</t>
  </si>
  <si>
    <t>Cypress Woods H S</t>
  </si>
  <si>
    <t>Cypress Ranch H S</t>
  </si>
  <si>
    <t>Cypress Lakes H S</t>
  </si>
  <si>
    <t>Deer Park H S</t>
  </si>
  <si>
    <t>Deer Park ISD</t>
  </si>
  <si>
    <t>Galena Park H S</t>
  </si>
  <si>
    <t>Galena Park ISD</t>
  </si>
  <si>
    <t>North Shore Senior High</t>
  </si>
  <si>
    <t>Goose Creek CISD</t>
  </si>
  <si>
    <t>Sterling H S</t>
  </si>
  <si>
    <t>Peter E Hyland Center</t>
  </si>
  <si>
    <t>Goose Creek Memorial</t>
  </si>
  <si>
    <t>Impact Early College H S</t>
  </si>
  <si>
    <t>Houston ISD</t>
  </si>
  <si>
    <t>Bellaire H S</t>
  </si>
  <si>
    <t>Northside H S</t>
  </si>
  <si>
    <t>Furr H S</t>
  </si>
  <si>
    <t>Jones Futures Academy</t>
  </si>
  <si>
    <t>Kashmere H S</t>
  </si>
  <si>
    <t>Lamar H S</t>
  </si>
  <si>
    <t>Wisdom H S</t>
  </si>
  <si>
    <t>Milby H S</t>
  </si>
  <si>
    <t>Heights H S</t>
  </si>
  <si>
    <t>Waltrip H S</t>
  </si>
  <si>
    <t>Washington B T H S</t>
  </si>
  <si>
    <t>Westbury H S</t>
  </si>
  <si>
    <t>Wheatley H S</t>
  </si>
  <si>
    <t>Worthing H S</t>
  </si>
  <si>
    <t>Yates H S</t>
  </si>
  <si>
    <t>Sharpstown H S</t>
  </si>
  <si>
    <t>Scarborough H S</t>
  </si>
  <si>
    <t>Perfor &amp; Vis Arts H S</t>
  </si>
  <si>
    <t>Debakey H S For Health Prof</t>
  </si>
  <si>
    <t>Chavez H S</t>
  </si>
  <si>
    <t>Jordan H S</t>
  </si>
  <si>
    <t>H S For Law And Justice</t>
  </si>
  <si>
    <t>Westside H S</t>
  </si>
  <si>
    <t>Long Academy</t>
  </si>
  <si>
    <t>Sharpstown International School</t>
  </si>
  <si>
    <t>Texas Connections Academy At Houst</t>
  </si>
  <si>
    <t>Eastwood Academy</t>
  </si>
  <si>
    <t>North Houston Early College H S</t>
  </si>
  <si>
    <t>Houston Math Science And Technolog</t>
  </si>
  <si>
    <t>Mount Carmel Academy</t>
  </si>
  <si>
    <t>Energized For Stem Academy Central</t>
  </si>
  <si>
    <t>Carnegie Vanguard H S</t>
  </si>
  <si>
    <t>Challenge Early College H S</t>
  </si>
  <si>
    <t>East Early College H S</t>
  </si>
  <si>
    <t>Houston Academy For International</t>
  </si>
  <si>
    <t>Reach Charter</t>
  </si>
  <si>
    <t>Energized For Stem Academy West H</t>
  </si>
  <si>
    <t>Advanced Virtual Academy</t>
  </si>
  <si>
    <t>Young Women's College Prep Academy</t>
  </si>
  <si>
    <t>Energy Institute H S</t>
  </si>
  <si>
    <t>North Forest H S</t>
  </si>
  <si>
    <t>Middle College H S At Hcc Gulfton</t>
  </si>
  <si>
    <t>Middle College H S At Hcc Fraga</t>
  </si>
  <si>
    <t>South Early College H S</t>
  </si>
  <si>
    <t>Humble H S</t>
  </si>
  <si>
    <t>Humble ISD</t>
  </si>
  <si>
    <t>Kingwood H S</t>
  </si>
  <si>
    <t>Quest Early College H S</t>
  </si>
  <si>
    <t>Atascocita H S</t>
  </si>
  <si>
    <t>Kingwood Park H S</t>
  </si>
  <si>
    <t>Summer Creek H S</t>
  </si>
  <si>
    <t>Katy H S</t>
  </si>
  <si>
    <t>Katy ISD</t>
  </si>
  <si>
    <t>Mayde Creek H S</t>
  </si>
  <si>
    <t>Cinco Ranch H S</t>
  </si>
  <si>
    <t>Morton Ranch H S</t>
  </si>
  <si>
    <t>Seven Lakes H S</t>
  </si>
  <si>
    <t>Raines H S</t>
  </si>
  <si>
    <t>Tompkins H S</t>
  </si>
  <si>
    <t>Klein H S</t>
  </si>
  <si>
    <t>Klein ISD</t>
  </si>
  <si>
    <t>Klein Forest H S</t>
  </si>
  <si>
    <t>Klein Oak H S</t>
  </si>
  <si>
    <t>Klein Collins H S</t>
  </si>
  <si>
    <t>La Porte H S</t>
  </si>
  <si>
    <t>La Porte ISD</t>
  </si>
  <si>
    <t>Pasadena High School</t>
  </si>
  <si>
    <t>Pasadena ISD</t>
  </si>
  <si>
    <t>Sam Rayburn H S</t>
  </si>
  <si>
    <t>South Houston High School</t>
  </si>
  <si>
    <t>Dobie H S</t>
  </si>
  <si>
    <t>Pasadena Memorial H S</t>
  </si>
  <si>
    <t>Spring H S</t>
  </si>
  <si>
    <t>Spring ISD</t>
  </si>
  <si>
    <t>Westfield H S</t>
  </si>
  <si>
    <t>Andy Dekaney H S</t>
  </si>
  <si>
    <t>Spring Early College Academy</t>
  </si>
  <si>
    <t>Spring Branch ISD</t>
  </si>
  <si>
    <t>Spring Woods H S</t>
  </si>
  <si>
    <t>Northbrook H S</t>
  </si>
  <si>
    <t>Stratford H S</t>
  </si>
  <si>
    <t>Westchester Academy For Internatio</t>
  </si>
  <si>
    <t>Academy Of Choice</t>
  </si>
  <si>
    <t>Tomball H S</t>
  </si>
  <si>
    <t>Tomball ISD</t>
  </si>
  <si>
    <t>Tomball Memorial H S</t>
  </si>
  <si>
    <t>C E King H S</t>
  </si>
  <si>
    <t>Sheldon ISD</t>
  </si>
  <si>
    <t>Hargrave H S</t>
  </si>
  <si>
    <t>Huffman ISD</t>
  </si>
  <si>
    <t>Marshall ISD</t>
  </si>
  <si>
    <t>Harrison County</t>
  </si>
  <si>
    <t>Waskom H S</t>
  </si>
  <si>
    <t>Waskom ISD</t>
  </si>
  <si>
    <t>Hallsville H S</t>
  </si>
  <si>
    <t>Hallsville ISD</t>
  </si>
  <si>
    <t>Hartley School</t>
  </si>
  <si>
    <t>Hartley ISD</t>
  </si>
  <si>
    <t>Hartley County</t>
  </si>
  <si>
    <t>Katherine Anne Porter School</t>
  </si>
  <si>
    <t>Hays County</t>
  </si>
  <si>
    <t>San Marcos H S</t>
  </si>
  <si>
    <t>San Marcos CISD</t>
  </si>
  <si>
    <t>Dripping Springs H S</t>
  </si>
  <si>
    <t>Dripping Springs ISD</t>
  </si>
  <si>
    <t>Wimberley H S</t>
  </si>
  <si>
    <t>Wimberley ISD</t>
  </si>
  <si>
    <t>Athens H S</t>
  </si>
  <si>
    <t>Athens ISD</t>
  </si>
  <si>
    <t>Henderson County</t>
  </si>
  <si>
    <t>Brownsboro H S</t>
  </si>
  <si>
    <t>Brownsboro ISD</t>
  </si>
  <si>
    <t>Cross Roads H S</t>
  </si>
  <si>
    <t>Cross Roads ISD</t>
  </si>
  <si>
    <t>Eustace H S</t>
  </si>
  <si>
    <t>Eustace ISD</t>
  </si>
  <si>
    <t>Malakoff H S</t>
  </si>
  <si>
    <t>Malakoff ISD</t>
  </si>
  <si>
    <t>Lapoynor H S</t>
  </si>
  <si>
    <t>Lapoynor ISD</t>
  </si>
  <si>
    <t>Idea College Prep</t>
  </si>
  <si>
    <t>Idea Public Schools</t>
  </si>
  <si>
    <t>Hidalgo County</t>
  </si>
  <si>
    <t>Idea Frontier College Preparatory</t>
  </si>
  <si>
    <t>Idea College Preparatory San Benit</t>
  </si>
  <si>
    <t>Idea College Preparatory San Juan</t>
  </si>
  <si>
    <t>Idea College Preparatory Pharr</t>
  </si>
  <si>
    <t>Vanguard Rembrandt</t>
  </si>
  <si>
    <t>Vanguard Academy</t>
  </si>
  <si>
    <t>Donna H S</t>
  </si>
  <si>
    <t>Donna ISD</t>
  </si>
  <si>
    <t>Donna North H S</t>
  </si>
  <si>
    <t>Edcouch-Elsa H S</t>
  </si>
  <si>
    <t>Edcouch-Elsa ISD</t>
  </si>
  <si>
    <t>Edinburg H S</t>
  </si>
  <si>
    <t>Edinburg CISD</t>
  </si>
  <si>
    <t>Economedes H S</t>
  </si>
  <si>
    <t>Edinburg North H S</t>
  </si>
  <si>
    <t>Robert R Vela H S</t>
  </si>
  <si>
    <t>Hidalgo Early College H S</t>
  </si>
  <si>
    <t>Hidalgo ISD</t>
  </si>
  <si>
    <t>McAllen H S</t>
  </si>
  <si>
    <t>McAllen ISD</t>
  </si>
  <si>
    <t>Rowe H S</t>
  </si>
  <si>
    <t>Lamar Academy</t>
  </si>
  <si>
    <t>Achieve Early College H S</t>
  </si>
  <si>
    <t>Mercedes H S</t>
  </si>
  <si>
    <t>Mercedes ISD</t>
  </si>
  <si>
    <t>Mission H S</t>
  </si>
  <si>
    <t>Mission CISD</t>
  </si>
  <si>
    <t>Veterans Memorial H S</t>
  </si>
  <si>
    <t>Mission Collegiate H S</t>
  </si>
  <si>
    <t>Psja Early College H S</t>
  </si>
  <si>
    <t>Pharr-San Juan-Alamo ISD</t>
  </si>
  <si>
    <t>Psja Memorial Early College H S</t>
  </si>
  <si>
    <t>Psja North Early College H S</t>
  </si>
  <si>
    <t>Psja Southwest Early College H S</t>
  </si>
  <si>
    <t>Psja Thomas Jefferson T-Stem Early</t>
  </si>
  <si>
    <t>Sharyland H S</t>
  </si>
  <si>
    <t>Sharyland ISD</t>
  </si>
  <si>
    <t>Sharyland Pioneer H S</t>
  </si>
  <si>
    <t>La Joya H S</t>
  </si>
  <si>
    <t>La Joya ISD</t>
  </si>
  <si>
    <t>Juarez-Lincoln H S</t>
  </si>
  <si>
    <t>La Joya Palmview H S</t>
  </si>
  <si>
    <t>Thelma Rosa Salinas Stem Early Col</t>
  </si>
  <si>
    <t>Weslaco H S</t>
  </si>
  <si>
    <t>Weslaco ISD</t>
  </si>
  <si>
    <t>Weslaco East H S</t>
  </si>
  <si>
    <t>La Villa Early College H S</t>
  </si>
  <si>
    <t>La Villa ISD</t>
  </si>
  <si>
    <t>Monte Alto H S</t>
  </si>
  <si>
    <t>Monte Alto ISD</t>
  </si>
  <si>
    <t>Hillsboro H S</t>
  </si>
  <si>
    <t>Hillsboro ISD</t>
  </si>
  <si>
    <t>Hill County</t>
  </si>
  <si>
    <t>Hubbard H S</t>
  </si>
  <si>
    <t>Hubbard ISD</t>
  </si>
  <si>
    <t>Itasca H S</t>
  </si>
  <si>
    <t>Itasca ISD</t>
  </si>
  <si>
    <t>Whitney H S</t>
  </si>
  <si>
    <t>Whitney ISD</t>
  </si>
  <si>
    <t>Aquilla School</t>
  </si>
  <si>
    <t>Aquilla ISD</t>
  </si>
  <si>
    <t>Blum H S</t>
  </si>
  <si>
    <t>Blum ISD</t>
  </si>
  <si>
    <t>Levelland H S</t>
  </si>
  <si>
    <t>Levelland ISD</t>
  </si>
  <si>
    <t>Hockley County</t>
  </si>
  <si>
    <t>Smyer H S</t>
  </si>
  <si>
    <t>Smyer ISD</t>
  </si>
  <si>
    <t>Sundown H S</t>
  </si>
  <si>
    <t>Sundown ISD</t>
  </si>
  <si>
    <t>Granbury H S</t>
  </si>
  <si>
    <t>Granbury ISD</t>
  </si>
  <si>
    <t>Hood County</t>
  </si>
  <si>
    <t>Lipan H S</t>
  </si>
  <si>
    <t>Lipan ISD</t>
  </si>
  <si>
    <t>Sulphur Springs H S</t>
  </si>
  <si>
    <t>Sulphur Springs ISD</t>
  </si>
  <si>
    <t>Hopkins County</t>
  </si>
  <si>
    <t>Crockett H S</t>
  </si>
  <si>
    <t>Crockett ISD</t>
  </si>
  <si>
    <t>Houston County</t>
  </si>
  <si>
    <t>Grapeland H S</t>
  </si>
  <si>
    <t>Grapeland ISD</t>
  </si>
  <si>
    <t>Lovelady J H H S</t>
  </si>
  <si>
    <t>Lovelady ISD</t>
  </si>
  <si>
    <t>Latexo H S</t>
  </si>
  <si>
    <t>Latexo ISD</t>
  </si>
  <si>
    <t>Kennard H S</t>
  </si>
  <si>
    <t>Kennard ISD</t>
  </si>
  <si>
    <t>Big Spring H S</t>
  </si>
  <si>
    <t>Big Spring ISD</t>
  </si>
  <si>
    <t>Howard County</t>
  </si>
  <si>
    <t>Coahoma H S</t>
  </si>
  <si>
    <t>Coahoma ISD</t>
  </si>
  <si>
    <t>Fort Hancock H S</t>
  </si>
  <si>
    <t>Ft Hancock ISD</t>
  </si>
  <si>
    <t>Hudspeth County</t>
  </si>
  <si>
    <t>Caddo Mills H S</t>
  </si>
  <si>
    <t>Caddo Mills ISD</t>
  </si>
  <si>
    <t>Hunt County</t>
  </si>
  <si>
    <t>Celeste H S</t>
  </si>
  <si>
    <t>Celeste ISD</t>
  </si>
  <si>
    <t>Commerce H S</t>
  </si>
  <si>
    <t>Commerce ISD</t>
  </si>
  <si>
    <t>Greenville H S</t>
  </si>
  <si>
    <t>Greenville ISD</t>
  </si>
  <si>
    <t>Lone Oak H S</t>
  </si>
  <si>
    <t>Lone Oak ISD</t>
  </si>
  <si>
    <t>Wh Ford H S</t>
  </si>
  <si>
    <t>Quinlan ISD</t>
  </si>
  <si>
    <t>Campbell H S</t>
  </si>
  <si>
    <t>Campbell ISD</t>
  </si>
  <si>
    <t>Bland H S</t>
  </si>
  <si>
    <t>Bland ISD</t>
  </si>
  <si>
    <t>Boles H S</t>
  </si>
  <si>
    <t>Boles ISD</t>
  </si>
  <si>
    <t>Borger H S</t>
  </si>
  <si>
    <t>Borger ISD</t>
  </si>
  <si>
    <t>Hutchinson County</t>
  </si>
  <si>
    <t>Jacksboro H S</t>
  </si>
  <si>
    <t>Jacksboro ISD</t>
  </si>
  <si>
    <t>Jack County</t>
  </si>
  <si>
    <t>Perrin H S</t>
  </si>
  <si>
    <t>Perrin-Whitt CISD</t>
  </si>
  <si>
    <t>Edna H S</t>
  </si>
  <si>
    <t>Edna ISD</t>
  </si>
  <si>
    <t>Jackson County</t>
  </si>
  <si>
    <t>Industrial H S</t>
  </si>
  <si>
    <t>Industrial ISD</t>
  </si>
  <si>
    <t>Brookeland H S</t>
  </si>
  <si>
    <t>Brookeland ISD</t>
  </si>
  <si>
    <t>Jasper County</t>
  </si>
  <si>
    <t>Buna H S</t>
  </si>
  <si>
    <t>Buna ISD</t>
  </si>
  <si>
    <t>Jasper H S</t>
  </si>
  <si>
    <t>Jasper ISD</t>
  </si>
  <si>
    <t>Evadale H S</t>
  </si>
  <si>
    <t>Evadale ISD</t>
  </si>
  <si>
    <t>Tekoa Academy Of Accelerated Studi</t>
  </si>
  <si>
    <t>Jefferson County</t>
  </si>
  <si>
    <t>Bob Hope School</t>
  </si>
  <si>
    <t>Nederland H S</t>
  </si>
  <si>
    <t>Nederland ISD</t>
  </si>
  <si>
    <t>Port Arthur ISD</t>
  </si>
  <si>
    <t>Port Neches-Groves H S</t>
  </si>
  <si>
    <t>Port Neches-Groves ISD</t>
  </si>
  <si>
    <t>Central Senior H S</t>
  </si>
  <si>
    <t>Beaumont ISD</t>
  </si>
  <si>
    <t>Ozen H S</t>
  </si>
  <si>
    <t>West Brook Sr H S</t>
  </si>
  <si>
    <t>Sabine Pass School</t>
  </si>
  <si>
    <t>Sabine Pass ISD</t>
  </si>
  <si>
    <t>Hamshire-Fannett H S</t>
  </si>
  <si>
    <t>Hamshire-Fannett ISD</t>
  </si>
  <si>
    <t>Hebbronville Early College H S</t>
  </si>
  <si>
    <t>Jim Hogg County ISD</t>
  </si>
  <si>
    <t>Jim Hogg County</t>
  </si>
  <si>
    <t>Alice H S</t>
  </si>
  <si>
    <t>Alice ISD</t>
  </si>
  <si>
    <t>Jim Wells County</t>
  </si>
  <si>
    <t>Alvarado H S</t>
  </si>
  <si>
    <t>Alvarado ISD</t>
  </si>
  <si>
    <t>Johnson County</t>
  </si>
  <si>
    <t>Burleson H S</t>
  </si>
  <si>
    <t>Burleson ISD</t>
  </si>
  <si>
    <t>Burleson Centennial H S</t>
  </si>
  <si>
    <t>Cleburne H S</t>
  </si>
  <si>
    <t>Cleburne ISD</t>
  </si>
  <si>
    <t>Joshua H S</t>
  </si>
  <si>
    <t>Joshua ISD</t>
  </si>
  <si>
    <t>New Horizon H S</t>
  </si>
  <si>
    <t>Keene H S</t>
  </si>
  <si>
    <t>Keene ISD</t>
  </si>
  <si>
    <t>Rio Vista H S</t>
  </si>
  <si>
    <t>Rio Vista ISD</t>
  </si>
  <si>
    <t>Venus H S</t>
  </si>
  <si>
    <t>Venus ISD</t>
  </si>
  <si>
    <t>Godley H S</t>
  </si>
  <si>
    <t>Godley ISD</t>
  </si>
  <si>
    <t>Hawley H S</t>
  </si>
  <si>
    <t>Hawley ISD</t>
  </si>
  <si>
    <t>Jones County</t>
  </si>
  <si>
    <t>Karnes City H S</t>
  </si>
  <si>
    <t>Karnes City ISD</t>
  </si>
  <si>
    <t>Karnes County</t>
  </si>
  <si>
    <t>Kenedy H S</t>
  </si>
  <si>
    <t>Kenedy ISD</t>
  </si>
  <si>
    <t>Falls City H S</t>
  </si>
  <si>
    <t>Falls City ISD</t>
  </si>
  <si>
    <t>Crandall H S</t>
  </si>
  <si>
    <t>Crandall ISD</t>
  </si>
  <si>
    <t>Kaufman County</t>
  </si>
  <si>
    <t>Forney H S</t>
  </si>
  <si>
    <t>Forney ISD</t>
  </si>
  <si>
    <t>North Forney H S</t>
  </si>
  <si>
    <t>Kaufman H S</t>
  </si>
  <si>
    <t>Kaufman ISD</t>
  </si>
  <si>
    <t>Gary W Campbell H S</t>
  </si>
  <si>
    <t>Kemp H S</t>
  </si>
  <si>
    <t>Kemp ISD</t>
  </si>
  <si>
    <t>Mabank H S</t>
  </si>
  <si>
    <t>Mabank ISD</t>
  </si>
  <si>
    <t>Terrell H S</t>
  </si>
  <si>
    <t>Terrell ISD</t>
  </si>
  <si>
    <t>Scurry-Rosser H S</t>
  </si>
  <si>
    <t>Scurry-Rosser ISD</t>
  </si>
  <si>
    <t>Boerne H S</t>
  </si>
  <si>
    <t>Boerne ISD</t>
  </si>
  <si>
    <t>Kendall County</t>
  </si>
  <si>
    <t>Boerne - Samuel V Champion H S</t>
  </si>
  <si>
    <t>Comfort H S</t>
  </si>
  <si>
    <t>Comfort ISD</t>
  </si>
  <si>
    <t>Center Point H S</t>
  </si>
  <si>
    <t>Center Point ISD</t>
  </si>
  <si>
    <t>Kerr County</t>
  </si>
  <si>
    <t>Tivy H S</t>
  </si>
  <si>
    <t>Kerrville ISD</t>
  </si>
  <si>
    <t>Ingram Tom Moore H S</t>
  </si>
  <si>
    <t>Ingram ISD</t>
  </si>
  <si>
    <t>Junction H S</t>
  </si>
  <si>
    <t>Junction ISD</t>
  </si>
  <si>
    <t>Kimble County</t>
  </si>
  <si>
    <t>Brackett H S</t>
  </si>
  <si>
    <t>Brackett ISD</t>
  </si>
  <si>
    <t>Kinney County</t>
  </si>
  <si>
    <t>H M King H S</t>
  </si>
  <si>
    <t>Kingsville ISD</t>
  </si>
  <si>
    <t>Kleberg County</t>
  </si>
  <si>
    <t>Kaufer H S</t>
  </si>
  <si>
    <t>Riviera ISD</t>
  </si>
  <si>
    <t>Santa Gertrudis Academy H S</t>
  </si>
  <si>
    <t>Santa Gertrudis ISD</t>
  </si>
  <si>
    <t>Chisum H S</t>
  </si>
  <si>
    <t>Chisum ISD</t>
  </si>
  <si>
    <t>Lamar County</t>
  </si>
  <si>
    <t>Paris H S</t>
  </si>
  <si>
    <t>Paris ISD</t>
  </si>
  <si>
    <t>North Lamar H S</t>
  </si>
  <si>
    <t>North Lamar ISD</t>
  </si>
  <si>
    <t>Prairiland H S</t>
  </si>
  <si>
    <t>Prairiland ISD</t>
  </si>
  <si>
    <t>Lampasas H S</t>
  </si>
  <si>
    <t>Lampasas ISD</t>
  </si>
  <si>
    <t>Lampasas County</t>
  </si>
  <si>
    <t>Cotulla H S</t>
  </si>
  <si>
    <t>Cotulla ISD</t>
  </si>
  <si>
    <t>La Salle County</t>
  </si>
  <si>
    <t>Moulton H S</t>
  </si>
  <si>
    <t>Moulton ISD</t>
  </si>
  <si>
    <t>Lavaca County</t>
  </si>
  <si>
    <t>Shiner H S</t>
  </si>
  <si>
    <t>Shiner ISD</t>
  </si>
  <si>
    <t>Giddings H S</t>
  </si>
  <si>
    <t>Giddings ISD</t>
  </si>
  <si>
    <t>Lee County</t>
  </si>
  <si>
    <t>Lexington H S</t>
  </si>
  <si>
    <t>Lexington ISD</t>
  </si>
  <si>
    <t>Buffalo H S</t>
  </si>
  <si>
    <t>Buffalo ISD</t>
  </si>
  <si>
    <t>Leon County</t>
  </si>
  <si>
    <t>Normangee H S</t>
  </si>
  <si>
    <t>Normangee ISD</t>
  </si>
  <si>
    <t>Oakwood H S</t>
  </si>
  <si>
    <t>Oakwood ISD</t>
  </si>
  <si>
    <t>Leon H S</t>
  </si>
  <si>
    <t>Leon ISD</t>
  </si>
  <si>
    <t>Cleveland H S</t>
  </si>
  <si>
    <t>Cleveland ISD</t>
  </si>
  <si>
    <t>Liberty County</t>
  </si>
  <si>
    <t>Dayton H S</t>
  </si>
  <si>
    <t>Dayton ISD</t>
  </si>
  <si>
    <t>Hardin H S</t>
  </si>
  <si>
    <t>Hardin ISD</t>
  </si>
  <si>
    <t>Hull-Daisetta H S</t>
  </si>
  <si>
    <t>Hull-Daisetta ISD</t>
  </si>
  <si>
    <t>Liberty ISD</t>
  </si>
  <si>
    <t>Tarkington H S</t>
  </si>
  <si>
    <t>Tarkington ISD</t>
  </si>
  <si>
    <t>Coolidge H S</t>
  </si>
  <si>
    <t>Coolidge ISD</t>
  </si>
  <si>
    <t>Limestone County</t>
  </si>
  <si>
    <t>Groesbeck H S</t>
  </si>
  <si>
    <t>Groesbeck ISD</t>
  </si>
  <si>
    <t>Mexia H S</t>
  </si>
  <si>
    <t>Mexia ISD</t>
  </si>
  <si>
    <t>George West H S</t>
  </si>
  <si>
    <t>George West ISD</t>
  </si>
  <si>
    <t>Live Oak County</t>
  </si>
  <si>
    <t>Three Rivers Jr/Sr H S</t>
  </si>
  <si>
    <t>Three Rivers ISD</t>
  </si>
  <si>
    <t>Llano H S</t>
  </si>
  <si>
    <t>Llano ISD</t>
  </si>
  <si>
    <t>Llano County</t>
  </si>
  <si>
    <t>South Plains Academy Charter H S</t>
  </si>
  <si>
    <t>South Plains Academy Charter Distr</t>
  </si>
  <si>
    <t>Lubbock County</t>
  </si>
  <si>
    <t>Lubbock ISD</t>
  </si>
  <si>
    <t>Estacado H S</t>
  </si>
  <si>
    <t>Lubbock H S</t>
  </si>
  <si>
    <t>Monterey H S</t>
  </si>
  <si>
    <t>Talkington School For Young Women</t>
  </si>
  <si>
    <t>New Deal H S</t>
  </si>
  <si>
    <t>New Deal ISD</t>
  </si>
  <si>
    <t>Slaton H S</t>
  </si>
  <si>
    <t>Slaton ISD</t>
  </si>
  <si>
    <t>Lubbock-Cooper High School</t>
  </si>
  <si>
    <t>Lubbock-Cooper ISD</t>
  </si>
  <si>
    <t>Frenship H S</t>
  </si>
  <si>
    <t>Frenship ISD</t>
  </si>
  <si>
    <t>Roosevelt ISD</t>
  </si>
  <si>
    <t>Shallowater H S</t>
  </si>
  <si>
    <t>Shallowater ISD</t>
  </si>
  <si>
    <t>Idalou H S</t>
  </si>
  <si>
    <t>Idalou ISD</t>
  </si>
  <si>
    <t>O'Donnell School</t>
  </si>
  <si>
    <t>O'Donnell ISD</t>
  </si>
  <si>
    <t>Lynn County</t>
  </si>
  <si>
    <t>Tahoka H S</t>
  </si>
  <si>
    <t>Tahoka ISD</t>
  </si>
  <si>
    <t>Wilson School</t>
  </si>
  <si>
    <t>Wilson ISD</t>
  </si>
  <si>
    <t>Madisonville H S</t>
  </si>
  <si>
    <t>Madisonville CISD</t>
  </si>
  <si>
    <t>Madison County</t>
  </si>
  <si>
    <t>North Zulch Elementary/Secondary</t>
  </si>
  <si>
    <t>North Zulch ISD</t>
  </si>
  <si>
    <t>Stanton H S</t>
  </si>
  <si>
    <t>Stanton ISD</t>
  </si>
  <si>
    <t>Martin County</t>
  </si>
  <si>
    <t>Mason H S</t>
  </si>
  <si>
    <t>Mason ISD</t>
  </si>
  <si>
    <t>Mason County</t>
  </si>
  <si>
    <t>Bay City H S</t>
  </si>
  <si>
    <t>Bay City ISD</t>
  </si>
  <si>
    <t>Matagorda County</t>
  </si>
  <si>
    <t>Tidehaven H S</t>
  </si>
  <si>
    <t>Tidehaven ISD</t>
  </si>
  <si>
    <t>Palacios H S</t>
  </si>
  <si>
    <t>Palacios ISD</t>
  </si>
  <si>
    <t>Van Vleck H S</t>
  </si>
  <si>
    <t>Van Vleck ISD</t>
  </si>
  <si>
    <t>Eagle Pass High School</t>
  </si>
  <si>
    <t>Eagle Pass ISD</t>
  </si>
  <si>
    <t>Maverick County</t>
  </si>
  <si>
    <t>C C Winn High School</t>
  </si>
  <si>
    <t>Brady H S</t>
  </si>
  <si>
    <t>Brady ISD</t>
  </si>
  <si>
    <t>McCulloch County</t>
  </si>
  <si>
    <t>Paul And Jane Meyer Public H S</t>
  </si>
  <si>
    <t>Rapoport Academy Public School</t>
  </si>
  <si>
    <t>McLennan County</t>
  </si>
  <si>
    <t>Harmony Science Acad (Waco)</t>
  </si>
  <si>
    <t>Harmony Science Academy - Dallas</t>
  </si>
  <si>
    <t>Harmony School Of Business - Dalla</t>
  </si>
  <si>
    <t>Harmony School Of Innovation - Gar</t>
  </si>
  <si>
    <t>Harmony Science Academy - Euless</t>
  </si>
  <si>
    <t>Harmony School Of Nature And Athle</t>
  </si>
  <si>
    <t>Harmony School Of Innovation - For</t>
  </si>
  <si>
    <t>Harmony Science Academy - Carrollt</t>
  </si>
  <si>
    <t>Crawford H S</t>
  </si>
  <si>
    <t>Crawford ISD</t>
  </si>
  <si>
    <t>Midway H S</t>
  </si>
  <si>
    <t>Midway ISD</t>
  </si>
  <si>
    <t>La Vega H S</t>
  </si>
  <si>
    <t>La Vega ISD</t>
  </si>
  <si>
    <t>Lorena High</t>
  </si>
  <si>
    <t>Lorena ISD</t>
  </si>
  <si>
    <t>Mart H S</t>
  </si>
  <si>
    <t>Mart ISD</t>
  </si>
  <si>
    <t>McGregor H S</t>
  </si>
  <si>
    <t>McGregor ISD</t>
  </si>
  <si>
    <t>Moody H S</t>
  </si>
  <si>
    <t>Moody ISD</t>
  </si>
  <si>
    <t>Waco H S</t>
  </si>
  <si>
    <t>Waco ISD</t>
  </si>
  <si>
    <t>University H S</t>
  </si>
  <si>
    <t>West H S</t>
  </si>
  <si>
    <t>West ISD</t>
  </si>
  <si>
    <t>Axtell H S</t>
  </si>
  <si>
    <t>Axtell ISD</t>
  </si>
  <si>
    <t>Bruceville-Eddy H S</t>
  </si>
  <si>
    <t>Bruceville-Eddy ISD</t>
  </si>
  <si>
    <t>China Spring H S</t>
  </si>
  <si>
    <t>China Spring ISD</t>
  </si>
  <si>
    <t>Connally High School</t>
  </si>
  <si>
    <t>Connally ISD</t>
  </si>
  <si>
    <t>Robinson H S</t>
  </si>
  <si>
    <t>Robinson ISD</t>
  </si>
  <si>
    <t>Bosqueville H S</t>
  </si>
  <si>
    <t>Bosqueville ISD</t>
  </si>
  <si>
    <t>Gholson School</t>
  </si>
  <si>
    <t>Gholson ISD</t>
  </si>
  <si>
    <t>Devine H S</t>
  </si>
  <si>
    <t>Devine ISD</t>
  </si>
  <si>
    <t>Medina County</t>
  </si>
  <si>
    <t>D'Hanis School</t>
  </si>
  <si>
    <t>Natalia H S</t>
  </si>
  <si>
    <t>Natalia ISD</t>
  </si>
  <si>
    <t>Medina Valley H S</t>
  </si>
  <si>
    <t>Medina Valley ISD</t>
  </si>
  <si>
    <t>Midland ISD</t>
  </si>
  <si>
    <t>Midland County</t>
  </si>
  <si>
    <t>Midland H S</t>
  </si>
  <si>
    <t>Early College H S At Midland Colle</t>
  </si>
  <si>
    <t>Greenwood H S</t>
  </si>
  <si>
    <t>Greenwood ISD</t>
  </si>
  <si>
    <t>Cameron Yoe H S</t>
  </si>
  <si>
    <t>Cameron ISD</t>
  </si>
  <si>
    <t>Milam County</t>
  </si>
  <si>
    <t>Rockdale H S</t>
  </si>
  <si>
    <t>Rockdale ISD</t>
  </si>
  <si>
    <t>Thorndale H S</t>
  </si>
  <si>
    <t>Thorndale ISD</t>
  </si>
  <si>
    <t>Goldthwaite H S</t>
  </si>
  <si>
    <t>Goldthwaite ISD</t>
  </si>
  <si>
    <t>Mills County</t>
  </si>
  <si>
    <t>Priddy School</t>
  </si>
  <si>
    <t>Priddy ISD</t>
  </si>
  <si>
    <t>Bowie ISD</t>
  </si>
  <si>
    <t>Montague County</t>
  </si>
  <si>
    <t>Nocona H S</t>
  </si>
  <si>
    <t>Nocona ISD</t>
  </si>
  <si>
    <t>Gold Burg School</t>
  </si>
  <si>
    <t>Gold Burg ISD</t>
  </si>
  <si>
    <t>Conroe H S</t>
  </si>
  <si>
    <t>Conroe ISD</t>
  </si>
  <si>
    <t>Montgomery County</t>
  </si>
  <si>
    <t>The Woodlands H S</t>
  </si>
  <si>
    <t>Oak Ridge H S</t>
  </si>
  <si>
    <t>Caney Creek H S</t>
  </si>
  <si>
    <t>College Park H S</t>
  </si>
  <si>
    <t>Montgomery H S</t>
  </si>
  <si>
    <t>Montgomery ISD</t>
  </si>
  <si>
    <t>Willis H S</t>
  </si>
  <si>
    <t>Willis ISD</t>
  </si>
  <si>
    <t>Magnolia H S</t>
  </si>
  <si>
    <t>Magnolia ISD</t>
  </si>
  <si>
    <t>Magnolia West H S</t>
  </si>
  <si>
    <t>Splendora H S</t>
  </si>
  <si>
    <t>Splendora ISD</t>
  </si>
  <si>
    <t>New Caney H S</t>
  </si>
  <si>
    <t>New Caney ISD</t>
  </si>
  <si>
    <t>Porter H S</t>
  </si>
  <si>
    <t>Infinity Early College H S</t>
  </si>
  <si>
    <t>Daingerfield H S</t>
  </si>
  <si>
    <t>Daingerfield-Lone Star ISD</t>
  </si>
  <si>
    <t>Morris County</t>
  </si>
  <si>
    <t>Pewitt H S</t>
  </si>
  <si>
    <t>Pewitt CISD</t>
  </si>
  <si>
    <t>Cushing School</t>
  </si>
  <si>
    <t>Cushing ISD</t>
  </si>
  <si>
    <t>Nacogdoches County</t>
  </si>
  <si>
    <t>Garrison H S</t>
  </si>
  <si>
    <t>Garrison ISD</t>
  </si>
  <si>
    <t>Nacogdoches H S</t>
  </si>
  <si>
    <t>Nacogdoches ISD</t>
  </si>
  <si>
    <t>Woden H S</t>
  </si>
  <si>
    <t>Woden ISD</t>
  </si>
  <si>
    <t>Central Heights H S</t>
  </si>
  <si>
    <t>Central Heights ISD</t>
  </si>
  <si>
    <t>Douglass School</t>
  </si>
  <si>
    <t>Douglass ISD</t>
  </si>
  <si>
    <t>Blooming Grove H S</t>
  </si>
  <si>
    <t>Blooming Grove ISD</t>
  </si>
  <si>
    <t>Navarro County</t>
  </si>
  <si>
    <t>Corsicana High School</t>
  </si>
  <si>
    <t>Corsicana ISD</t>
  </si>
  <si>
    <t>Dawson H S</t>
  </si>
  <si>
    <t>Dawson ISD</t>
  </si>
  <si>
    <t>Frost H S</t>
  </si>
  <si>
    <t>Frost ISD</t>
  </si>
  <si>
    <t>Kerens School</t>
  </si>
  <si>
    <t>Kerens ISD</t>
  </si>
  <si>
    <t>Mildred H S</t>
  </si>
  <si>
    <t>Mildred ISD</t>
  </si>
  <si>
    <t>Rice ISD</t>
  </si>
  <si>
    <t>Newton H S</t>
  </si>
  <si>
    <t>Newton ISD</t>
  </si>
  <si>
    <t>Newton County</t>
  </si>
  <si>
    <t>Deweyville H S</t>
  </si>
  <si>
    <t>Deweyville ISD</t>
  </si>
  <si>
    <t>Sweetwater H S</t>
  </si>
  <si>
    <t>Sweetwater ISD</t>
  </si>
  <si>
    <t>Nolan County</t>
  </si>
  <si>
    <t>Bishop H S</t>
  </si>
  <si>
    <t>Bishop CISD</t>
  </si>
  <si>
    <t>Nueces County</t>
  </si>
  <si>
    <t>Calallen H S</t>
  </si>
  <si>
    <t>Calallen ISD</t>
  </si>
  <si>
    <t>Calallen Charter H S</t>
  </si>
  <si>
    <t>Carroll H S</t>
  </si>
  <si>
    <t>Corpus Christi ISD</t>
  </si>
  <si>
    <t>King H S</t>
  </si>
  <si>
    <t>Roy Miller H S And Metro School Of</t>
  </si>
  <si>
    <t>Ray H S</t>
  </si>
  <si>
    <t>Collegiate H S</t>
  </si>
  <si>
    <t>Harold T Branch Academy For Career</t>
  </si>
  <si>
    <t>London H S</t>
  </si>
  <si>
    <t>London ISD</t>
  </si>
  <si>
    <t>Port Aransas H S</t>
  </si>
  <si>
    <t>Port Aransas ISD</t>
  </si>
  <si>
    <t>Robstown H S</t>
  </si>
  <si>
    <t>Robstown ISD</t>
  </si>
  <si>
    <t>Tuloso-Midway H S</t>
  </si>
  <si>
    <t>Tuloso-Midway ISD</t>
  </si>
  <si>
    <t>Banquete H S</t>
  </si>
  <si>
    <t>Banquete ISD</t>
  </si>
  <si>
    <t>Flour Bluff H S</t>
  </si>
  <si>
    <t>Flour Bluff ISD</t>
  </si>
  <si>
    <t>West Oso H S</t>
  </si>
  <si>
    <t>West Oso ISD</t>
  </si>
  <si>
    <t>Boys Ranch H S</t>
  </si>
  <si>
    <t>Boys Ranch ISD</t>
  </si>
  <si>
    <t>Oldham County</t>
  </si>
  <si>
    <t>Bridge City H S</t>
  </si>
  <si>
    <t>Bridge City ISD</t>
  </si>
  <si>
    <t>Orange County</t>
  </si>
  <si>
    <t>Orangefield H S</t>
  </si>
  <si>
    <t>Orangefield ISD</t>
  </si>
  <si>
    <t>West Orange-Stark H S</t>
  </si>
  <si>
    <t>West Orange-Cove CISD</t>
  </si>
  <si>
    <t>Vidor H S</t>
  </si>
  <si>
    <t>Vidor ISD</t>
  </si>
  <si>
    <t>Lit Cypr-Mrceville H S</t>
  </si>
  <si>
    <t>Little Cypress-Mauriceville CISD</t>
  </si>
  <si>
    <t>Gordon School</t>
  </si>
  <si>
    <t>Gordon ISD</t>
  </si>
  <si>
    <t>Palo Pinto County</t>
  </si>
  <si>
    <t>Graford H S</t>
  </si>
  <si>
    <t>Graford ISD</t>
  </si>
  <si>
    <t>Mineral Wells H S</t>
  </si>
  <si>
    <t>Mineral Wells ISD</t>
  </si>
  <si>
    <t>Texas Early College H S</t>
  </si>
  <si>
    <t>Panola Charter School</t>
  </si>
  <si>
    <t>Panola County</t>
  </si>
  <si>
    <t>Carthage H S</t>
  </si>
  <si>
    <t>Carthage ISD</t>
  </si>
  <si>
    <t>Poolville H S</t>
  </si>
  <si>
    <t>Poolville ISD</t>
  </si>
  <si>
    <t>Parker County</t>
  </si>
  <si>
    <t>Springtown H S</t>
  </si>
  <si>
    <t>Springtown ISD</t>
  </si>
  <si>
    <t>Weatherford H S</t>
  </si>
  <si>
    <t>Weatherford ISD</t>
  </si>
  <si>
    <t>Millsap H S</t>
  </si>
  <si>
    <t>Millsap ISD</t>
  </si>
  <si>
    <t>Aledo H S</t>
  </si>
  <si>
    <t>Aledo ISD</t>
  </si>
  <si>
    <t>Brock H S</t>
  </si>
  <si>
    <t>Brock ISD</t>
  </si>
  <si>
    <t>Buena Vista School</t>
  </si>
  <si>
    <t>Buena Vista ISD</t>
  </si>
  <si>
    <t>Pecos County</t>
  </si>
  <si>
    <t>Fort Stockton H S</t>
  </si>
  <si>
    <t>Fort Stockton ISD</t>
  </si>
  <si>
    <t>Challenge H S Sheffield</t>
  </si>
  <si>
    <t>Iraan-Sheffield ISD</t>
  </si>
  <si>
    <t>Goodrich H S</t>
  </si>
  <si>
    <t>Goodrich ISD</t>
  </si>
  <si>
    <t>Polk County</t>
  </si>
  <si>
    <t>Corrigan-Camden H S</t>
  </si>
  <si>
    <t>Corrigan-Camden ISD</t>
  </si>
  <si>
    <t>Leggett H S</t>
  </si>
  <si>
    <t>Leggett ISD</t>
  </si>
  <si>
    <t>Livingston H S</t>
  </si>
  <si>
    <t>Livingston ISD</t>
  </si>
  <si>
    <t>Onalaska Jr/Sr High</t>
  </si>
  <si>
    <t>Onalaska ISD</t>
  </si>
  <si>
    <t>Amarillo H S</t>
  </si>
  <si>
    <t>Amarillo ISD</t>
  </si>
  <si>
    <t>Potter County</t>
  </si>
  <si>
    <t>Caprock H S</t>
  </si>
  <si>
    <t>Palo Duro H S</t>
  </si>
  <si>
    <t>Tascosa H S</t>
  </si>
  <si>
    <t>River Road H S</t>
  </si>
  <si>
    <t>River Road ISD</t>
  </si>
  <si>
    <t>Highland Park H S</t>
  </si>
  <si>
    <t>Highland Park ISD</t>
  </si>
  <si>
    <t>Presidio H S</t>
  </si>
  <si>
    <t>Presidio ISD</t>
  </si>
  <si>
    <t>Presidio County</t>
  </si>
  <si>
    <t>Rains H S</t>
  </si>
  <si>
    <t>Rains ISD</t>
  </si>
  <si>
    <t>Rains County</t>
  </si>
  <si>
    <t>Canyon ISD</t>
  </si>
  <si>
    <t>Randall County</t>
  </si>
  <si>
    <t>Rivercrest H S</t>
  </si>
  <si>
    <t>Rivercrest ISD</t>
  </si>
  <si>
    <t>Red River County</t>
  </si>
  <si>
    <t>Clarksville Middle And H S</t>
  </si>
  <si>
    <t>Clarksville ISD</t>
  </si>
  <si>
    <t>Pecos H S</t>
  </si>
  <si>
    <t>Pecos-Barstow-Toyah ISD</t>
  </si>
  <si>
    <t>Reeves County</t>
  </si>
  <si>
    <t>Balmorhea School</t>
  </si>
  <si>
    <t>Balmorhea ISD</t>
  </si>
  <si>
    <t>Austwell-Tivoli H S</t>
  </si>
  <si>
    <t>Austwell-Tivoli ISD</t>
  </si>
  <si>
    <t>Refugio County</t>
  </si>
  <si>
    <t>Refugio H S</t>
  </si>
  <si>
    <t>Refugio ISD</t>
  </si>
  <si>
    <t>Bremond H S</t>
  </si>
  <si>
    <t>Bremond ISD</t>
  </si>
  <si>
    <t>Robertson County</t>
  </si>
  <si>
    <t>Calvert School</t>
  </si>
  <si>
    <t>Calvert ISD</t>
  </si>
  <si>
    <t>Franklin ISD</t>
  </si>
  <si>
    <t>Hearne H S</t>
  </si>
  <si>
    <t>Hearne ISD</t>
  </si>
  <si>
    <t>Mumford H S</t>
  </si>
  <si>
    <t>Mumford ISD</t>
  </si>
  <si>
    <t>Rockwall H S</t>
  </si>
  <si>
    <t>Rockwall ISD</t>
  </si>
  <si>
    <t>Rockwall County</t>
  </si>
  <si>
    <t>Rockwall-Heath H S</t>
  </si>
  <si>
    <t>Royse City H S</t>
  </si>
  <si>
    <t>Royse City ISD</t>
  </si>
  <si>
    <t>Henderson H S</t>
  </si>
  <si>
    <t>Henderson ISD</t>
  </si>
  <si>
    <t>Rusk County</t>
  </si>
  <si>
    <t>Leveretts Chapel H S</t>
  </si>
  <si>
    <t>Leveretts Chapel ISD</t>
  </si>
  <si>
    <t>Mt Enterprise H S</t>
  </si>
  <si>
    <t>Mount Enterprise ISD</t>
  </si>
  <si>
    <t>Overton H S</t>
  </si>
  <si>
    <t>Overton ISD</t>
  </si>
  <si>
    <t>Hemphill H S</t>
  </si>
  <si>
    <t>Hemphill ISD</t>
  </si>
  <si>
    <t>Sabine County</t>
  </si>
  <si>
    <t>West Sabine H S</t>
  </si>
  <si>
    <t>West Sabine ISD</t>
  </si>
  <si>
    <t>Coldspring-Oakhurst H S</t>
  </si>
  <si>
    <t>Coldspring-Oakhurst CISD</t>
  </si>
  <si>
    <t>San Jacinto County</t>
  </si>
  <si>
    <t>Shepherd H S</t>
  </si>
  <si>
    <t>Shepherd ISD</t>
  </si>
  <si>
    <t>Aransas Pass H S</t>
  </si>
  <si>
    <t>Aransas Pass ISD</t>
  </si>
  <si>
    <t>San Patricio County</t>
  </si>
  <si>
    <t>Gregory-Portland H S</t>
  </si>
  <si>
    <t>Gregory-Portland ISD</t>
  </si>
  <si>
    <t>Ingleside H S</t>
  </si>
  <si>
    <t>Ingleside ISD</t>
  </si>
  <si>
    <t>Mathis H S</t>
  </si>
  <si>
    <t>Mathis ISD</t>
  </si>
  <si>
    <t>Odem H S</t>
  </si>
  <si>
    <t>Odem-Edroy ISD</t>
  </si>
  <si>
    <t>Sinton H S</t>
  </si>
  <si>
    <t>Sinton ISD</t>
  </si>
  <si>
    <t>Albany Jr-Sr H S</t>
  </si>
  <si>
    <t>Albany ISD</t>
  </si>
  <si>
    <t>Shackelford County</t>
  </si>
  <si>
    <t>Center H S</t>
  </si>
  <si>
    <t>Center ISD</t>
  </si>
  <si>
    <t>Shelby County</t>
  </si>
  <si>
    <t>Tenaha Schools</t>
  </si>
  <si>
    <t>Tenaha ISD</t>
  </si>
  <si>
    <t>Arp H S</t>
  </si>
  <si>
    <t>Arp ISD</t>
  </si>
  <si>
    <t>Smith County</t>
  </si>
  <si>
    <t>Bullard H S</t>
  </si>
  <si>
    <t>Bullard ISD</t>
  </si>
  <si>
    <t>Lindale H S</t>
  </si>
  <si>
    <t>Lindale ISD</t>
  </si>
  <si>
    <t>Troup H S</t>
  </si>
  <si>
    <t>Troup ISD</t>
  </si>
  <si>
    <t>Robert E Lee H S</t>
  </si>
  <si>
    <t>Tyler ISD</t>
  </si>
  <si>
    <t>John Tyler H S</t>
  </si>
  <si>
    <t>Whitehouse H S</t>
  </si>
  <si>
    <t>Whitehouse ISD</t>
  </si>
  <si>
    <t>Chapel Hill H S</t>
  </si>
  <si>
    <t>Chapel Hill ISD</t>
  </si>
  <si>
    <t>Winona H S</t>
  </si>
  <si>
    <t>Winona ISD</t>
  </si>
  <si>
    <t>Brazos River Charter School</t>
  </si>
  <si>
    <t>Somervell County</t>
  </si>
  <si>
    <t>Glen Rose H S</t>
  </si>
  <si>
    <t>Glen Rose ISD</t>
  </si>
  <si>
    <t>Rio Grande City H S</t>
  </si>
  <si>
    <t>Rio Grande City CISD</t>
  </si>
  <si>
    <t>Starr County</t>
  </si>
  <si>
    <t>Rio Grande City CISD Grulla H S</t>
  </si>
  <si>
    <t>Roma H S</t>
  </si>
  <si>
    <t>Roma ISD</t>
  </si>
  <si>
    <t>Breckenridge H S</t>
  </si>
  <si>
    <t>Breckenridge ISD</t>
  </si>
  <si>
    <t>Stephens County</t>
  </si>
  <si>
    <t>Fort Worth Academy Of Fine Arts</t>
  </si>
  <si>
    <t>Tarrant County</t>
  </si>
  <si>
    <t>Newman International Academy Of Ar</t>
  </si>
  <si>
    <t>Arlington H S</t>
  </si>
  <si>
    <t>Arlington ISD</t>
  </si>
  <si>
    <t>Sam Houston H S</t>
  </si>
  <si>
    <t>Martin H S</t>
  </si>
  <si>
    <t>Venture Alter H S</t>
  </si>
  <si>
    <t>Haltom H S</t>
  </si>
  <si>
    <t>Birdville ISD</t>
  </si>
  <si>
    <t>Richland H S</t>
  </si>
  <si>
    <t>Birdville H S</t>
  </si>
  <si>
    <t>Shannon H S</t>
  </si>
  <si>
    <t>Everman H S</t>
  </si>
  <si>
    <t>Everman ISD</t>
  </si>
  <si>
    <t>Everman Academy H S</t>
  </si>
  <si>
    <t>Carter-Riverside H S</t>
  </si>
  <si>
    <t>Fort Worth ISD</t>
  </si>
  <si>
    <t>Arlington Heights H S</t>
  </si>
  <si>
    <t>South Hills H S</t>
  </si>
  <si>
    <t>Diamond Hill-Jarvis H S</t>
  </si>
  <si>
    <t>Dunbar H S</t>
  </si>
  <si>
    <t>Eastern Hills H S</t>
  </si>
  <si>
    <t>North Side H S</t>
  </si>
  <si>
    <t>Polytechnic H S</t>
  </si>
  <si>
    <t>Paschal H S</t>
  </si>
  <si>
    <t>Trimble Technical H S</t>
  </si>
  <si>
    <t>Western Hills H S</t>
  </si>
  <si>
    <t>O D Wyatt H S</t>
  </si>
  <si>
    <t>Success H S</t>
  </si>
  <si>
    <t>Texas Academy Of Biomedical</t>
  </si>
  <si>
    <t>Marine Creek Collegiate H S</t>
  </si>
  <si>
    <t>Grapevine H S</t>
  </si>
  <si>
    <t>Grapevine-Colleyville ISD</t>
  </si>
  <si>
    <t>Colleyville Heritage H S</t>
  </si>
  <si>
    <t>Iuniversity Prep</t>
  </si>
  <si>
    <t>Keller H S</t>
  </si>
  <si>
    <t>Keller ISD</t>
  </si>
  <si>
    <t>Fossil Ridge H S</t>
  </si>
  <si>
    <t>Timber Creek H S</t>
  </si>
  <si>
    <t>Mansfield Summit H S</t>
  </si>
  <si>
    <t>Mansfield ISD</t>
  </si>
  <si>
    <t>Mansfield H S</t>
  </si>
  <si>
    <t>Mansfield Timberview H S</t>
  </si>
  <si>
    <t>Mansfield Legacy H S</t>
  </si>
  <si>
    <t>The Phoenix Academy</t>
  </si>
  <si>
    <t>Mansfield Lake Ridge H S</t>
  </si>
  <si>
    <t>Mansfield Frontier H S</t>
  </si>
  <si>
    <t>Lake Worth H S</t>
  </si>
  <si>
    <t>Lake Worth ISD</t>
  </si>
  <si>
    <t>Crowley H S</t>
  </si>
  <si>
    <t>Crowley ISD</t>
  </si>
  <si>
    <t>North Crowley H S</t>
  </si>
  <si>
    <t>Kennedale H S</t>
  </si>
  <si>
    <t>Kennedale ISD</t>
  </si>
  <si>
    <t>Azle H S</t>
  </si>
  <si>
    <t>Azle ISD</t>
  </si>
  <si>
    <t>Bell H S</t>
  </si>
  <si>
    <t>Hurst-Euless-Bedford ISD</t>
  </si>
  <si>
    <t>Trinity H S</t>
  </si>
  <si>
    <t>Castleberry H S</t>
  </si>
  <si>
    <t>Castleberry ISD</t>
  </si>
  <si>
    <t>Boswell H S</t>
  </si>
  <si>
    <t>Eagle Mt-Saginaw ISD</t>
  </si>
  <si>
    <t>Saginaw H S</t>
  </si>
  <si>
    <t>Chisholm Trail H S</t>
  </si>
  <si>
    <t>Carroll Senior H S</t>
  </si>
  <si>
    <t>Carroll ISD</t>
  </si>
  <si>
    <t>Brewer H S</t>
  </si>
  <si>
    <t>White Settlement ISD</t>
  </si>
  <si>
    <t>Amarillo Collegiate Academy</t>
  </si>
  <si>
    <t>Texas College Preparatory Academie</t>
  </si>
  <si>
    <t>Taylor County</t>
  </si>
  <si>
    <t>Responsive Education Virtual Learn</t>
  </si>
  <si>
    <t>Ischool H S</t>
  </si>
  <si>
    <t>Founders Classical Academy</t>
  </si>
  <si>
    <t>Ischool High At University Park</t>
  </si>
  <si>
    <t>Ischool High At The Woodlands</t>
  </si>
  <si>
    <t>Abilene H S</t>
  </si>
  <si>
    <t>Abilene ISD</t>
  </si>
  <si>
    <t>Academy For Technology Engineering</t>
  </si>
  <si>
    <t>Merkel H S</t>
  </si>
  <si>
    <t>Merkel ISD</t>
  </si>
  <si>
    <t>Jim Ned H S</t>
  </si>
  <si>
    <t>Jim Ned CISD</t>
  </si>
  <si>
    <t>Brownfield H S</t>
  </si>
  <si>
    <t>Brownfield ISD</t>
  </si>
  <si>
    <t>Terry County</t>
  </si>
  <si>
    <t>Meadow School</t>
  </si>
  <si>
    <t>Meadow ISD</t>
  </si>
  <si>
    <t>Mount Pleasant H S</t>
  </si>
  <si>
    <t>Mount Pleasant ISD</t>
  </si>
  <si>
    <t>Titus County</t>
  </si>
  <si>
    <t>Tlc Academy</t>
  </si>
  <si>
    <t>Texas Leadership</t>
  </si>
  <si>
    <t>Tom Green County</t>
  </si>
  <si>
    <t>San Angelo ISD</t>
  </si>
  <si>
    <t>Lake View H S</t>
  </si>
  <si>
    <t>Wall H S</t>
  </si>
  <si>
    <t>Wall ISD</t>
  </si>
  <si>
    <t>Grape Creek H S</t>
  </si>
  <si>
    <t>Grape Creek ISD</t>
  </si>
  <si>
    <t>Sci-Tech Preparatory</t>
  </si>
  <si>
    <t>Wayside Schools</t>
  </si>
  <si>
    <t>Travis County</t>
  </si>
  <si>
    <t>Nyos Charter School</t>
  </si>
  <si>
    <t>Harmony Science Academy-Pflugervil</t>
  </si>
  <si>
    <t>Harmony Science Academy (Austin)</t>
  </si>
  <si>
    <t>Harmony School Of Political Scienc</t>
  </si>
  <si>
    <t>Harmony School Of Excellence - Aus</t>
  </si>
  <si>
    <t>Kipp Austin Collegiate</t>
  </si>
  <si>
    <t>Kipp Austin Public Schools Inc</t>
  </si>
  <si>
    <t>The East Austin College Prep At Ml</t>
  </si>
  <si>
    <t>East Austin College Prep</t>
  </si>
  <si>
    <t>Austin ISD</t>
  </si>
  <si>
    <t>McCallum H S</t>
  </si>
  <si>
    <t>Travis H S</t>
  </si>
  <si>
    <t>Anderson H S</t>
  </si>
  <si>
    <t>Lbj High School</t>
  </si>
  <si>
    <t>Garza Independence H S</t>
  </si>
  <si>
    <t>Akins H S</t>
  </si>
  <si>
    <t>Lasa H S</t>
  </si>
  <si>
    <t>Eastside Memorial At The Johnston</t>
  </si>
  <si>
    <t>Richards Sch For Young Women Leade</t>
  </si>
  <si>
    <t>Pflugerville H S</t>
  </si>
  <si>
    <t>Pflugerville ISD</t>
  </si>
  <si>
    <t>John B Connally H S</t>
  </si>
  <si>
    <t>Hendrickson H S</t>
  </si>
  <si>
    <t>Manor H S</t>
  </si>
  <si>
    <t>Manor ISD</t>
  </si>
  <si>
    <t>Manor Excel Academy</t>
  </si>
  <si>
    <t>Manor New Technology High</t>
  </si>
  <si>
    <t>Westlake H S</t>
  </si>
  <si>
    <t>Eanes ISD</t>
  </si>
  <si>
    <t>Del Valle ISD</t>
  </si>
  <si>
    <t>Del Valle Opportunity Ctr</t>
  </si>
  <si>
    <t>Lago Vista H S</t>
  </si>
  <si>
    <t>Lago Vista ISD</t>
  </si>
  <si>
    <t>Lake Travis H S</t>
  </si>
  <si>
    <t>Lake Travis ISD</t>
  </si>
  <si>
    <t>Groveton J H-H S</t>
  </si>
  <si>
    <t>Groveton ISD</t>
  </si>
  <si>
    <t>Trinity County</t>
  </si>
  <si>
    <t>Trinity ISD</t>
  </si>
  <si>
    <t>Apple Springs H S</t>
  </si>
  <si>
    <t>Apple Springs ISD</t>
  </si>
  <si>
    <t>Colmesneil J H/H S</t>
  </si>
  <si>
    <t>Colmesneil ISD</t>
  </si>
  <si>
    <t>Tyler County</t>
  </si>
  <si>
    <t>Woodville H S</t>
  </si>
  <si>
    <t>Woodville ISD</t>
  </si>
  <si>
    <t>Warren ISD</t>
  </si>
  <si>
    <t>Spurger H S</t>
  </si>
  <si>
    <t>Spurger ISD</t>
  </si>
  <si>
    <t>Chester H S</t>
  </si>
  <si>
    <t>Chester ISD</t>
  </si>
  <si>
    <t>Big Sandy H S</t>
  </si>
  <si>
    <t>Big Sandy ISD</t>
  </si>
  <si>
    <t>Upshur County</t>
  </si>
  <si>
    <t>Gilmer H S</t>
  </si>
  <si>
    <t>Gilmer ISD</t>
  </si>
  <si>
    <t>Ore City H S</t>
  </si>
  <si>
    <t>Ore City ISD</t>
  </si>
  <si>
    <t>Union Hill H S</t>
  </si>
  <si>
    <t>Union Hill ISD</t>
  </si>
  <si>
    <t>New Diana H S</t>
  </si>
  <si>
    <t>New Diana ISD</t>
  </si>
  <si>
    <t>Union Grove H S</t>
  </si>
  <si>
    <t>Union Grove ISD</t>
  </si>
  <si>
    <t>Sabinal H S</t>
  </si>
  <si>
    <t>Sabinal ISD</t>
  </si>
  <si>
    <t>Uvalde County</t>
  </si>
  <si>
    <t>Uvalde H S</t>
  </si>
  <si>
    <t>Uvalde CISD</t>
  </si>
  <si>
    <t>Del Rio H S</t>
  </si>
  <si>
    <t>San Felipe-Del Rio CISD</t>
  </si>
  <si>
    <t>Val Verde County</t>
  </si>
  <si>
    <t>Comstock School</t>
  </si>
  <si>
    <t>Comstock ISD</t>
  </si>
  <si>
    <t>Canton H S</t>
  </si>
  <si>
    <t>Canton ISD</t>
  </si>
  <si>
    <t>Van Zandt County</t>
  </si>
  <si>
    <t>Edgewood H S</t>
  </si>
  <si>
    <t>Grand Saline H S</t>
  </si>
  <si>
    <t>Grand Saline ISD</t>
  </si>
  <si>
    <t>Van H S</t>
  </si>
  <si>
    <t>Van ISD</t>
  </si>
  <si>
    <t>Wills Point H S</t>
  </si>
  <si>
    <t>Wills Point ISD</t>
  </si>
  <si>
    <t>Fruitvale H S</t>
  </si>
  <si>
    <t>Fruitvale ISD</t>
  </si>
  <si>
    <t>Bloomington H S</t>
  </si>
  <si>
    <t>Bloomington ISD</t>
  </si>
  <si>
    <t>Victoria County</t>
  </si>
  <si>
    <t>Liberty Academy</t>
  </si>
  <si>
    <t>Victoria ISD</t>
  </si>
  <si>
    <t>Victoria East H S</t>
  </si>
  <si>
    <t>Victoria West H S</t>
  </si>
  <si>
    <t>New Waverly H S</t>
  </si>
  <si>
    <t>New Waverly ISD</t>
  </si>
  <si>
    <t>Walker County</t>
  </si>
  <si>
    <t>Huntsville H S</t>
  </si>
  <si>
    <t>Huntsville ISD</t>
  </si>
  <si>
    <t>Texas Online Preparatory H S</t>
  </si>
  <si>
    <t>Hempstead H S</t>
  </si>
  <si>
    <t>Hempstead ISD</t>
  </si>
  <si>
    <t>Waller County</t>
  </si>
  <si>
    <t>Waller H S</t>
  </si>
  <si>
    <t>Waller ISD</t>
  </si>
  <si>
    <t>Royal H S</t>
  </si>
  <si>
    <t>Royal ISD</t>
  </si>
  <si>
    <t>Brenham H S</t>
  </si>
  <si>
    <t>Brenham ISD</t>
  </si>
  <si>
    <t>Washington County</t>
  </si>
  <si>
    <t>Burton H S</t>
  </si>
  <si>
    <t>Burton ISD</t>
  </si>
  <si>
    <t>Laredo ISD</t>
  </si>
  <si>
    <t>Webb County</t>
  </si>
  <si>
    <t>Nixon H S</t>
  </si>
  <si>
    <t>Dr Leo Cigarroa H S</t>
  </si>
  <si>
    <t>Hector J Garcia Early College H S</t>
  </si>
  <si>
    <t>United H S</t>
  </si>
  <si>
    <t>United ISD</t>
  </si>
  <si>
    <t>United South H S</t>
  </si>
  <si>
    <t>John B Alexander H S</t>
  </si>
  <si>
    <t>Lyndon B Johnson</t>
  </si>
  <si>
    <t>Bruni H S</t>
  </si>
  <si>
    <t>Webb CISD</t>
  </si>
  <si>
    <t>Boling H S</t>
  </si>
  <si>
    <t>Boling ISD</t>
  </si>
  <si>
    <t>Wharton County</t>
  </si>
  <si>
    <t>East Bernard H S</t>
  </si>
  <si>
    <t>East Bernard ISD</t>
  </si>
  <si>
    <t>El Campo H S</t>
  </si>
  <si>
    <t>El Campo ISD</t>
  </si>
  <si>
    <t>Wharton H S</t>
  </si>
  <si>
    <t>Wharton ISD</t>
  </si>
  <si>
    <t>Kelton School</t>
  </si>
  <si>
    <t>Kelton ISD</t>
  </si>
  <si>
    <t>Wheeler County</t>
  </si>
  <si>
    <t>Burkburnett H S</t>
  </si>
  <si>
    <t>Burkburnett ISD</t>
  </si>
  <si>
    <t>Wichita County</t>
  </si>
  <si>
    <t>Electra Junior/Senior High</t>
  </si>
  <si>
    <t>Electra ISD</t>
  </si>
  <si>
    <t>Hirschi H S</t>
  </si>
  <si>
    <t>Wichita Falls ISD</t>
  </si>
  <si>
    <t>Rider H S</t>
  </si>
  <si>
    <t>Wichita Falls H S</t>
  </si>
  <si>
    <t>City View Junior/Senior High</t>
  </si>
  <si>
    <t>City View ISD</t>
  </si>
  <si>
    <t>Lasara H S</t>
  </si>
  <si>
    <t>Lasara ISD</t>
  </si>
  <si>
    <t>Willacy County</t>
  </si>
  <si>
    <t>Raymondville H S</t>
  </si>
  <si>
    <t>Raymondville ISD</t>
  </si>
  <si>
    <t>San Perlita H S</t>
  </si>
  <si>
    <t>San Perlita ISD</t>
  </si>
  <si>
    <t>Meridian World School Llc</t>
  </si>
  <si>
    <t>Williamson County</t>
  </si>
  <si>
    <t>Florence H S</t>
  </si>
  <si>
    <t>Florence ISD</t>
  </si>
  <si>
    <t>Georgetown H S</t>
  </si>
  <si>
    <t>Georgetown ISD</t>
  </si>
  <si>
    <t>Chip Richarte H S</t>
  </si>
  <si>
    <t>East View H S</t>
  </si>
  <si>
    <t>Granger School</t>
  </si>
  <si>
    <t>Granger ISD</t>
  </si>
  <si>
    <t>Hutto H S</t>
  </si>
  <si>
    <t>Hutto ISD</t>
  </si>
  <si>
    <t>Jarrell H S</t>
  </si>
  <si>
    <t>Jarrell ISD</t>
  </si>
  <si>
    <t>Liberty Hill H S</t>
  </si>
  <si>
    <t>Liberty Hill ISD</t>
  </si>
  <si>
    <t>Round Rock H S</t>
  </si>
  <si>
    <t>Round Rock ISD</t>
  </si>
  <si>
    <t>McNeil H S</t>
  </si>
  <si>
    <t>Stony Point H S</t>
  </si>
  <si>
    <t>Cedar Ridge H S</t>
  </si>
  <si>
    <t>Taylor ISD</t>
  </si>
  <si>
    <t>Thrall H S</t>
  </si>
  <si>
    <t>Thrall ISD</t>
  </si>
  <si>
    <t>Leander H S</t>
  </si>
  <si>
    <t>Leander ISD</t>
  </si>
  <si>
    <t>Cedar Park H S</t>
  </si>
  <si>
    <t>Vista Ridge H S</t>
  </si>
  <si>
    <t>Rouse H S</t>
  </si>
  <si>
    <t>Vandegrift H S</t>
  </si>
  <si>
    <t>New Hope H S</t>
  </si>
  <si>
    <t>Floresville H S</t>
  </si>
  <si>
    <t>Floresville ISD</t>
  </si>
  <si>
    <t>Wilson County</t>
  </si>
  <si>
    <t>La Vernia H S</t>
  </si>
  <si>
    <t>La Vernia ISD</t>
  </si>
  <si>
    <t>Poth H S</t>
  </si>
  <si>
    <t>Poth ISD</t>
  </si>
  <si>
    <t>Stockdale H S</t>
  </si>
  <si>
    <t>Stockdale ISD</t>
  </si>
  <si>
    <t>Alvord H S</t>
  </si>
  <si>
    <t>Alvord ISD</t>
  </si>
  <si>
    <t>Wise County</t>
  </si>
  <si>
    <t>Boyd H S</t>
  </si>
  <si>
    <t>Boyd ISD</t>
  </si>
  <si>
    <t>Bridgeport H S</t>
  </si>
  <si>
    <t>Bridgeport ISD</t>
  </si>
  <si>
    <t>Chico H S</t>
  </si>
  <si>
    <t>Chico ISD</t>
  </si>
  <si>
    <t>Decatur H S</t>
  </si>
  <si>
    <t>Decatur ISD</t>
  </si>
  <si>
    <t>Paradise H S</t>
  </si>
  <si>
    <t>Paradise ISD</t>
  </si>
  <si>
    <t>Slidell Schools</t>
  </si>
  <si>
    <t>Slidell ISD</t>
  </si>
  <si>
    <t>Hawkins H S</t>
  </si>
  <si>
    <t>Hawkins ISD</t>
  </si>
  <si>
    <t>Wood County</t>
  </si>
  <si>
    <t>Mineola H S</t>
  </si>
  <si>
    <t>Mineola ISD</t>
  </si>
  <si>
    <t>Quitman H S</t>
  </si>
  <si>
    <t>Quitman ISD</t>
  </si>
  <si>
    <t>Alba-Golden H S</t>
  </si>
  <si>
    <t>Alba-Golden ISD</t>
  </si>
  <si>
    <t>Denver City H S</t>
  </si>
  <si>
    <t>Denver City ISD</t>
  </si>
  <si>
    <t>Yoakum County</t>
  </si>
  <si>
    <t>Graham H S</t>
  </si>
  <si>
    <t>Graham ISD</t>
  </si>
  <si>
    <t>Young County</t>
  </si>
  <si>
    <t>Crystal City H S</t>
  </si>
  <si>
    <t>Crystal City ISD</t>
  </si>
  <si>
    <t>Zavala County</t>
  </si>
  <si>
    <t>District Wealth per Student</t>
  </si>
  <si>
    <t>Group 1</t>
  </si>
  <si>
    <t>Group 2</t>
  </si>
  <si>
    <t>Group 3</t>
  </si>
  <si>
    <t>Group 4</t>
  </si>
  <si>
    <t>34-1302.75</t>
  </si>
  <si>
    <t>1302.75-2571.5</t>
  </si>
  <si>
    <t>2571.5-3840.25</t>
  </si>
  <si>
    <t>3840.25-5109</t>
  </si>
  <si>
    <t>Minimum</t>
  </si>
  <si>
    <t>Maximum</t>
  </si>
  <si>
    <t>Range</t>
  </si>
  <si>
    <t>Count</t>
  </si>
  <si>
    <t xml:space="preserve">Mean </t>
  </si>
  <si>
    <t>Median</t>
  </si>
  <si>
    <t>Overall</t>
  </si>
  <si>
    <t>Wealth</t>
  </si>
  <si>
    <t>Scores</t>
  </si>
  <si>
    <t>Standard Dev.</t>
  </si>
  <si>
    <t>Sample Var.</t>
  </si>
  <si>
    <t>Correlation</t>
  </si>
  <si>
    <t>r</t>
  </si>
  <si>
    <t>SAT Scores</t>
  </si>
  <si>
    <t>Percent Freq.</t>
  </si>
  <si>
    <t>Cummulative Percent Freq.</t>
  </si>
  <si>
    <t>1st Quartile</t>
  </si>
  <si>
    <t>Mean</t>
  </si>
  <si>
    <t>3rd Quartile</t>
  </si>
  <si>
    <t>UCL 99%</t>
  </si>
  <si>
    <t>UCL 95%</t>
  </si>
  <si>
    <t>UCL 90%</t>
  </si>
  <si>
    <t>LCL 90%</t>
  </si>
  <si>
    <t>LCL 95%</t>
  </si>
  <si>
    <t>LCL 99%</t>
  </si>
  <si>
    <t>Mean Confidence</t>
  </si>
  <si>
    <t>Var Confidence</t>
  </si>
  <si>
    <t>t-calc</t>
  </si>
  <si>
    <t>t-crit @ 90%</t>
  </si>
  <si>
    <t>t-crit @ 95%</t>
  </si>
  <si>
    <t>t-crit @ 99%</t>
  </si>
  <si>
    <t xml:space="preserve">90% Confidence </t>
  </si>
  <si>
    <t>95% Confidence</t>
  </si>
  <si>
    <t>99% Confidence</t>
  </si>
  <si>
    <t>Reject</t>
  </si>
  <si>
    <t>Fail to reject</t>
  </si>
  <si>
    <t>UCL</t>
  </si>
  <si>
    <t>LCL</t>
  </si>
  <si>
    <t xml:space="preserve">Tcrit </t>
  </si>
  <si>
    <t xml:space="preserve">T calc </t>
  </si>
  <si>
    <t>Conclusion</t>
  </si>
  <si>
    <t>Group 1 &amp;2</t>
  </si>
  <si>
    <t>Group 3 &amp;4</t>
  </si>
  <si>
    <t>Groups 1 &amp;3</t>
  </si>
  <si>
    <t>Groups 1 &amp;4</t>
  </si>
  <si>
    <t>Group 2 &amp;3</t>
  </si>
  <si>
    <t>Group 2&amp;4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</si>
  <si>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</si>
  <si>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</si>
  <si>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</si>
  <si>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</si>
  <si>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</si>
  <si>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</si>
  <si>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</si>
  <si>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</si>
  <si>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</si>
  <si>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</si>
  <si>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Fail to Reject</t>
  </si>
  <si>
    <t>Mean 95%</t>
  </si>
  <si>
    <t>Variance 95%</t>
  </si>
  <si>
    <t>F calc</t>
  </si>
  <si>
    <t>F crit</t>
  </si>
  <si>
    <t>Formula from page 58</t>
  </si>
  <si>
    <t>F</t>
  </si>
  <si>
    <t>5.A</t>
  </si>
  <si>
    <t>Pooled variance 1&amp;2</t>
  </si>
  <si>
    <t>Anova: Single Factor</t>
  </si>
  <si>
    <t>SUMMARY</t>
  </si>
  <si>
    <t>Groups</t>
  </si>
  <si>
    <t>Sum</t>
  </si>
  <si>
    <t>Average</t>
  </si>
  <si>
    <t>ANOVA</t>
  </si>
  <si>
    <t>Source of Variation</t>
  </si>
  <si>
    <t>SS</t>
  </si>
  <si>
    <t>MS</t>
  </si>
  <si>
    <t>P-value</t>
  </si>
  <si>
    <t>Between Groups</t>
  </si>
  <si>
    <t>Within Groups</t>
  </si>
  <si>
    <t>Whole</t>
  </si>
  <si>
    <t>Fcalc</t>
  </si>
  <si>
    <t>Fcrit</t>
  </si>
  <si>
    <t xml:space="preserve">Concluision </t>
  </si>
  <si>
    <t>Group 1 &amp; 2</t>
  </si>
  <si>
    <t>Groups 1 &amp; 3</t>
  </si>
  <si>
    <t>Overall &amp; 1</t>
  </si>
  <si>
    <t>Overall &amp; 2</t>
  </si>
  <si>
    <t>Sample Corr. Coeff.</t>
  </si>
  <si>
    <t>Sample Sizes</t>
  </si>
  <si>
    <t>zr</t>
  </si>
  <si>
    <t>n-3</t>
  </si>
  <si>
    <t>Chi-square calc</t>
  </si>
  <si>
    <t>Critical (upper) Chi-Square for α=5%</t>
  </si>
  <si>
    <t>7.A</t>
  </si>
  <si>
    <t>Pooled variance 1&amp;3</t>
  </si>
  <si>
    <t>Pooled variance 1&amp;4</t>
  </si>
  <si>
    <t>Pooled Variance 2&amp;3</t>
  </si>
  <si>
    <t>Pooled variance 2&amp;4</t>
  </si>
  <si>
    <t>Pooled variance 3&amp;4</t>
  </si>
  <si>
    <t xml:space="preserve">Frequency Distrobution </t>
  </si>
  <si>
    <t>T Statistics</t>
  </si>
  <si>
    <t>Hypothesis Results</t>
  </si>
  <si>
    <t>Groups 1 &amp; 4</t>
  </si>
  <si>
    <t>Group 2 &amp; 3</t>
  </si>
  <si>
    <t>Group 2&amp; 4</t>
  </si>
  <si>
    <t>Group 3 &amp; 4</t>
  </si>
  <si>
    <t>Calculated</t>
  </si>
  <si>
    <t>Pooled Variances to Caluclate Confidence Intervals</t>
  </si>
  <si>
    <t>Group 2 &amp; 4</t>
  </si>
  <si>
    <t>Correlation Analysis</t>
  </si>
  <si>
    <t>Hypothesis test at 5%</t>
  </si>
  <si>
    <t>Correlation between groups</t>
  </si>
  <si>
    <t>4.b</t>
  </si>
  <si>
    <t>X Statistics</t>
  </si>
  <si>
    <t>X-calc</t>
  </si>
  <si>
    <t>X-crit @ 90%</t>
  </si>
  <si>
    <t>X-crit @ 95%</t>
  </si>
  <si>
    <t>X-crit @ 99%</t>
  </si>
  <si>
    <t>X Statistic at 90%</t>
  </si>
  <si>
    <t>X Crit Upper</t>
  </si>
  <si>
    <t>X Calc</t>
  </si>
  <si>
    <t>X Crit Lower</t>
  </si>
  <si>
    <t>X Statistic at 95%</t>
  </si>
  <si>
    <t>X Statistic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</si>
</sst>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8"/>
      <name val="Times New Roman"/>
      <family val="2"/>
    </font>
    <font>
      <sz val="12"/>
      <color rgb="FF000000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  <font>
      <sz val="11"/>
      <color theme="1"/>
      <name val="Century Schoolbook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9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5" fillId="0" borderId="6" xfId="0" applyFont="1" applyBorder="1"/>
    <xf numFmtId="0" fontId="0" fillId="0" borderId="5" xfId="0" applyBorder="1"/>
    <xf numFmtId="0" fontId="0" fillId="0" borderId="0" xfId="0" applyBorder="1"/>
    <xf numFmtId="9" fontId="5" fillId="0" borderId="6" xfId="0" applyNumberFormat="1" applyFont="1" applyBorder="1"/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6" xfId="0" applyFont="1" applyBorder="1" applyAlignment="1">
      <alignment horizontal="left"/>
    </xf>
    <xf numFmtId="0" fontId="0" fillId="0" borderId="4" xfId="0" applyBorder="1" applyAlignment="1">
      <alignment horizontal="left"/>
    </xf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8" fillId="0" borderId="6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4" xfId="0" applyFill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Overall Correlation, r=-.1634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089645890136"/>
          <c:y val="0.17904501188373392"/>
          <c:w val="0.82686795232786303"/>
          <c:h val="0.71879980971517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SAT_Data!$X$1</c:f>
              <c:strCache>
                <c:ptCount val="1"/>
                <c:pt idx="0">
                  <c:v>District Wealth per Student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flat">
                <a:solidFill>
                  <a:srgbClr val="FF0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SAT_Data!$N$2:$N$1292</c:f>
              <c:numCache>
                <c:formatCode>General</c:formatCode>
                <c:ptCount val="1291"/>
                <c:pt idx="0">
                  <c:v>975</c:v>
                </c:pt>
                <c:pt idx="1">
                  <c:v>977</c:v>
                </c:pt>
                <c:pt idx="2">
                  <c:v>838</c:v>
                </c:pt>
                <c:pt idx="3">
                  <c:v>1030</c:v>
                </c:pt>
                <c:pt idx="4">
                  <c:v>1008</c:v>
                </c:pt>
                <c:pt idx="5">
                  <c:v>920</c:v>
                </c:pt>
                <c:pt idx="6">
                  <c:v>835</c:v>
                </c:pt>
                <c:pt idx="7">
                  <c:v>980</c:v>
                </c:pt>
                <c:pt idx="8">
                  <c:v>1022</c:v>
                </c:pt>
                <c:pt idx="9">
                  <c:v>1106</c:v>
                </c:pt>
                <c:pt idx="10">
                  <c:v>990</c:v>
                </c:pt>
                <c:pt idx="11">
                  <c:v>1000</c:v>
                </c:pt>
                <c:pt idx="12">
                  <c:v>1039</c:v>
                </c:pt>
                <c:pt idx="13">
                  <c:v>931</c:v>
                </c:pt>
                <c:pt idx="14">
                  <c:v>1088</c:v>
                </c:pt>
                <c:pt idx="15">
                  <c:v>870</c:v>
                </c:pt>
                <c:pt idx="16">
                  <c:v>1053</c:v>
                </c:pt>
                <c:pt idx="17">
                  <c:v>1063</c:v>
                </c:pt>
                <c:pt idx="18">
                  <c:v>946</c:v>
                </c:pt>
                <c:pt idx="19">
                  <c:v>947</c:v>
                </c:pt>
                <c:pt idx="20">
                  <c:v>979</c:v>
                </c:pt>
                <c:pt idx="21">
                  <c:v>807</c:v>
                </c:pt>
                <c:pt idx="22">
                  <c:v>845</c:v>
                </c:pt>
                <c:pt idx="23">
                  <c:v>1001</c:v>
                </c:pt>
                <c:pt idx="24">
                  <c:v>975</c:v>
                </c:pt>
                <c:pt idx="25">
                  <c:v>1090</c:v>
                </c:pt>
                <c:pt idx="26">
                  <c:v>936</c:v>
                </c:pt>
                <c:pt idx="27">
                  <c:v>938</c:v>
                </c:pt>
                <c:pt idx="28">
                  <c:v>938</c:v>
                </c:pt>
                <c:pt idx="29">
                  <c:v>988</c:v>
                </c:pt>
                <c:pt idx="30">
                  <c:v>1097</c:v>
                </c:pt>
                <c:pt idx="31">
                  <c:v>983</c:v>
                </c:pt>
                <c:pt idx="32">
                  <c:v>1020</c:v>
                </c:pt>
                <c:pt idx="33">
                  <c:v>1122</c:v>
                </c:pt>
                <c:pt idx="34">
                  <c:v>908</c:v>
                </c:pt>
                <c:pt idx="35">
                  <c:v>785</c:v>
                </c:pt>
                <c:pt idx="36">
                  <c:v>797</c:v>
                </c:pt>
                <c:pt idx="37">
                  <c:v>963</c:v>
                </c:pt>
                <c:pt idx="38">
                  <c:v>1018</c:v>
                </c:pt>
                <c:pt idx="39">
                  <c:v>810</c:v>
                </c:pt>
                <c:pt idx="40">
                  <c:v>1080</c:v>
                </c:pt>
                <c:pt idx="41">
                  <c:v>983</c:v>
                </c:pt>
                <c:pt idx="42">
                  <c:v>1019</c:v>
                </c:pt>
                <c:pt idx="43">
                  <c:v>890</c:v>
                </c:pt>
                <c:pt idx="44">
                  <c:v>1066</c:v>
                </c:pt>
                <c:pt idx="45">
                  <c:v>1061</c:v>
                </c:pt>
                <c:pt idx="46">
                  <c:v>996</c:v>
                </c:pt>
                <c:pt idx="47">
                  <c:v>1043</c:v>
                </c:pt>
                <c:pt idx="48">
                  <c:v>1031</c:v>
                </c:pt>
                <c:pt idx="49">
                  <c:v>1021</c:v>
                </c:pt>
                <c:pt idx="50">
                  <c:v>1089</c:v>
                </c:pt>
                <c:pt idx="51">
                  <c:v>1115</c:v>
                </c:pt>
                <c:pt idx="52">
                  <c:v>1095</c:v>
                </c:pt>
                <c:pt idx="53">
                  <c:v>924</c:v>
                </c:pt>
                <c:pt idx="54">
                  <c:v>1064</c:v>
                </c:pt>
                <c:pt idx="55">
                  <c:v>953</c:v>
                </c:pt>
                <c:pt idx="56">
                  <c:v>788</c:v>
                </c:pt>
                <c:pt idx="57">
                  <c:v>985</c:v>
                </c:pt>
                <c:pt idx="58">
                  <c:v>1034</c:v>
                </c:pt>
                <c:pt idx="59">
                  <c:v>1092</c:v>
                </c:pt>
                <c:pt idx="60">
                  <c:v>1102</c:v>
                </c:pt>
                <c:pt idx="61">
                  <c:v>1027</c:v>
                </c:pt>
                <c:pt idx="62">
                  <c:v>1015</c:v>
                </c:pt>
                <c:pt idx="63">
                  <c:v>943</c:v>
                </c:pt>
                <c:pt idx="64">
                  <c:v>986</c:v>
                </c:pt>
                <c:pt idx="65">
                  <c:v>993</c:v>
                </c:pt>
                <c:pt idx="66">
                  <c:v>1006</c:v>
                </c:pt>
                <c:pt idx="67">
                  <c:v>986</c:v>
                </c:pt>
                <c:pt idx="68">
                  <c:v>945</c:v>
                </c:pt>
                <c:pt idx="69">
                  <c:v>985</c:v>
                </c:pt>
                <c:pt idx="70">
                  <c:v>870</c:v>
                </c:pt>
                <c:pt idx="71">
                  <c:v>913</c:v>
                </c:pt>
                <c:pt idx="72">
                  <c:v>845</c:v>
                </c:pt>
                <c:pt idx="73">
                  <c:v>1027</c:v>
                </c:pt>
                <c:pt idx="74">
                  <c:v>1163</c:v>
                </c:pt>
                <c:pt idx="75">
                  <c:v>1034</c:v>
                </c:pt>
                <c:pt idx="76">
                  <c:v>997</c:v>
                </c:pt>
                <c:pt idx="77">
                  <c:v>918</c:v>
                </c:pt>
                <c:pt idx="78">
                  <c:v>870</c:v>
                </c:pt>
                <c:pt idx="79">
                  <c:v>945</c:v>
                </c:pt>
                <c:pt idx="80">
                  <c:v>1082</c:v>
                </c:pt>
                <c:pt idx="81">
                  <c:v>1088</c:v>
                </c:pt>
                <c:pt idx="82">
                  <c:v>1014</c:v>
                </c:pt>
                <c:pt idx="83">
                  <c:v>847</c:v>
                </c:pt>
                <c:pt idx="84">
                  <c:v>1007</c:v>
                </c:pt>
                <c:pt idx="85">
                  <c:v>1120</c:v>
                </c:pt>
                <c:pt idx="86">
                  <c:v>1003</c:v>
                </c:pt>
                <c:pt idx="87">
                  <c:v>1026</c:v>
                </c:pt>
                <c:pt idx="88">
                  <c:v>1047</c:v>
                </c:pt>
                <c:pt idx="89">
                  <c:v>1108</c:v>
                </c:pt>
                <c:pt idx="90">
                  <c:v>964</c:v>
                </c:pt>
                <c:pt idx="91">
                  <c:v>1191</c:v>
                </c:pt>
                <c:pt idx="92">
                  <c:v>981</c:v>
                </c:pt>
                <c:pt idx="93">
                  <c:v>896</c:v>
                </c:pt>
                <c:pt idx="94">
                  <c:v>1032</c:v>
                </c:pt>
                <c:pt idx="95">
                  <c:v>1077</c:v>
                </c:pt>
                <c:pt idx="96">
                  <c:v>957</c:v>
                </c:pt>
                <c:pt idx="97">
                  <c:v>1019</c:v>
                </c:pt>
                <c:pt idx="98">
                  <c:v>1015</c:v>
                </c:pt>
                <c:pt idx="99">
                  <c:v>1109</c:v>
                </c:pt>
                <c:pt idx="100">
                  <c:v>1027</c:v>
                </c:pt>
                <c:pt idx="101">
                  <c:v>1084</c:v>
                </c:pt>
                <c:pt idx="102">
                  <c:v>1078</c:v>
                </c:pt>
                <c:pt idx="103">
                  <c:v>1032</c:v>
                </c:pt>
                <c:pt idx="104">
                  <c:v>930</c:v>
                </c:pt>
                <c:pt idx="105">
                  <c:v>1034</c:v>
                </c:pt>
                <c:pt idx="106">
                  <c:v>1072</c:v>
                </c:pt>
                <c:pt idx="107">
                  <c:v>925</c:v>
                </c:pt>
                <c:pt idx="108">
                  <c:v>1037</c:v>
                </c:pt>
                <c:pt idx="109">
                  <c:v>960</c:v>
                </c:pt>
                <c:pt idx="110">
                  <c:v>1013</c:v>
                </c:pt>
                <c:pt idx="111">
                  <c:v>1058</c:v>
                </c:pt>
                <c:pt idx="112">
                  <c:v>1090</c:v>
                </c:pt>
                <c:pt idx="113">
                  <c:v>1083</c:v>
                </c:pt>
                <c:pt idx="114">
                  <c:v>1030</c:v>
                </c:pt>
                <c:pt idx="115">
                  <c:v>1001</c:v>
                </c:pt>
                <c:pt idx="116">
                  <c:v>1002</c:v>
                </c:pt>
                <c:pt idx="117">
                  <c:v>1095</c:v>
                </c:pt>
                <c:pt idx="118">
                  <c:v>961</c:v>
                </c:pt>
                <c:pt idx="119">
                  <c:v>922</c:v>
                </c:pt>
                <c:pt idx="120">
                  <c:v>945</c:v>
                </c:pt>
                <c:pt idx="121">
                  <c:v>918</c:v>
                </c:pt>
                <c:pt idx="122">
                  <c:v>889</c:v>
                </c:pt>
                <c:pt idx="123">
                  <c:v>973</c:v>
                </c:pt>
                <c:pt idx="124">
                  <c:v>943</c:v>
                </c:pt>
                <c:pt idx="125">
                  <c:v>911</c:v>
                </c:pt>
                <c:pt idx="126">
                  <c:v>966</c:v>
                </c:pt>
                <c:pt idx="127">
                  <c:v>1097</c:v>
                </c:pt>
                <c:pt idx="128">
                  <c:v>1018</c:v>
                </c:pt>
                <c:pt idx="129">
                  <c:v>1133</c:v>
                </c:pt>
                <c:pt idx="130">
                  <c:v>888</c:v>
                </c:pt>
                <c:pt idx="131">
                  <c:v>1131</c:v>
                </c:pt>
                <c:pt idx="132">
                  <c:v>1001</c:v>
                </c:pt>
                <c:pt idx="133">
                  <c:v>1037</c:v>
                </c:pt>
                <c:pt idx="134">
                  <c:v>976</c:v>
                </c:pt>
                <c:pt idx="135">
                  <c:v>1050</c:v>
                </c:pt>
                <c:pt idx="136">
                  <c:v>1045</c:v>
                </c:pt>
                <c:pt idx="137">
                  <c:v>769</c:v>
                </c:pt>
                <c:pt idx="138">
                  <c:v>843</c:v>
                </c:pt>
                <c:pt idx="139">
                  <c:v>1024</c:v>
                </c:pt>
                <c:pt idx="140">
                  <c:v>1078</c:v>
                </c:pt>
                <c:pt idx="141">
                  <c:v>1032</c:v>
                </c:pt>
                <c:pt idx="142">
                  <c:v>1055</c:v>
                </c:pt>
                <c:pt idx="143">
                  <c:v>962</c:v>
                </c:pt>
                <c:pt idx="144">
                  <c:v>955</c:v>
                </c:pt>
                <c:pt idx="145">
                  <c:v>1044</c:v>
                </c:pt>
                <c:pt idx="146">
                  <c:v>1019</c:v>
                </c:pt>
                <c:pt idx="147">
                  <c:v>833</c:v>
                </c:pt>
                <c:pt idx="148">
                  <c:v>1017</c:v>
                </c:pt>
                <c:pt idx="149">
                  <c:v>976</c:v>
                </c:pt>
                <c:pt idx="150">
                  <c:v>1069</c:v>
                </c:pt>
                <c:pt idx="151">
                  <c:v>1034</c:v>
                </c:pt>
                <c:pt idx="152">
                  <c:v>984</c:v>
                </c:pt>
                <c:pt idx="153">
                  <c:v>1036</c:v>
                </c:pt>
                <c:pt idx="154">
                  <c:v>1042</c:v>
                </c:pt>
                <c:pt idx="155">
                  <c:v>1037</c:v>
                </c:pt>
                <c:pt idx="156">
                  <c:v>1092</c:v>
                </c:pt>
                <c:pt idx="157">
                  <c:v>1096</c:v>
                </c:pt>
                <c:pt idx="158">
                  <c:v>1077</c:v>
                </c:pt>
                <c:pt idx="159">
                  <c:v>1074</c:v>
                </c:pt>
                <c:pt idx="160">
                  <c:v>982</c:v>
                </c:pt>
                <c:pt idx="161">
                  <c:v>965</c:v>
                </c:pt>
                <c:pt idx="162">
                  <c:v>1074</c:v>
                </c:pt>
                <c:pt idx="163">
                  <c:v>1036</c:v>
                </c:pt>
                <c:pt idx="164">
                  <c:v>827</c:v>
                </c:pt>
                <c:pt idx="165">
                  <c:v>947</c:v>
                </c:pt>
                <c:pt idx="166">
                  <c:v>1021</c:v>
                </c:pt>
                <c:pt idx="167">
                  <c:v>1177</c:v>
                </c:pt>
                <c:pt idx="168">
                  <c:v>1047</c:v>
                </c:pt>
                <c:pt idx="169">
                  <c:v>909</c:v>
                </c:pt>
                <c:pt idx="170">
                  <c:v>966</c:v>
                </c:pt>
                <c:pt idx="171">
                  <c:v>1063</c:v>
                </c:pt>
                <c:pt idx="172">
                  <c:v>1076</c:v>
                </c:pt>
                <c:pt idx="173">
                  <c:v>1085</c:v>
                </c:pt>
                <c:pt idx="174">
                  <c:v>1074</c:v>
                </c:pt>
                <c:pt idx="175">
                  <c:v>1006</c:v>
                </c:pt>
                <c:pt idx="176">
                  <c:v>956</c:v>
                </c:pt>
                <c:pt idx="177">
                  <c:v>989</c:v>
                </c:pt>
                <c:pt idx="178">
                  <c:v>1008</c:v>
                </c:pt>
                <c:pt idx="179">
                  <c:v>1144</c:v>
                </c:pt>
                <c:pt idx="180">
                  <c:v>1031</c:v>
                </c:pt>
                <c:pt idx="181">
                  <c:v>996</c:v>
                </c:pt>
                <c:pt idx="182">
                  <c:v>858</c:v>
                </c:pt>
                <c:pt idx="183">
                  <c:v>1001</c:v>
                </c:pt>
                <c:pt idx="184">
                  <c:v>1024</c:v>
                </c:pt>
                <c:pt idx="185">
                  <c:v>1051</c:v>
                </c:pt>
                <c:pt idx="186">
                  <c:v>1016</c:v>
                </c:pt>
                <c:pt idx="187">
                  <c:v>989</c:v>
                </c:pt>
                <c:pt idx="188">
                  <c:v>1126</c:v>
                </c:pt>
                <c:pt idx="189">
                  <c:v>1071</c:v>
                </c:pt>
                <c:pt idx="190">
                  <c:v>1028</c:v>
                </c:pt>
                <c:pt idx="191">
                  <c:v>1133</c:v>
                </c:pt>
                <c:pt idx="192">
                  <c:v>1072</c:v>
                </c:pt>
                <c:pt idx="193">
                  <c:v>1165</c:v>
                </c:pt>
                <c:pt idx="194">
                  <c:v>1035</c:v>
                </c:pt>
                <c:pt idx="195">
                  <c:v>1069</c:v>
                </c:pt>
                <c:pt idx="196">
                  <c:v>985</c:v>
                </c:pt>
                <c:pt idx="197">
                  <c:v>1116</c:v>
                </c:pt>
                <c:pt idx="198">
                  <c:v>1096</c:v>
                </c:pt>
                <c:pt idx="199">
                  <c:v>1097</c:v>
                </c:pt>
                <c:pt idx="200">
                  <c:v>999</c:v>
                </c:pt>
                <c:pt idx="201">
                  <c:v>993</c:v>
                </c:pt>
                <c:pt idx="202">
                  <c:v>874</c:v>
                </c:pt>
                <c:pt idx="203">
                  <c:v>1088</c:v>
                </c:pt>
                <c:pt idx="204">
                  <c:v>1105</c:v>
                </c:pt>
                <c:pt idx="205">
                  <c:v>1077</c:v>
                </c:pt>
                <c:pt idx="206">
                  <c:v>1001</c:v>
                </c:pt>
                <c:pt idx="207">
                  <c:v>870</c:v>
                </c:pt>
                <c:pt idx="208">
                  <c:v>1057</c:v>
                </c:pt>
                <c:pt idx="209">
                  <c:v>1004</c:v>
                </c:pt>
                <c:pt idx="210">
                  <c:v>826</c:v>
                </c:pt>
                <c:pt idx="211">
                  <c:v>1079</c:v>
                </c:pt>
                <c:pt idx="212">
                  <c:v>991</c:v>
                </c:pt>
                <c:pt idx="213">
                  <c:v>1205</c:v>
                </c:pt>
                <c:pt idx="214">
                  <c:v>1086</c:v>
                </c:pt>
                <c:pt idx="215">
                  <c:v>1019</c:v>
                </c:pt>
                <c:pt idx="216">
                  <c:v>1023</c:v>
                </c:pt>
                <c:pt idx="217">
                  <c:v>1052</c:v>
                </c:pt>
                <c:pt idx="218">
                  <c:v>1044</c:v>
                </c:pt>
                <c:pt idx="219">
                  <c:v>1050</c:v>
                </c:pt>
                <c:pt idx="220">
                  <c:v>1027</c:v>
                </c:pt>
                <c:pt idx="221">
                  <c:v>1014</c:v>
                </c:pt>
                <c:pt idx="222">
                  <c:v>1064</c:v>
                </c:pt>
                <c:pt idx="223">
                  <c:v>1011</c:v>
                </c:pt>
                <c:pt idx="224">
                  <c:v>874</c:v>
                </c:pt>
                <c:pt idx="225">
                  <c:v>1017</c:v>
                </c:pt>
                <c:pt idx="226">
                  <c:v>1102</c:v>
                </c:pt>
                <c:pt idx="227">
                  <c:v>1069</c:v>
                </c:pt>
                <c:pt idx="228">
                  <c:v>1002</c:v>
                </c:pt>
                <c:pt idx="229">
                  <c:v>959</c:v>
                </c:pt>
                <c:pt idx="230">
                  <c:v>1087</c:v>
                </c:pt>
                <c:pt idx="231">
                  <c:v>1074</c:v>
                </c:pt>
                <c:pt idx="232">
                  <c:v>968</c:v>
                </c:pt>
                <c:pt idx="233">
                  <c:v>1139</c:v>
                </c:pt>
                <c:pt idx="234">
                  <c:v>1005</c:v>
                </c:pt>
                <c:pt idx="235">
                  <c:v>1330</c:v>
                </c:pt>
                <c:pt idx="236">
                  <c:v>1135</c:v>
                </c:pt>
                <c:pt idx="237">
                  <c:v>1057</c:v>
                </c:pt>
                <c:pt idx="238">
                  <c:v>1044</c:v>
                </c:pt>
                <c:pt idx="239">
                  <c:v>1145</c:v>
                </c:pt>
                <c:pt idx="240">
                  <c:v>1075</c:v>
                </c:pt>
                <c:pt idx="241">
                  <c:v>1086</c:v>
                </c:pt>
                <c:pt idx="242">
                  <c:v>1085</c:v>
                </c:pt>
                <c:pt idx="243">
                  <c:v>1048</c:v>
                </c:pt>
                <c:pt idx="244">
                  <c:v>1095</c:v>
                </c:pt>
                <c:pt idx="245">
                  <c:v>1028</c:v>
                </c:pt>
                <c:pt idx="246">
                  <c:v>1078</c:v>
                </c:pt>
                <c:pt idx="247">
                  <c:v>991</c:v>
                </c:pt>
                <c:pt idx="248">
                  <c:v>1007</c:v>
                </c:pt>
                <c:pt idx="249">
                  <c:v>1069</c:v>
                </c:pt>
                <c:pt idx="250">
                  <c:v>988</c:v>
                </c:pt>
                <c:pt idx="251">
                  <c:v>895</c:v>
                </c:pt>
                <c:pt idx="252">
                  <c:v>1027</c:v>
                </c:pt>
                <c:pt idx="253">
                  <c:v>978</c:v>
                </c:pt>
                <c:pt idx="254">
                  <c:v>923</c:v>
                </c:pt>
                <c:pt idx="255">
                  <c:v>1076</c:v>
                </c:pt>
                <c:pt idx="256">
                  <c:v>1069</c:v>
                </c:pt>
                <c:pt idx="257">
                  <c:v>955</c:v>
                </c:pt>
                <c:pt idx="258">
                  <c:v>904</c:v>
                </c:pt>
                <c:pt idx="259">
                  <c:v>875</c:v>
                </c:pt>
                <c:pt idx="260">
                  <c:v>1060</c:v>
                </c:pt>
                <c:pt idx="261">
                  <c:v>1058</c:v>
                </c:pt>
                <c:pt idx="262">
                  <c:v>1034</c:v>
                </c:pt>
                <c:pt idx="263">
                  <c:v>1078</c:v>
                </c:pt>
                <c:pt idx="264">
                  <c:v>1053</c:v>
                </c:pt>
                <c:pt idx="265">
                  <c:v>1017</c:v>
                </c:pt>
                <c:pt idx="266">
                  <c:v>1041</c:v>
                </c:pt>
                <c:pt idx="267">
                  <c:v>1018</c:v>
                </c:pt>
                <c:pt idx="268">
                  <c:v>1096</c:v>
                </c:pt>
                <c:pt idx="269">
                  <c:v>979</c:v>
                </c:pt>
                <c:pt idx="270">
                  <c:v>983</c:v>
                </c:pt>
                <c:pt idx="271">
                  <c:v>1271</c:v>
                </c:pt>
                <c:pt idx="272">
                  <c:v>1075</c:v>
                </c:pt>
                <c:pt idx="273">
                  <c:v>1011</c:v>
                </c:pt>
                <c:pt idx="274">
                  <c:v>956</c:v>
                </c:pt>
                <c:pt idx="275">
                  <c:v>991</c:v>
                </c:pt>
                <c:pt idx="276">
                  <c:v>1038</c:v>
                </c:pt>
                <c:pt idx="277">
                  <c:v>1053</c:v>
                </c:pt>
                <c:pt idx="278">
                  <c:v>957</c:v>
                </c:pt>
                <c:pt idx="279">
                  <c:v>1090</c:v>
                </c:pt>
                <c:pt idx="280">
                  <c:v>1083</c:v>
                </c:pt>
                <c:pt idx="281">
                  <c:v>1055</c:v>
                </c:pt>
                <c:pt idx="282">
                  <c:v>890</c:v>
                </c:pt>
                <c:pt idx="283">
                  <c:v>983</c:v>
                </c:pt>
                <c:pt idx="284">
                  <c:v>880</c:v>
                </c:pt>
                <c:pt idx="285">
                  <c:v>892</c:v>
                </c:pt>
                <c:pt idx="286">
                  <c:v>1053</c:v>
                </c:pt>
                <c:pt idx="287">
                  <c:v>1092</c:v>
                </c:pt>
                <c:pt idx="288">
                  <c:v>1038</c:v>
                </c:pt>
                <c:pt idx="289">
                  <c:v>1026</c:v>
                </c:pt>
                <c:pt idx="290">
                  <c:v>987</c:v>
                </c:pt>
                <c:pt idx="291">
                  <c:v>1053</c:v>
                </c:pt>
                <c:pt idx="292">
                  <c:v>853</c:v>
                </c:pt>
                <c:pt idx="293">
                  <c:v>979</c:v>
                </c:pt>
                <c:pt idx="294">
                  <c:v>1011</c:v>
                </c:pt>
                <c:pt idx="295">
                  <c:v>1096</c:v>
                </c:pt>
                <c:pt idx="296">
                  <c:v>1133</c:v>
                </c:pt>
                <c:pt idx="297">
                  <c:v>1012</c:v>
                </c:pt>
                <c:pt idx="298">
                  <c:v>898</c:v>
                </c:pt>
                <c:pt idx="299">
                  <c:v>1226</c:v>
                </c:pt>
                <c:pt idx="300">
                  <c:v>992</c:v>
                </c:pt>
                <c:pt idx="301">
                  <c:v>1036</c:v>
                </c:pt>
                <c:pt idx="302">
                  <c:v>1087</c:v>
                </c:pt>
                <c:pt idx="303">
                  <c:v>1020</c:v>
                </c:pt>
                <c:pt idx="304">
                  <c:v>982</c:v>
                </c:pt>
                <c:pt idx="305">
                  <c:v>1029</c:v>
                </c:pt>
                <c:pt idx="306">
                  <c:v>1012</c:v>
                </c:pt>
                <c:pt idx="307">
                  <c:v>1080</c:v>
                </c:pt>
                <c:pt idx="308">
                  <c:v>1008</c:v>
                </c:pt>
                <c:pt idx="309">
                  <c:v>1009</c:v>
                </c:pt>
                <c:pt idx="310">
                  <c:v>1045</c:v>
                </c:pt>
                <c:pt idx="311">
                  <c:v>1031</c:v>
                </c:pt>
                <c:pt idx="312">
                  <c:v>969</c:v>
                </c:pt>
                <c:pt idx="313">
                  <c:v>1076</c:v>
                </c:pt>
                <c:pt idx="314">
                  <c:v>1053</c:v>
                </c:pt>
                <c:pt idx="315">
                  <c:v>1076</c:v>
                </c:pt>
                <c:pt idx="316">
                  <c:v>982</c:v>
                </c:pt>
                <c:pt idx="317">
                  <c:v>1104</c:v>
                </c:pt>
                <c:pt idx="318">
                  <c:v>867</c:v>
                </c:pt>
                <c:pt idx="319">
                  <c:v>1048</c:v>
                </c:pt>
                <c:pt idx="320">
                  <c:v>1315</c:v>
                </c:pt>
                <c:pt idx="321">
                  <c:v>1027</c:v>
                </c:pt>
                <c:pt idx="322">
                  <c:v>874</c:v>
                </c:pt>
                <c:pt idx="323">
                  <c:v>1042</c:v>
                </c:pt>
                <c:pt idx="324">
                  <c:v>976</c:v>
                </c:pt>
                <c:pt idx="325">
                  <c:v>1092</c:v>
                </c:pt>
                <c:pt idx="326">
                  <c:v>1032</c:v>
                </c:pt>
                <c:pt idx="327">
                  <c:v>947</c:v>
                </c:pt>
                <c:pt idx="328">
                  <c:v>1124</c:v>
                </c:pt>
                <c:pt idx="329">
                  <c:v>910</c:v>
                </c:pt>
                <c:pt idx="330">
                  <c:v>945</c:v>
                </c:pt>
                <c:pt idx="331">
                  <c:v>1019</c:v>
                </c:pt>
                <c:pt idx="332">
                  <c:v>1003</c:v>
                </c:pt>
                <c:pt idx="333">
                  <c:v>1062</c:v>
                </c:pt>
                <c:pt idx="334">
                  <c:v>959</c:v>
                </c:pt>
                <c:pt idx="335">
                  <c:v>876</c:v>
                </c:pt>
                <c:pt idx="336">
                  <c:v>952</c:v>
                </c:pt>
                <c:pt idx="337">
                  <c:v>1076</c:v>
                </c:pt>
                <c:pt idx="338">
                  <c:v>1116</c:v>
                </c:pt>
                <c:pt idx="339">
                  <c:v>1084</c:v>
                </c:pt>
                <c:pt idx="340">
                  <c:v>1108</c:v>
                </c:pt>
                <c:pt idx="341">
                  <c:v>1050</c:v>
                </c:pt>
                <c:pt idx="342">
                  <c:v>1008</c:v>
                </c:pt>
                <c:pt idx="343">
                  <c:v>1096</c:v>
                </c:pt>
                <c:pt idx="344">
                  <c:v>1029</c:v>
                </c:pt>
                <c:pt idx="345">
                  <c:v>997</c:v>
                </c:pt>
                <c:pt idx="346">
                  <c:v>1041</c:v>
                </c:pt>
                <c:pt idx="347">
                  <c:v>1116</c:v>
                </c:pt>
                <c:pt idx="348">
                  <c:v>961</c:v>
                </c:pt>
                <c:pt idx="349">
                  <c:v>1040</c:v>
                </c:pt>
                <c:pt idx="350">
                  <c:v>1002</c:v>
                </c:pt>
                <c:pt idx="351">
                  <c:v>1013</c:v>
                </c:pt>
                <c:pt idx="352">
                  <c:v>941</c:v>
                </c:pt>
                <c:pt idx="353">
                  <c:v>1001</c:v>
                </c:pt>
                <c:pt idx="354">
                  <c:v>1053</c:v>
                </c:pt>
                <c:pt idx="355">
                  <c:v>1018</c:v>
                </c:pt>
                <c:pt idx="356">
                  <c:v>1058</c:v>
                </c:pt>
                <c:pt idx="357">
                  <c:v>918</c:v>
                </c:pt>
                <c:pt idx="358">
                  <c:v>1063</c:v>
                </c:pt>
                <c:pt idx="359">
                  <c:v>967</c:v>
                </c:pt>
                <c:pt idx="360">
                  <c:v>925</c:v>
                </c:pt>
                <c:pt idx="361">
                  <c:v>1106</c:v>
                </c:pt>
                <c:pt idx="362">
                  <c:v>1095</c:v>
                </c:pt>
                <c:pt idx="363">
                  <c:v>1017</c:v>
                </c:pt>
                <c:pt idx="364">
                  <c:v>1029</c:v>
                </c:pt>
                <c:pt idx="365">
                  <c:v>1154</c:v>
                </c:pt>
                <c:pt idx="366">
                  <c:v>1075</c:v>
                </c:pt>
                <c:pt idx="367">
                  <c:v>993</c:v>
                </c:pt>
                <c:pt idx="368">
                  <c:v>1069</c:v>
                </c:pt>
                <c:pt idx="369">
                  <c:v>1062</c:v>
                </c:pt>
                <c:pt idx="370">
                  <c:v>914</c:v>
                </c:pt>
                <c:pt idx="371">
                  <c:v>908</c:v>
                </c:pt>
                <c:pt idx="372">
                  <c:v>973</c:v>
                </c:pt>
                <c:pt idx="373">
                  <c:v>961</c:v>
                </c:pt>
                <c:pt idx="374">
                  <c:v>1034</c:v>
                </c:pt>
                <c:pt idx="375">
                  <c:v>1034</c:v>
                </c:pt>
                <c:pt idx="376">
                  <c:v>1092</c:v>
                </c:pt>
                <c:pt idx="377">
                  <c:v>1023</c:v>
                </c:pt>
                <c:pt idx="378">
                  <c:v>1012</c:v>
                </c:pt>
                <c:pt idx="379">
                  <c:v>1066</c:v>
                </c:pt>
                <c:pt idx="380">
                  <c:v>997</c:v>
                </c:pt>
                <c:pt idx="381">
                  <c:v>1073</c:v>
                </c:pt>
                <c:pt idx="382">
                  <c:v>1052</c:v>
                </c:pt>
                <c:pt idx="383">
                  <c:v>1039</c:v>
                </c:pt>
                <c:pt idx="384">
                  <c:v>1038</c:v>
                </c:pt>
                <c:pt idx="385">
                  <c:v>983</c:v>
                </c:pt>
                <c:pt idx="386">
                  <c:v>1035</c:v>
                </c:pt>
                <c:pt idx="387">
                  <c:v>971</c:v>
                </c:pt>
                <c:pt idx="388">
                  <c:v>1099</c:v>
                </c:pt>
                <c:pt idx="389">
                  <c:v>1034</c:v>
                </c:pt>
                <c:pt idx="390">
                  <c:v>1090</c:v>
                </c:pt>
                <c:pt idx="391">
                  <c:v>997</c:v>
                </c:pt>
                <c:pt idx="392">
                  <c:v>1022</c:v>
                </c:pt>
                <c:pt idx="393">
                  <c:v>1041</c:v>
                </c:pt>
                <c:pt idx="394">
                  <c:v>1053</c:v>
                </c:pt>
                <c:pt idx="395">
                  <c:v>1001</c:v>
                </c:pt>
                <c:pt idx="396">
                  <c:v>1004</c:v>
                </c:pt>
                <c:pt idx="397">
                  <c:v>1033</c:v>
                </c:pt>
                <c:pt idx="398">
                  <c:v>1099</c:v>
                </c:pt>
                <c:pt idx="399">
                  <c:v>961</c:v>
                </c:pt>
                <c:pt idx="400">
                  <c:v>1031</c:v>
                </c:pt>
                <c:pt idx="401">
                  <c:v>976</c:v>
                </c:pt>
                <c:pt idx="402">
                  <c:v>1129</c:v>
                </c:pt>
                <c:pt idx="403">
                  <c:v>1040</c:v>
                </c:pt>
                <c:pt idx="404">
                  <c:v>1082</c:v>
                </c:pt>
                <c:pt idx="405">
                  <c:v>963</c:v>
                </c:pt>
                <c:pt idx="406">
                  <c:v>1011</c:v>
                </c:pt>
                <c:pt idx="407">
                  <c:v>1123</c:v>
                </c:pt>
                <c:pt idx="408">
                  <c:v>1010</c:v>
                </c:pt>
                <c:pt idx="409">
                  <c:v>964</c:v>
                </c:pt>
                <c:pt idx="410">
                  <c:v>1038</c:v>
                </c:pt>
                <c:pt idx="411">
                  <c:v>1009</c:v>
                </c:pt>
                <c:pt idx="412">
                  <c:v>978</c:v>
                </c:pt>
                <c:pt idx="413">
                  <c:v>980</c:v>
                </c:pt>
                <c:pt idx="414">
                  <c:v>1039</c:v>
                </c:pt>
                <c:pt idx="415">
                  <c:v>1009</c:v>
                </c:pt>
                <c:pt idx="416">
                  <c:v>996</c:v>
                </c:pt>
                <c:pt idx="417">
                  <c:v>936</c:v>
                </c:pt>
                <c:pt idx="418">
                  <c:v>1049</c:v>
                </c:pt>
                <c:pt idx="419">
                  <c:v>839</c:v>
                </c:pt>
                <c:pt idx="420">
                  <c:v>1020</c:v>
                </c:pt>
                <c:pt idx="421">
                  <c:v>1021</c:v>
                </c:pt>
                <c:pt idx="422">
                  <c:v>988</c:v>
                </c:pt>
                <c:pt idx="423">
                  <c:v>1061</c:v>
                </c:pt>
                <c:pt idx="424">
                  <c:v>1104</c:v>
                </c:pt>
                <c:pt idx="425">
                  <c:v>940</c:v>
                </c:pt>
                <c:pt idx="426">
                  <c:v>1083</c:v>
                </c:pt>
                <c:pt idx="427">
                  <c:v>981</c:v>
                </c:pt>
                <c:pt idx="428">
                  <c:v>1119</c:v>
                </c:pt>
                <c:pt idx="429">
                  <c:v>1071</c:v>
                </c:pt>
                <c:pt idx="430">
                  <c:v>1017</c:v>
                </c:pt>
                <c:pt idx="431">
                  <c:v>1049</c:v>
                </c:pt>
                <c:pt idx="432">
                  <c:v>800</c:v>
                </c:pt>
                <c:pt idx="433">
                  <c:v>868</c:v>
                </c:pt>
                <c:pt idx="434">
                  <c:v>1110</c:v>
                </c:pt>
                <c:pt idx="435">
                  <c:v>937</c:v>
                </c:pt>
                <c:pt idx="436">
                  <c:v>887</c:v>
                </c:pt>
                <c:pt idx="437">
                  <c:v>889</c:v>
                </c:pt>
                <c:pt idx="438">
                  <c:v>905</c:v>
                </c:pt>
                <c:pt idx="439">
                  <c:v>1038</c:v>
                </c:pt>
                <c:pt idx="440">
                  <c:v>1122</c:v>
                </c:pt>
                <c:pt idx="441">
                  <c:v>1065</c:v>
                </c:pt>
                <c:pt idx="442">
                  <c:v>1039</c:v>
                </c:pt>
                <c:pt idx="443">
                  <c:v>1007</c:v>
                </c:pt>
                <c:pt idx="444">
                  <c:v>1018</c:v>
                </c:pt>
                <c:pt idx="445">
                  <c:v>1000</c:v>
                </c:pt>
                <c:pt idx="446">
                  <c:v>934</c:v>
                </c:pt>
                <c:pt idx="447">
                  <c:v>1000</c:v>
                </c:pt>
                <c:pt idx="448">
                  <c:v>1045</c:v>
                </c:pt>
                <c:pt idx="449">
                  <c:v>1048</c:v>
                </c:pt>
                <c:pt idx="450">
                  <c:v>1085</c:v>
                </c:pt>
                <c:pt idx="451">
                  <c:v>966</c:v>
                </c:pt>
                <c:pt idx="452">
                  <c:v>1018</c:v>
                </c:pt>
                <c:pt idx="453">
                  <c:v>945</c:v>
                </c:pt>
                <c:pt idx="454">
                  <c:v>1143</c:v>
                </c:pt>
                <c:pt idx="455">
                  <c:v>907</c:v>
                </c:pt>
                <c:pt idx="456">
                  <c:v>1024</c:v>
                </c:pt>
                <c:pt idx="457">
                  <c:v>1090</c:v>
                </c:pt>
                <c:pt idx="458">
                  <c:v>937</c:v>
                </c:pt>
                <c:pt idx="459">
                  <c:v>1033</c:v>
                </c:pt>
                <c:pt idx="460">
                  <c:v>1050</c:v>
                </c:pt>
                <c:pt idx="461">
                  <c:v>1026</c:v>
                </c:pt>
                <c:pt idx="462">
                  <c:v>957</c:v>
                </c:pt>
                <c:pt idx="463">
                  <c:v>1031</c:v>
                </c:pt>
                <c:pt idx="464">
                  <c:v>971</c:v>
                </c:pt>
                <c:pt idx="465">
                  <c:v>1071</c:v>
                </c:pt>
                <c:pt idx="466">
                  <c:v>1131</c:v>
                </c:pt>
                <c:pt idx="467">
                  <c:v>943</c:v>
                </c:pt>
                <c:pt idx="468">
                  <c:v>912</c:v>
                </c:pt>
                <c:pt idx="469">
                  <c:v>1015</c:v>
                </c:pt>
                <c:pt idx="470">
                  <c:v>992</c:v>
                </c:pt>
                <c:pt idx="471">
                  <c:v>1043</c:v>
                </c:pt>
                <c:pt idx="472">
                  <c:v>1047</c:v>
                </c:pt>
                <c:pt idx="473">
                  <c:v>1091</c:v>
                </c:pt>
                <c:pt idx="474">
                  <c:v>946</c:v>
                </c:pt>
                <c:pt idx="475">
                  <c:v>974</c:v>
                </c:pt>
                <c:pt idx="476">
                  <c:v>931</c:v>
                </c:pt>
                <c:pt idx="477">
                  <c:v>1069</c:v>
                </c:pt>
                <c:pt idx="478">
                  <c:v>1098</c:v>
                </c:pt>
                <c:pt idx="479">
                  <c:v>950</c:v>
                </c:pt>
                <c:pt idx="480">
                  <c:v>1091</c:v>
                </c:pt>
                <c:pt idx="481">
                  <c:v>959</c:v>
                </c:pt>
                <c:pt idx="482">
                  <c:v>1015</c:v>
                </c:pt>
                <c:pt idx="483">
                  <c:v>1035</c:v>
                </c:pt>
                <c:pt idx="484">
                  <c:v>1043</c:v>
                </c:pt>
                <c:pt idx="485">
                  <c:v>1046</c:v>
                </c:pt>
                <c:pt idx="486">
                  <c:v>960</c:v>
                </c:pt>
                <c:pt idx="487">
                  <c:v>1110</c:v>
                </c:pt>
                <c:pt idx="488">
                  <c:v>1039</c:v>
                </c:pt>
                <c:pt idx="489">
                  <c:v>953</c:v>
                </c:pt>
                <c:pt idx="490">
                  <c:v>1015</c:v>
                </c:pt>
                <c:pt idx="491">
                  <c:v>980</c:v>
                </c:pt>
                <c:pt idx="492">
                  <c:v>1016</c:v>
                </c:pt>
                <c:pt idx="493">
                  <c:v>1034</c:v>
                </c:pt>
                <c:pt idx="494">
                  <c:v>917</c:v>
                </c:pt>
                <c:pt idx="495">
                  <c:v>1075</c:v>
                </c:pt>
                <c:pt idx="496">
                  <c:v>1046</c:v>
                </c:pt>
                <c:pt idx="497">
                  <c:v>1036</c:v>
                </c:pt>
                <c:pt idx="498">
                  <c:v>1043</c:v>
                </c:pt>
                <c:pt idx="499">
                  <c:v>1028</c:v>
                </c:pt>
                <c:pt idx="500">
                  <c:v>924</c:v>
                </c:pt>
                <c:pt idx="501">
                  <c:v>977</c:v>
                </c:pt>
                <c:pt idx="502">
                  <c:v>1034</c:v>
                </c:pt>
                <c:pt idx="503">
                  <c:v>1096</c:v>
                </c:pt>
                <c:pt idx="504">
                  <c:v>1041</c:v>
                </c:pt>
                <c:pt idx="505">
                  <c:v>1051</c:v>
                </c:pt>
                <c:pt idx="506">
                  <c:v>1062</c:v>
                </c:pt>
                <c:pt idx="507">
                  <c:v>1063</c:v>
                </c:pt>
                <c:pt idx="508">
                  <c:v>1000</c:v>
                </c:pt>
                <c:pt idx="509">
                  <c:v>1024</c:v>
                </c:pt>
                <c:pt idx="510">
                  <c:v>1030</c:v>
                </c:pt>
                <c:pt idx="511">
                  <c:v>1002</c:v>
                </c:pt>
                <c:pt idx="512">
                  <c:v>1104</c:v>
                </c:pt>
                <c:pt idx="513">
                  <c:v>1029</c:v>
                </c:pt>
                <c:pt idx="514">
                  <c:v>1055</c:v>
                </c:pt>
                <c:pt idx="515">
                  <c:v>1045</c:v>
                </c:pt>
                <c:pt idx="516">
                  <c:v>1024</c:v>
                </c:pt>
                <c:pt idx="517">
                  <c:v>1035</c:v>
                </c:pt>
                <c:pt idx="518">
                  <c:v>1081</c:v>
                </c:pt>
                <c:pt idx="519">
                  <c:v>955</c:v>
                </c:pt>
                <c:pt idx="520">
                  <c:v>967</c:v>
                </c:pt>
                <c:pt idx="521">
                  <c:v>1031</c:v>
                </c:pt>
                <c:pt idx="522">
                  <c:v>1004</c:v>
                </c:pt>
                <c:pt idx="523">
                  <c:v>1154</c:v>
                </c:pt>
                <c:pt idx="524">
                  <c:v>1068</c:v>
                </c:pt>
                <c:pt idx="525">
                  <c:v>992</c:v>
                </c:pt>
                <c:pt idx="526">
                  <c:v>1036</c:v>
                </c:pt>
                <c:pt idx="527">
                  <c:v>1063</c:v>
                </c:pt>
                <c:pt idx="528">
                  <c:v>1021</c:v>
                </c:pt>
                <c:pt idx="529">
                  <c:v>1206</c:v>
                </c:pt>
                <c:pt idx="530">
                  <c:v>1073</c:v>
                </c:pt>
                <c:pt idx="531">
                  <c:v>1005</c:v>
                </c:pt>
                <c:pt idx="532">
                  <c:v>904</c:v>
                </c:pt>
                <c:pt idx="533">
                  <c:v>955</c:v>
                </c:pt>
                <c:pt idx="534">
                  <c:v>986</c:v>
                </c:pt>
                <c:pt idx="535">
                  <c:v>1017</c:v>
                </c:pt>
                <c:pt idx="536">
                  <c:v>1029</c:v>
                </c:pt>
                <c:pt idx="537">
                  <c:v>1039</c:v>
                </c:pt>
                <c:pt idx="538">
                  <c:v>1247</c:v>
                </c:pt>
                <c:pt idx="539">
                  <c:v>1096</c:v>
                </c:pt>
                <c:pt idx="540">
                  <c:v>1143</c:v>
                </c:pt>
                <c:pt idx="541">
                  <c:v>1018</c:v>
                </c:pt>
                <c:pt idx="542">
                  <c:v>1069</c:v>
                </c:pt>
                <c:pt idx="543">
                  <c:v>1083</c:v>
                </c:pt>
                <c:pt idx="544">
                  <c:v>1043</c:v>
                </c:pt>
                <c:pt idx="545">
                  <c:v>958</c:v>
                </c:pt>
                <c:pt idx="546">
                  <c:v>1013</c:v>
                </c:pt>
                <c:pt idx="547">
                  <c:v>1006</c:v>
                </c:pt>
                <c:pt idx="548">
                  <c:v>1010</c:v>
                </c:pt>
                <c:pt idx="549">
                  <c:v>1007</c:v>
                </c:pt>
                <c:pt idx="550">
                  <c:v>1009</c:v>
                </c:pt>
                <c:pt idx="551">
                  <c:v>1098</c:v>
                </c:pt>
                <c:pt idx="552">
                  <c:v>837</c:v>
                </c:pt>
                <c:pt idx="553">
                  <c:v>1040</c:v>
                </c:pt>
                <c:pt idx="554">
                  <c:v>1032</c:v>
                </c:pt>
                <c:pt idx="555">
                  <c:v>1079</c:v>
                </c:pt>
                <c:pt idx="556">
                  <c:v>1045</c:v>
                </c:pt>
                <c:pt idx="557">
                  <c:v>1053</c:v>
                </c:pt>
                <c:pt idx="558">
                  <c:v>1038</c:v>
                </c:pt>
                <c:pt idx="559">
                  <c:v>1072</c:v>
                </c:pt>
                <c:pt idx="560">
                  <c:v>1076</c:v>
                </c:pt>
                <c:pt idx="561">
                  <c:v>961</c:v>
                </c:pt>
                <c:pt idx="562">
                  <c:v>1005</c:v>
                </c:pt>
                <c:pt idx="563">
                  <c:v>1029</c:v>
                </c:pt>
                <c:pt idx="564">
                  <c:v>863</c:v>
                </c:pt>
                <c:pt idx="565">
                  <c:v>1032</c:v>
                </c:pt>
                <c:pt idx="566">
                  <c:v>949</c:v>
                </c:pt>
                <c:pt idx="567">
                  <c:v>1014</c:v>
                </c:pt>
                <c:pt idx="568">
                  <c:v>951</c:v>
                </c:pt>
                <c:pt idx="569">
                  <c:v>975</c:v>
                </c:pt>
                <c:pt idx="570">
                  <c:v>855</c:v>
                </c:pt>
                <c:pt idx="571">
                  <c:v>1090</c:v>
                </c:pt>
                <c:pt idx="572">
                  <c:v>1159</c:v>
                </c:pt>
                <c:pt idx="573">
                  <c:v>1100</c:v>
                </c:pt>
                <c:pt idx="574">
                  <c:v>890</c:v>
                </c:pt>
                <c:pt idx="575">
                  <c:v>1037</c:v>
                </c:pt>
                <c:pt idx="576">
                  <c:v>993</c:v>
                </c:pt>
                <c:pt idx="577">
                  <c:v>1056</c:v>
                </c:pt>
                <c:pt idx="578">
                  <c:v>1038</c:v>
                </c:pt>
                <c:pt idx="579">
                  <c:v>970</c:v>
                </c:pt>
                <c:pt idx="580">
                  <c:v>1058</c:v>
                </c:pt>
                <c:pt idx="581">
                  <c:v>1162</c:v>
                </c:pt>
                <c:pt idx="582">
                  <c:v>876</c:v>
                </c:pt>
                <c:pt idx="583">
                  <c:v>930</c:v>
                </c:pt>
                <c:pt idx="584">
                  <c:v>1085</c:v>
                </c:pt>
                <c:pt idx="585">
                  <c:v>1030</c:v>
                </c:pt>
                <c:pt idx="586">
                  <c:v>1094</c:v>
                </c:pt>
                <c:pt idx="587">
                  <c:v>1077</c:v>
                </c:pt>
                <c:pt idx="588">
                  <c:v>1065</c:v>
                </c:pt>
                <c:pt idx="589">
                  <c:v>1153</c:v>
                </c:pt>
                <c:pt idx="590">
                  <c:v>1072</c:v>
                </c:pt>
                <c:pt idx="591">
                  <c:v>1057</c:v>
                </c:pt>
                <c:pt idx="592">
                  <c:v>1070</c:v>
                </c:pt>
                <c:pt idx="593">
                  <c:v>852</c:v>
                </c:pt>
                <c:pt idx="594">
                  <c:v>1179</c:v>
                </c:pt>
                <c:pt idx="595">
                  <c:v>1115</c:v>
                </c:pt>
                <c:pt idx="596">
                  <c:v>1135</c:v>
                </c:pt>
                <c:pt idx="597">
                  <c:v>1019</c:v>
                </c:pt>
                <c:pt idx="598">
                  <c:v>1066</c:v>
                </c:pt>
                <c:pt idx="599">
                  <c:v>800</c:v>
                </c:pt>
                <c:pt idx="600">
                  <c:v>1059</c:v>
                </c:pt>
                <c:pt idx="601">
                  <c:v>1094</c:v>
                </c:pt>
                <c:pt idx="602">
                  <c:v>1042</c:v>
                </c:pt>
                <c:pt idx="603">
                  <c:v>1056</c:v>
                </c:pt>
                <c:pt idx="604">
                  <c:v>1096</c:v>
                </c:pt>
                <c:pt idx="605">
                  <c:v>985</c:v>
                </c:pt>
                <c:pt idx="606">
                  <c:v>1101</c:v>
                </c:pt>
                <c:pt idx="607">
                  <c:v>897</c:v>
                </c:pt>
                <c:pt idx="608">
                  <c:v>1001</c:v>
                </c:pt>
                <c:pt idx="609">
                  <c:v>958</c:v>
                </c:pt>
                <c:pt idx="610">
                  <c:v>985</c:v>
                </c:pt>
                <c:pt idx="611">
                  <c:v>912</c:v>
                </c:pt>
                <c:pt idx="612">
                  <c:v>1123</c:v>
                </c:pt>
                <c:pt idx="613">
                  <c:v>1023</c:v>
                </c:pt>
                <c:pt idx="614">
                  <c:v>804</c:v>
                </c:pt>
                <c:pt idx="615">
                  <c:v>885</c:v>
                </c:pt>
                <c:pt idx="616">
                  <c:v>923</c:v>
                </c:pt>
                <c:pt idx="617">
                  <c:v>865</c:v>
                </c:pt>
                <c:pt idx="618">
                  <c:v>843</c:v>
                </c:pt>
                <c:pt idx="619">
                  <c:v>808</c:v>
                </c:pt>
                <c:pt idx="620">
                  <c:v>790</c:v>
                </c:pt>
                <c:pt idx="621">
                  <c:v>868</c:v>
                </c:pt>
                <c:pt idx="622">
                  <c:v>1175</c:v>
                </c:pt>
                <c:pt idx="623">
                  <c:v>908</c:v>
                </c:pt>
                <c:pt idx="624">
                  <c:v>1092</c:v>
                </c:pt>
                <c:pt idx="625">
                  <c:v>1098</c:v>
                </c:pt>
                <c:pt idx="626">
                  <c:v>1075</c:v>
                </c:pt>
                <c:pt idx="627">
                  <c:v>857</c:v>
                </c:pt>
                <c:pt idx="628">
                  <c:v>829</c:v>
                </c:pt>
                <c:pt idx="629">
                  <c:v>935</c:v>
                </c:pt>
                <c:pt idx="630">
                  <c:v>1020</c:v>
                </c:pt>
                <c:pt idx="631">
                  <c:v>1061</c:v>
                </c:pt>
                <c:pt idx="632">
                  <c:v>998</c:v>
                </c:pt>
                <c:pt idx="633">
                  <c:v>1057</c:v>
                </c:pt>
                <c:pt idx="634">
                  <c:v>969</c:v>
                </c:pt>
                <c:pt idx="635">
                  <c:v>960</c:v>
                </c:pt>
                <c:pt idx="636">
                  <c:v>966</c:v>
                </c:pt>
                <c:pt idx="637">
                  <c:v>992</c:v>
                </c:pt>
                <c:pt idx="638">
                  <c:v>828</c:v>
                </c:pt>
                <c:pt idx="639">
                  <c:v>1055</c:v>
                </c:pt>
                <c:pt idx="640">
                  <c:v>950</c:v>
                </c:pt>
                <c:pt idx="641">
                  <c:v>1068</c:v>
                </c:pt>
                <c:pt idx="642">
                  <c:v>990</c:v>
                </c:pt>
                <c:pt idx="643">
                  <c:v>933</c:v>
                </c:pt>
                <c:pt idx="644">
                  <c:v>976</c:v>
                </c:pt>
                <c:pt idx="645">
                  <c:v>882</c:v>
                </c:pt>
                <c:pt idx="646">
                  <c:v>813</c:v>
                </c:pt>
                <c:pt idx="647">
                  <c:v>1068</c:v>
                </c:pt>
                <c:pt idx="648">
                  <c:v>1018</c:v>
                </c:pt>
                <c:pt idx="649">
                  <c:v>932</c:v>
                </c:pt>
                <c:pt idx="650">
                  <c:v>995</c:v>
                </c:pt>
                <c:pt idx="651">
                  <c:v>1030</c:v>
                </c:pt>
                <c:pt idx="652">
                  <c:v>1043</c:v>
                </c:pt>
                <c:pt idx="653">
                  <c:v>1155</c:v>
                </c:pt>
                <c:pt idx="654">
                  <c:v>1005</c:v>
                </c:pt>
                <c:pt idx="655">
                  <c:v>996</c:v>
                </c:pt>
                <c:pt idx="656">
                  <c:v>921</c:v>
                </c:pt>
                <c:pt idx="657">
                  <c:v>974</c:v>
                </c:pt>
                <c:pt idx="658">
                  <c:v>1016</c:v>
                </c:pt>
                <c:pt idx="659">
                  <c:v>1001</c:v>
                </c:pt>
                <c:pt idx="660">
                  <c:v>1014</c:v>
                </c:pt>
                <c:pt idx="661">
                  <c:v>1147</c:v>
                </c:pt>
                <c:pt idx="662">
                  <c:v>1007</c:v>
                </c:pt>
                <c:pt idx="663">
                  <c:v>1010</c:v>
                </c:pt>
                <c:pt idx="664">
                  <c:v>1084</c:v>
                </c:pt>
                <c:pt idx="665">
                  <c:v>1048</c:v>
                </c:pt>
                <c:pt idx="666">
                  <c:v>1051</c:v>
                </c:pt>
                <c:pt idx="667">
                  <c:v>1068</c:v>
                </c:pt>
                <c:pt idx="668">
                  <c:v>1017</c:v>
                </c:pt>
                <c:pt idx="669">
                  <c:v>1261</c:v>
                </c:pt>
                <c:pt idx="670">
                  <c:v>1015</c:v>
                </c:pt>
                <c:pt idx="671">
                  <c:v>973</c:v>
                </c:pt>
                <c:pt idx="672">
                  <c:v>1280</c:v>
                </c:pt>
                <c:pt idx="673">
                  <c:v>805</c:v>
                </c:pt>
                <c:pt idx="674">
                  <c:v>998</c:v>
                </c:pt>
                <c:pt idx="675">
                  <c:v>1124</c:v>
                </c:pt>
                <c:pt idx="676">
                  <c:v>1151</c:v>
                </c:pt>
                <c:pt idx="677">
                  <c:v>1105</c:v>
                </c:pt>
                <c:pt idx="678">
                  <c:v>1105</c:v>
                </c:pt>
                <c:pt idx="679">
                  <c:v>892</c:v>
                </c:pt>
                <c:pt idx="680">
                  <c:v>1145</c:v>
                </c:pt>
                <c:pt idx="681">
                  <c:v>1108</c:v>
                </c:pt>
                <c:pt idx="682">
                  <c:v>1122</c:v>
                </c:pt>
                <c:pt idx="683">
                  <c:v>1107</c:v>
                </c:pt>
                <c:pt idx="684">
                  <c:v>1035</c:v>
                </c:pt>
                <c:pt idx="685">
                  <c:v>1043</c:v>
                </c:pt>
                <c:pt idx="686">
                  <c:v>1050</c:v>
                </c:pt>
                <c:pt idx="687">
                  <c:v>1094</c:v>
                </c:pt>
                <c:pt idx="688">
                  <c:v>1009</c:v>
                </c:pt>
                <c:pt idx="689">
                  <c:v>1097</c:v>
                </c:pt>
                <c:pt idx="690">
                  <c:v>960</c:v>
                </c:pt>
                <c:pt idx="691">
                  <c:v>1154</c:v>
                </c:pt>
                <c:pt idx="692">
                  <c:v>1041</c:v>
                </c:pt>
                <c:pt idx="693">
                  <c:v>1190</c:v>
                </c:pt>
                <c:pt idx="694">
                  <c:v>951</c:v>
                </c:pt>
                <c:pt idx="695">
                  <c:v>1002</c:v>
                </c:pt>
                <c:pt idx="696">
                  <c:v>866</c:v>
                </c:pt>
                <c:pt idx="697">
                  <c:v>1036</c:v>
                </c:pt>
                <c:pt idx="698">
                  <c:v>1061</c:v>
                </c:pt>
                <c:pt idx="699">
                  <c:v>1082</c:v>
                </c:pt>
                <c:pt idx="700">
                  <c:v>852</c:v>
                </c:pt>
                <c:pt idx="701">
                  <c:v>1018</c:v>
                </c:pt>
                <c:pt idx="702">
                  <c:v>887</c:v>
                </c:pt>
                <c:pt idx="703">
                  <c:v>836</c:v>
                </c:pt>
                <c:pt idx="704">
                  <c:v>1018</c:v>
                </c:pt>
                <c:pt idx="705">
                  <c:v>896</c:v>
                </c:pt>
                <c:pt idx="706">
                  <c:v>1152</c:v>
                </c:pt>
                <c:pt idx="707">
                  <c:v>977</c:v>
                </c:pt>
                <c:pt idx="708">
                  <c:v>885</c:v>
                </c:pt>
                <c:pt idx="709">
                  <c:v>858</c:v>
                </c:pt>
                <c:pt idx="710">
                  <c:v>992</c:v>
                </c:pt>
                <c:pt idx="711">
                  <c:v>1063</c:v>
                </c:pt>
                <c:pt idx="712">
                  <c:v>1061</c:v>
                </c:pt>
                <c:pt idx="713">
                  <c:v>1012</c:v>
                </c:pt>
                <c:pt idx="714">
                  <c:v>1008</c:v>
                </c:pt>
                <c:pt idx="715">
                  <c:v>1112</c:v>
                </c:pt>
                <c:pt idx="716">
                  <c:v>1080</c:v>
                </c:pt>
                <c:pt idx="717">
                  <c:v>1138</c:v>
                </c:pt>
                <c:pt idx="718">
                  <c:v>1258</c:v>
                </c:pt>
                <c:pt idx="719">
                  <c:v>960</c:v>
                </c:pt>
                <c:pt idx="720">
                  <c:v>977</c:v>
                </c:pt>
                <c:pt idx="721">
                  <c:v>1086</c:v>
                </c:pt>
                <c:pt idx="722">
                  <c:v>1111</c:v>
                </c:pt>
                <c:pt idx="723">
                  <c:v>1064</c:v>
                </c:pt>
                <c:pt idx="724">
                  <c:v>1068</c:v>
                </c:pt>
                <c:pt idx="725">
                  <c:v>965</c:v>
                </c:pt>
                <c:pt idx="726">
                  <c:v>1113</c:v>
                </c:pt>
                <c:pt idx="727">
                  <c:v>1062</c:v>
                </c:pt>
                <c:pt idx="728">
                  <c:v>1050</c:v>
                </c:pt>
                <c:pt idx="729">
                  <c:v>1031</c:v>
                </c:pt>
                <c:pt idx="730">
                  <c:v>1150</c:v>
                </c:pt>
                <c:pt idx="731">
                  <c:v>1099</c:v>
                </c:pt>
                <c:pt idx="732">
                  <c:v>1067</c:v>
                </c:pt>
                <c:pt idx="733">
                  <c:v>980</c:v>
                </c:pt>
                <c:pt idx="734">
                  <c:v>976</c:v>
                </c:pt>
                <c:pt idx="735">
                  <c:v>990</c:v>
                </c:pt>
                <c:pt idx="736">
                  <c:v>1006</c:v>
                </c:pt>
                <c:pt idx="737">
                  <c:v>1050</c:v>
                </c:pt>
                <c:pt idx="738">
                  <c:v>1107</c:v>
                </c:pt>
                <c:pt idx="739">
                  <c:v>1010</c:v>
                </c:pt>
                <c:pt idx="740">
                  <c:v>1023</c:v>
                </c:pt>
                <c:pt idx="741">
                  <c:v>988</c:v>
                </c:pt>
                <c:pt idx="742">
                  <c:v>1057</c:v>
                </c:pt>
                <c:pt idx="743">
                  <c:v>930</c:v>
                </c:pt>
                <c:pt idx="744">
                  <c:v>870</c:v>
                </c:pt>
                <c:pt idx="745">
                  <c:v>960</c:v>
                </c:pt>
                <c:pt idx="746">
                  <c:v>712</c:v>
                </c:pt>
                <c:pt idx="747">
                  <c:v>875</c:v>
                </c:pt>
                <c:pt idx="748">
                  <c:v>1158</c:v>
                </c:pt>
                <c:pt idx="749">
                  <c:v>1159</c:v>
                </c:pt>
                <c:pt idx="750">
                  <c:v>942</c:v>
                </c:pt>
                <c:pt idx="751">
                  <c:v>1121</c:v>
                </c:pt>
                <c:pt idx="752">
                  <c:v>991</c:v>
                </c:pt>
                <c:pt idx="753">
                  <c:v>862</c:v>
                </c:pt>
                <c:pt idx="754">
                  <c:v>838</c:v>
                </c:pt>
                <c:pt idx="755">
                  <c:v>830</c:v>
                </c:pt>
                <c:pt idx="756">
                  <c:v>959</c:v>
                </c:pt>
                <c:pt idx="757">
                  <c:v>971</c:v>
                </c:pt>
                <c:pt idx="758">
                  <c:v>1082</c:v>
                </c:pt>
                <c:pt idx="759">
                  <c:v>1083</c:v>
                </c:pt>
                <c:pt idx="760">
                  <c:v>1089</c:v>
                </c:pt>
                <c:pt idx="761">
                  <c:v>1152</c:v>
                </c:pt>
                <c:pt idx="762">
                  <c:v>1171</c:v>
                </c:pt>
                <c:pt idx="763">
                  <c:v>1065</c:v>
                </c:pt>
                <c:pt idx="764">
                  <c:v>1091</c:v>
                </c:pt>
                <c:pt idx="765">
                  <c:v>1149</c:v>
                </c:pt>
                <c:pt idx="766">
                  <c:v>875</c:v>
                </c:pt>
                <c:pt idx="767">
                  <c:v>943</c:v>
                </c:pt>
                <c:pt idx="768">
                  <c:v>1072</c:v>
                </c:pt>
                <c:pt idx="769">
                  <c:v>998</c:v>
                </c:pt>
                <c:pt idx="770">
                  <c:v>1019</c:v>
                </c:pt>
                <c:pt idx="771">
                  <c:v>1132</c:v>
                </c:pt>
                <c:pt idx="772">
                  <c:v>1096</c:v>
                </c:pt>
                <c:pt idx="773">
                  <c:v>1162</c:v>
                </c:pt>
                <c:pt idx="774">
                  <c:v>1169</c:v>
                </c:pt>
                <c:pt idx="775">
                  <c:v>1176</c:v>
                </c:pt>
                <c:pt idx="776">
                  <c:v>1070</c:v>
                </c:pt>
                <c:pt idx="777">
                  <c:v>1081</c:v>
                </c:pt>
                <c:pt idx="778">
                  <c:v>1120</c:v>
                </c:pt>
                <c:pt idx="779">
                  <c:v>1027</c:v>
                </c:pt>
                <c:pt idx="780">
                  <c:v>1019</c:v>
                </c:pt>
                <c:pt idx="781">
                  <c:v>1084</c:v>
                </c:pt>
                <c:pt idx="782">
                  <c:v>1037</c:v>
                </c:pt>
                <c:pt idx="783">
                  <c:v>1025</c:v>
                </c:pt>
                <c:pt idx="784">
                  <c:v>1029</c:v>
                </c:pt>
                <c:pt idx="785">
                  <c:v>987</c:v>
                </c:pt>
                <c:pt idx="786">
                  <c:v>1104</c:v>
                </c:pt>
                <c:pt idx="787">
                  <c:v>688</c:v>
                </c:pt>
                <c:pt idx="788">
                  <c:v>843</c:v>
                </c:pt>
                <c:pt idx="789">
                  <c:v>972</c:v>
                </c:pt>
                <c:pt idx="790">
                  <c:v>954</c:v>
                </c:pt>
                <c:pt idx="791">
                  <c:v>1054</c:v>
                </c:pt>
                <c:pt idx="792">
                  <c:v>1014</c:v>
                </c:pt>
                <c:pt idx="793">
                  <c:v>1076</c:v>
                </c:pt>
                <c:pt idx="794">
                  <c:v>1133</c:v>
                </c:pt>
                <c:pt idx="795">
                  <c:v>1145</c:v>
                </c:pt>
                <c:pt idx="796">
                  <c:v>959</c:v>
                </c:pt>
                <c:pt idx="797">
                  <c:v>960</c:v>
                </c:pt>
                <c:pt idx="798">
                  <c:v>921</c:v>
                </c:pt>
                <c:pt idx="799">
                  <c:v>935</c:v>
                </c:pt>
                <c:pt idx="800">
                  <c:v>669</c:v>
                </c:pt>
                <c:pt idx="801">
                  <c:v>877</c:v>
                </c:pt>
                <c:pt idx="802">
                  <c:v>861</c:v>
                </c:pt>
                <c:pt idx="803">
                  <c:v>947</c:v>
                </c:pt>
                <c:pt idx="804">
                  <c:v>976</c:v>
                </c:pt>
                <c:pt idx="805">
                  <c:v>944</c:v>
                </c:pt>
                <c:pt idx="806">
                  <c:v>949</c:v>
                </c:pt>
                <c:pt idx="807">
                  <c:v>941</c:v>
                </c:pt>
                <c:pt idx="808">
                  <c:v>1129</c:v>
                </c:pt>
                <c:pt idx="809">
                  <c:v>941</c:v>
                </c:pt>
                <c:pt idx="810">
                  <c:v>1045</c:v>
                </c:pt>
                <c:pt idx="811">
                  <c:v>1147</c:v>
                </c:pt>
                <c:pt idx="812">
                  <c:v>1052</c:v>
                </c:pt>
                <c:pt idx="813">
                  <c:v>1044</c:v>
                </c:pt>
                <c:pt idx="814">
                  <c:v>967</c:v>
                </c:pt>
                <c:pt idx="815">
                  <c:v>1080</c:v>
                </c:pt>
                <c:pt idx="816">
                  <c:v>964</c:v>
                </c:pt>
                <c:pt idx="817">
                  <c:v>1027</c:v>
                </c:pt>
                <c:pt idx="818">
                  <c:v>1269</c:v>
                </c:pt>
                <c:pt idx="819">
                  <c:v>975</c:v>
                </c:pt>
                <c:pt idx="820">
                  <c:v>1039</c:v>
                </c:pt>
                <c:pt idx="821">
                  <c:v>1102</c:v>
                </c:pt>
                <c:pt idx="822">
                  <c:v>929</c:v>
                </c:pt>
                <c:pt idx="823">
                  <c:v>1082</c:v>
                </c:pt>
                <c:pt idx="824">
                  <c:v>1060</c:v>
                </c:pt>
                <c:pt idx="825">
                  <c:v>1023</c:v>
                </c:pt>
                <c:pt idx="826">
                  <c:v>1030</c:v>
                </c:pt>
                <c:pt idx="827">
                  <c:v>920</c:v>
                </c:pt>
                <c:pt idx="828">
                  <c:v>878</c:v>
                </c:pt>
                <c:pt idx="829">
                  <c:v>1035</c:v>
                </c:pt>
                <c:pt idx="830">
                  <c:v>1015</c:v>
                </c:pt>
                <c:pt idx="831">
                  <c:v>1115</c:v>
                </c:pt>
                <c:pt idx="832">
                  <c:v>1110</c:v>
                </c:pt>
                <c:pt idx="833">
                  <c:v>1017</c:v>
                </c:pt>
                <c:pt idx="834">
                  <c:v>1078</c:v>
                </c:pt>
                <c:pt idx="835">
                  <c:v>1130</c:v>
                </c:pt>
                <c:pt idx="836">
                  <c:v>1130</c:v>
                </c:pt>
                <c:pt idx="837">
                  <c:v>1044</c:v>
                </c:pt>
                <c:pt idx="838">
                  <c:v>1039</c:v>
                </c:pt>
                <c:pt idx="839">
                  <c:v>1082</c:v>
                </c:pt>
                <c:pt idx="840">
                  <c:v>1046</c:v>
                </c:pt>
                <c:pt idx="841">
                  <c:v>989</c:v>
                </c:pt>
                <c:pt idx="842">
                  <c:v>965</c:v>
                </c:pt>
                <c:pt idx="843">
                  <c:v>1103</c:v>
                </c:pt>
                <c:pt idx="844">
                  <c:v>1142</c:v>
                </c:pt>
                <c:pt idx="845">
                  <c:v>1102</c:v>
                </c:pt>
                <c:pt idx="846">
                  <c:v>964</c:v>
                </c:pt>
                <c:pt idx="847">
                  <c:v>989</c:v>
                </c:pt>
                <c:pt idx="848">
                  <c:v>1068</c:v>
                </c:pt>
                <c:pt idx="849">
                  <c:v>1085</c:v>
                </c:pt>
                <c:pt idx="850">
                  <c:v>1093</c:v>
                </c:pt>
                <c:pt idx="851">
                  <c:v>1047</c:v>
                </c:pt>
                <c:pt idx="852">
                  <c:v>1075</c:v>
                </c:pt>
                <c:pt idx="853">
                  <c:v>983</c:v>
                </c:pt>
                <c:pt idx="854">
                  <c:v>1148</c:v>
                </c:pt>
                <c:pt idx="855">
                  <c:v>852</c:v>
                </c:pt>
                <c:pt idx="856">
                  <c:v>927</c:v>
                </c:pt>
                <c:pt idx="857">
                  <c:v>1107</c:v>
                </c:pt>
                <c:pt idx="858">
                  <c:v>1132</c:v>
                </c:pt>
                <c:pt idx="859">
                  <c:v>1170</c:v>
                </c:pt>
                <c:pt idx="860">
                  <c:v>981</c:v>
                </c:pt>
                <c:pt idx="861">
                  <c:v>987</c:v>
                </c:pt>
                <c:pt idx="862">
                  <c:v>1009</c:v>
                </c:pt>
                <c:pt idx="863">
                  <c:v>1092</c:v>
                </c:pt>
                <c:pt idx="864">
                  <c:v>1085</c:v>
                </c:pt>
                <c:pt idx="865">
                  <c:v>816</c:v>
                </c:pt>
                <c:pt idx="866">
                  <c:v>1070</c:v>
                </c:pt>
                <c:pt idx="867">
                  <c:v>895</c:v>
                </c:pt>
                <c:pt idx="868">
                  <c:v>957</c:v>
                </c:pt>
                <c:pt idx="869">
                  <c:v>967</c:v>
                </c:pt>
                <c:pt idx="870">
                  <c:v>830</c:v>
                </c:pt>
                <c:pt idx="871">
                  <c:v>1093</c:v>
                </c:pt>
                <c:pt idx="872">
                  <c:v>1113</c:v>
                </c:pt>
                <c:pt idx="873">
                  <c:v>1025</c:v>
                </c:pt>
                <c:pt idx="874">
                  <c:v>951</c:v>
                </c:pt>
                <c:pt idx="875">
                  <c:v>1046</c:v>
                </c:pt>
                <c:pt idx="876">
                  <c:v>1005</c:v>
                </c:pt>
                <c:pt idx="877">
                  <c:v>1032</c:v>
                </c:pt>
                <c:pt idx="878">
                  <c:v>977</c:v>
                </c:pt>
                <c:pt idx="879">
                  <c:v>1067</c:v>
                </c:pt>
                <c:pt idx="880">
                  <c:v>1047</c:v>
                </c:pt>
                <c:pt idx="881">
                  <c:v>1048</c:v>
                </c:pt>
                <c:pt idx="882">
                  <c:v>1093</c:v>
                </c:pt>
                <c:pt idx="883">
                  <c:v>1033</c:v>
                </c:pt>
                <c:pt idx="884">
                  <c:v>1028</c:v>
                </c:pt>
                <c:pt idx="885">
                  <c:v>841</c:v>
                </c:pt>
                <c:pt idx="886">
                  <c:v>844</c:v>
                </c:pt>
                <c:pt idx="887">
                  <c:v>862</c:v>
                </c:pt>
                <c:pt idx="888">
                  <c:v>1075</c:v>
                </c:pt>
                <c:pt idx="889">
                  <c:v>1063</c:v>
                </c:pt>
                <c:pt idx="890">
                  <c:v>1107</c:v>
                </c:pt>
                <c:pt idx="891">
                  <c:v>1054</c:v>
                </c:pt>
                <c:pt idx="892">
                  <c:v>1092</c:v>
                </c:pt>
                <c:pt idx="893">
                  <c:v>1046</c:v>
                </c:pt>
                <c:pt idx="894">
                  <c:v>1170</c:v>
                </c:pt>
                <c:pt idx="895">
                  <c:v>1019</c:v>
                </c:pt>
                <c:pt idx="896">
                  <c:v>1068</c:v>
                </c:pt>
                <c:pt idx="897">
                  <c:v>953</c:v>
                </c:pt>
                <c:pt idx="898">
                  <c:v>915</c:v>
                </c:pt>
                <c:pt idx="899">
                  <c:v>1050</c:v>
                </c:pt>
                <c:pt idx="900">
                  <c:v>1091</c:v>
                </c:pt>
                <c:pt idx="901">
                  <c:v>1106</c:v>
                </c:pt>
                <c:pt idx="902">
                  <c:v>804</c:v>
                </c:pt>
                <c:pt idx="903">
                  <c:v>1011</c:v>
                </c:pt>
                <c:pt idx="904">
                  <c:v>971</c:v>
                </c:pt>
                <c:pt idx="905">
                  <c:v>921</c:v>
                </c:pt>
                <c:pt idx="906">
                  <c:v>793</c:v>
                </c:pt>
                <c:pt idx="907">
                  <c:v>1083</c:v>
                </c:pt>
                <c:pt idx="908">
                  <c:v>991</c:v>
                </c:pt>
                <c:pt idx="909">
                  <c:v>993</c:v>
                </c:pt>
                <c:pt idx="910">
                  <c:v>874</c:v>
                </c:pt>
                <c:pt idx="911">
                  <c:v>953</c:v>
                </c:pt>
                <c:pt idx="912">
                  <c:v>987</c:v>
                </c:pt>
                <c:pt idx="913">
                  <c:v>906</c:v>
                </c:pt>
                <c:pt idx="914">
                  <c:v>885</c:v>
                </c:pt>
                <c:pt idx="915">
                  <c:v>1073</c:v>
                </c:pt>
                <c:pt idx="916">
                  <c:v>902</c:v>
                </c:pt>
                <c:pt idx="917">
                  <c:v>967</c:v>
                </c:pt>
                <c:pt idx="918">
                  <c:v>991</c:v>
                </c:pt>
                <c:pt idx="919">
                  <c:v>1065</c:v>
                </c:pt>
                <c:pt idx="920">
                  <c:v>1103</c:v>
                </c:pt>
                <c:pt idx="921">
                  <c:v>1176</c:v>
                </c:pt>
                <c:pt idx="922">
                  <c:v>1085</c:v>
                </c:pt>
                <c:pt idx="923">
                  <c:v>887</c:v>
                </c:pt>
                <c:pt idx="924">
                  <c:v>878</c:v>
                </c:pt>
                <c:pt idx="925">
                  <c:v>1050</c:v>
                </c:pt>
                <c:pt idx="926">
                  <c:v>964</c:v>
                </c:pt>
                <c:pt idx="927">
                  <c:v>830</c:v>
                </c:pt>
                <c:pt idx="928">
                  <c:v>1103</c:v>
                </c:pt>
                <c:pt idx="929">
                  <c:v>1001</c:v>
                </c:pt>
                <c:pt idx="930">
                  <c:v>1080</c:v>
                </c:pt>
                <c:pt idx="931">
                  <c:v>1049</c:v>
                </c:pt>
                <c:pt idx="932">
                  <c:v>1044</c:v>
                </c:pt>
                <c:pt idx="933">
                  <c:v>1104</c:v>
                </c:pt>
                <c:pt idx="934">
                  <c:v>1020</c:v>
                </c:pt>
                <c:pt idx="935">
                  <c:v>934</c:v>
                </c:pt>
                <c:pt idx="936">
                  <c:v>946</c:v>
                </c:pt>
                <c:pt idx="937">
                  <c:v>897</c:v>
                </c:pt>
                <c:pt idx="938">
                  <c:v>989</c:v>
                </c:pt>
                <c:pt idx="939">
                  <c:v>1015</c:v>
                </c:pt>
                <c:pt idx="940">
                  <c:v>1171</c:v>
                </c:pt>
                <c:pt idx="941">
                  <c:v>1146</c:v>
                </c:pt>
                <c:pt idx="942">
                  <c:v>1154</c:v>
                </c:pt>
                <c:pt idx="943">
                  <c:v>1221</c:v>
                </c:pt>
                <c:pt idx="944">
                  <c:v>1128</c:v>
                </c:pt>
                <c:pt idx="945">
                  <c:v>842</c:v>
                </c:pt>
                <c:pt idx="946">
                  <c:v>1066</c:v>
                </c:pt>
                <c:pt idx="947">
                  <c:v>1115</c:v>
                </c:pt>
                <c:pt idx="948">
                  <c:v>921</c:v>
                </c:pt>
                <c:pt idx="949">
                  <c:v>867</c:v>
                </c:pt>
                <c:pt idx="950">
                  <c:v>1205</c:v>
                </c:pt>
                <c:pt idx="951">
                  <c:v>1102</c:v>
                </c:pt>
                <c:pt idx="952">
                  <c:v>1056</c:v>
                </c:pt>
                <c:pt idx="953">
                  <c:v>963</c:v>
                </c:pt>
                <c:pt idx="954">
                  <c:v>1052</c:v>
                </c:pt>
                <c:pt idx="955">
                  <c:v>777</c:v>
                </c:pt>
                <c:pt idx="956">
                  <c:v>925</c:v>
                </c:pt>
                <c:pt idx="957">
                  <c:v>907</c:v>
                </c:pt>
                <c:pt idx="958">
                  <c:v>914</c:v>
                </c:pt>
                <c:pt idx="959">
                  <c:v>950</c:v>
                </c:pt>
                <c:pt idx="960">
                  <c:v>1047</c:v>
                </c:pt>
                <c:pt idx="961">
                  <c:v>831</c:v>
                </c:pt>
                <c:pt idx="962">
                  <c:v>883</c:v>
                </c:pt>
                <c:pt idx="963">
                  <c:v>901</c:v>
                </c:pt>
                <c:pt idx="964">
                  <c:v>977</c:v>
                </c:pt>
                <c:pt idx="965">
                  <c:v>1023</c:v>
                </c:pt>
                <c:pt idx="966">
                  <c:v>1021</c:v>
                </c:pt>
                <c:pt idx="967">
                  <c:v>908</c:v>
                </c:pt>
                <c:pt idx="968">
                  <c:v>946</c:v>
                </c:pt>
                <c:pt idx="969">
                  <c:v>1075</c:v>
                </c:pt>
                <c:pt idx="970">
                  <c:v>997</c:v>
                </c:pt>
                <c:pt idx="971">
                  <c:v>1047</c:v>
                </c:pt>
                <c:pt idx="972">
                  <c:v>1129</c:v>
                </c:pt>
                <c:pt idx="973">
                  <c:v>949</c:v>
                </c:pt>
                <c:pt idx="974">
                  <c:v>1127</c:v>
                </c:pt>
                <c:pt idx="975">
                  <c:v>984</c:v>
                </c:pt>
                <c:pt idx="976">
                  <c:v>1189</c:v>
                </c:pt>
                <c:pt idx="977">
                  <c:v>1058</c:v>
                </c:pt>
                <c:pt idx="978">
                  <c:v>1093</c:v>
                </c:pt>
                <c:pt idx="979">
                  <c:v>1141</c:v>
                </c:pt>
                <c:pt idx="980">
                  <c:v>1075</c:v>
                </c:pt>
                <c:pt idx="981">
                  <c:v>1149</c:v>
                </c:pt>
                <c:pt idx="982">
                  <c:v>1070</c:v>
                </c:pt>
                <c:pt idx="983">
                  <c:v>1200</c:v>
                </c:pt>
                <c:pt idx="984">
                  <c:v>1121</c:v>
                </c:pt>
                <c:pt idx="985">
                  <c:v>1108</c:v>
                </c:pt>
                <c:pt idx="986">
                  <c:v>1199</c:v>
                </c:pt>
                <c:pt idx="987">
                  <c:v>1113</c:v>
                </c:pt>
                <c:pt idx="988">
                  <c:v>1130</c:v>
                </c:pt>
                <c:pt idx="989">
                  <c:v>1021</c:v>
                </c:pt>
                <c:pt idx="990">
                  <c:v>980</c:v>
                </c:pt>
                <c:pt idx="991">
                  <c:v>998</c:v>
                </c:pt>
                <c:pt idx="992">
                  <c:v>1062</c:v>
                </c:pt>
                <c:pt idx="993">
                  <c:v>1009</c:v>
                </c:pt>
                <c:pt idx="994">
                  <c:v>1006</c:v>
                </c:pt>
                <c:pt idx="995">
                  <c:v>959</c:v>
                </c:pt>
                <c:pt idx="996">
                  <c:v>996</c:v>
                </c:pt>
                <c:pt idx="997">
                  <c:v>961</c:v>
                </c:pt>
                <c:pt idx="998">
                  <c:v>978</c:v>
                </c:pt>
                <c:pt idx="999">
                  <c:v>830</c:v>
                </c:pt>
                <c:pt idx="1000">
                  <c:v>804</c:v>
                </c:pt>
                <c:pt idx="1001">
                  <c:v>1074</c:v>
                </c:pt>
                <c:pt idx="1002">
                  <c:v>948</c:v>
                </c:pt>
                <c:pt idx="1003">
                  <c:v>906</c:v>
                </c:pt>
                <c:pt idx="1004">
                  <c:v>885</c:v>
                </c:pt>
                <c:pt idx="1005">
                  <c:v>968</c:v>
                </c:pt>
                <c:pt idx="1006">
                  <c:v>989</c:v>
                </c:pt>
                <c:pt idx="1007">
                  <c:v>947</c:v>
                </c:pt>
                <c:pt idx="1008">
                  <c:v>1017</c:v>
                </c:pt>
                <c:pt idx="1009">
                  <c:v>855</c:v>
                </c:pt>
                <c:pt idx="1010">
                  <c:v>984</c:v>
                </c:pt>
                <c:pt idx="1011">
                  <c:v>1119</c:v>
                </c:pt>
                <c:pt idx="1012">
                  <c:v>1243</c:v>
                </c:pt>
                <c:pt idx="1013">
                  <c:v>1040</c:v>
                </c:pt>
                <c:pt idx="1014">
                  <c:v>1141</c:v>
                </c:pt>
                <c:pt idx="1015">
                  <c:v>984</c:v>
                </c:pt>
                <c:pt idx="1016">
                  <c:v>920</c:v>
                </c:pt>
                <c:pt idx="1017">
                  <c:v>927</c:v>
                </c:pt>
                <c:pt idx="1018">
                  <c:v>974</c:v>
                </c:pt>
                <c:pt idx="1019">
                  <c:v>833</c:v>
                </c:pt>
                <c:pt idx="1020">
                  <c:v>784</c:v>
                </c:pt>
                <c:pt idx="1021">
                  <c:v>1088</c:v>
                </c:pt>
                <c:pt idx="1022">
                  <c:v>899</c:v>
                </c:pt>
                <c:pt idx="1023">
                  <c:v>960</c:v>
                </c:pt>
                <c:pt idx="1024">
                  <c:v>891</c:v>
                </c:pt>
                <c:pt idx="1025">
                  <c:v>928</c:v>
                </c:pt>
                <c:pt idx="1026">
                  <c:v>915</c:v>
                </c:pt>
                <c:pt idx="1027">
                  <c:v>1167</c:v>
                </c:pt>
                <c:pt idx="1028">
                  <c:v>1123</c:v>
                </c:pt>
                <c:pt idx="1029">
                  <c:v>1190</c:v>
                </c:pt>
                <c:pt idx="1030">
                  <c:v>1154</c:v>
                </c:pt>
                <c:pt idx="1031">
                  <c:v>1172</c:v>
                </c:pt>
                <c:pt idx="1032">
                  <c:v>1177</c:v>
                </c:pt>
                <c:pt idx="1033">
                  <c:v>1236</c:v>
                </c:pt>
                <c:pt idx="1034">
                  <c:v>1107</c:v>
                </c:pt>
                <c:pt idx="1035">
                  <c:v>967</c:v>
                </c:pt>
                <c:pt idx="1036">
                  <c:v>1111</c:v>
                </c:pt>
                <c:pt idx="1037">
                  <c:v>1145</c:v>
                </c:pt>
                <c:pt idx="1038">
                  <c:v>1083</c:v>
                </c:pt>
                <c:pt idx="1039">
                  <c:v>1155</c:v>
                </c:pt>
                <c:pt idx="1040">
                  <c:v>894</c:v>
                </c:pt>
                <c:pt idx="1041">
                  <c:v>892</c:v>
                </c:pt>
                <c:pt idx="1042">
                  <c:v>893</c:v>
                </c:pt>
                <c:pt idx="1043">
                  <c:v>1098</c:v>
                </c:pt>
                <c:pt idx="1044">
                  <c:v>1199</c:v>
                </c:pt>
                <c:pt idx="1045">
                  <c:v>1174</c:v>
                </c:pt>
                <c:pt idx="1046">
                  <c:v>1227</c:v>
                </c:pt>
                <c:pt idx="1047">
                  <c:v>1039</c:v>
                </c:pt>
                <c:pt idx="1048">
                  <c:v>950</c:v>
                </c:pt>
                <c:pt idx="1049">
                  <c:v>1078</c:v>
                </c:pt>
                <c:pt idx="1050">
                  <c:v>1190</c:v>
                </c:pt>
                <c:pt idx="1051">
                  <c:v>890</c:v>
                </c:pt>
                <c:pt idx="1052">
                  <c:v>918</c:v>
                </c:pt>
                <c:pt idx="1053">
                  <c:v>1011</c:v>
                </c:pt>
                <c:pt idx="1054">
                  <c:v>906</c:v>
                </c:pt>
                <c:pt idx="1055">
                  <c:v>931</c:v>
                </c:pt>
                <c:pt idx="1056">
                  <c:v>957</c:v>
                </c:pt>
                <c:pt idx="1057">
                  <c:v>1159</c:v>
                </c:pt>
                <c:pt idx="1058">
                  <c:v>1242</c:v>
                </c:pt>
                <c:pt idx="1059">
                  <c:v>1211</c:v>
                </c:pt>
                <c:pt idx="1060">
                  <c:v>1192</c:v>
                </c:pt>
                <c:pt idx="1061">
                  <c:v>801</c:v>
                </c:pt>
                <c:pt idx="1062">
                  <c:v>979</c:v>
                </c:pt>
                <c:pt idx="1063">
                  <c:v>1161</c:v>
                </c:pt>
                <c:pt idx="1064">
                  <c:v>1069</c:v>
                </c:pt>
                <c:pt idx="1065">
                  <c:v>814</c:v>
                </c:pt>
                <c:pt idx="1066">
                  <c:v>855</c:v>
                </c:pt>
                <c:pt idx="1067">
                  <c:v>822</c:v>
                </c:pt>
                <c:pt idx="1068">
                  <c:v>862</c:v>
                </c:pt>
                <c:pt idx="1069">
                  <c:v>833</c:v>
                </c:pt>
                <c:pt idx="1070">
                  <c:v>825</c:v>
                </c:pt>
                <c:pt idx="1071">
                  <c:v>857</c:v>
                </c:pt>
                <c:pt idx="1072">
                  <c:v>1008</c:v>
                </c:pt>
                <c:pt idx="1073">
                  <c:v>1200</c:v>
                </c:pt>
                <c:pt idx="1074">
                  <c:v>1019</c:v>
                </c:pt>
                <c:pt idx="1075">
                  <c:v>1088</c:v>
                </c:pt>
                <c:pt idx="1076">
                  <c:v>1207</c:v>
                </c:pt>
                <c:pt idx="1077">
                  <c:v>953</c:v>
                </c:pt>
                <c:pt idx="1078">
                  <c:v>958</c:v>
                </c:pt>
                <c:pt idx="1079">
                  <c:v>961</c:v>
                </c:pt>
                <c:pt idx="1080">
                  <c:v>1026</c:v>
                </c:pt>
                <c:pt idx="1081">
                  <c:v>1024</c:v>
                </c:pt>
                <c:pt idx="1082">
                  <c:v>890</c:v>
                </c:pt>
                <c:pt idx="1083">
                  <c:v>959</c:v>
                </c:pt>
                <c:pt idx="1084">
                  <c:v>818</c:v>
                </c:pt>
                <c:pt idx="1085">
                  <c:v>967</c:v>
                </c:pt>
                <c:pt idx="1086">
                  <c:v>1013</c:v>
                </c:pt>
                <c:pt idx="1087">
                  <c:v>984</c:v>
                </c:pt>
                <c:pt idx="1088">
                  <c:v>986</c:v>
                </c:pt>
                <c:pt idx="1089">
                  <c:v>1010</c:v>
                </c:pt>
                <c:pt idx="1090">
                  <c:v>778</c:v>
                </c:pt>
                <c:pt idx="1091">
                  <c:v>1079</c:v>
                </c:pt>
                <c:pt idx="1092">
                  <c:v>1128</c:v>
                </c:pt>
                <c:pt idx="1093">
                  <c:v>832</c:v>
                </c:pt>
                <c:pt idx="1094">
                  <c:v>823</c:v>
                </c:pt>
                <c:pt idx="1095">
                  <c:v>991</c:v>
                </c:pt>
                <c:pt idx="1096">
                  <c:v>879</c:v>
                </c:pt>
                <c:pt idx="1097">
                  <c:v>936</c:v>
                </c:pt>
                <c:pt idx="1098">
                  <c:v>903</c:v>
                </c:pt>
                <c:pt idx="1099">
                  <c:v>885</c:v>
                </c:pt>
                <c:pt idx="1100">
                  <c:v>978</c:v>
                </c:pt>
                <c:pt idx="1101">
                  <c:v>1044</c:v>
                </c:pt>
                <c:pt idx="1102">
                  <c:v>1012</c:v>
                </c:pt>
                <c:pt idx="1103">
                  <c:v>857</c:v>
                </c:pt>
                <c:pt idx="1104">
                  <c:v>1003</c:v>
                </c:pt>
                <c:pt idx="1105">
                  <c:v>1060</c:v>
                </c:pt>
                <c:pt idx="1106">
                  <c:v>1038</c:v>
                </c:pt>
                <c:pt idx="1107">
                  <c:v>987</c:v>
                </c:pt>
                <c:pt idx="1108">
                  <c:v>1119</c:v>
                </c:pt>
                <c:pt idx="1109">
                  <c:v>919</c:v>
                </c:pt>
                <c:pt idx="1110">
                  <c:v>966</c:v>
                </c:pt>
                <c:pt idx="1111">
                  <c:v>1143</c:v>
                </c:pt>
                <c:pt idx="1112">
                  <c:v>1043</c:v>
                </c:pt>
                <c:pt idx="1113">
                  <c:v>1031</c:v>
                </c:pt>
                <c:pt idx="1114">
                  <c:v>1021</c:v>
                </c:pt>
                <c:pt idx="1115">
                  <c:v>1155</c:v>
                </c:pt>
                <c:pt idx="1116">
                  <c:v>1104</c:v>
                </c:pt>
                <c:pt idx="1117">
                  <c:v>1169</c:v>
                </c:pt>
                <c:pt idx="1118">
                  <c:v>1026</c:v>
                </c:pt>
                <c:pt idx="1119">
                  <c:v>943</c:v>
                </c:pt>
                <c:pt idx="1120">
                  <c:v>1179</c:v>
                </c:pt>
                <c:pt idx="1121">
                  <c:v>1048</c:v>
                </c:pt>
                <c:pt idx="1122">
                  <c:v>1189</c:v>
                </c:pt>
                <c:pt idx="1123">
                  <c:v>1196</c:v>
                </c:pt>
                <c:pt idx="1124">
                  <c:v>1235</c:v>
                </c:pt>
                <c:pt idx="1125">
                  <c:v>1110</c:v>
                </c:pt>
                <c:pt idx="1126">
                  <c:v>993</c:v>
                </c:pt>
                <c:pt idx="1127">
                  <c:v>904</c:v>
                </c:pt>
                <c:pt idx="1128">
                  <c:v>895</c:v>
                </c:pt>
                <c:pt idx="1129">
                  <c:v>1092</c:v>
                </c:pt>
                <c:pt idx="1130">
                  <c:v>996</c:v>
                </c:pt>
                <c:pt idx="1131">
                  <c:v>1014</c:v>
                </c:pt>
                <c:pt idx="1132">
                  <c:v>1159</c:v>
                </c:pt>
                <c:pt idx="1133">
                  <c:v>1172</c:v>
                </c:pt>
                <c:pt idx="1134">
                  <c:v>1114</c:v>
                </c:pt>
                <c:pt idx="1135">
                  <c:v>1107</c:v>
                </c:pt>
                <c:pt idx="1136">
                  <c:v>1280</c:v>
                </c:pt>
                <c:pt idx="1137">
                  <c:v>1100</c:v>
                </c:pt>
                <c:pt idx="1138">
                  <c:v>791</c:v>
                </c:pt>
                <c:pt idx="1139">
                  <c:v>1084</c:v>
                </c:pt>
                <c:pt idx="1140">
                  <c:v>945</c:v>
                </c:pt>
                <c:pt idx="1141">
                  <c:v>857</c:v>
                </c:pt>
                <c:pt idx="1142">
                  <c:v>882</c:v>
                </c:pt>
                <c:pt idx="1143">
                  <c:v>854</c:v>
                </c:pt>
                <c:pt idx="1144">
                  <c:v>859</c:v>
                </c:pt>
                <c:pt idx="1145">
                  <c:v>871</c:v>
                </c:pt>
                <c:pt idx="1146">
                  <c:v>1136</c:v>
                </c:pt>
                <c:pt idx="1147">
                  <c:v>866</c:v>
                </c:pt>
                <c:pt idx="1148">
                  <c:v>1187</c:v>
                </c:pt>
                <c:pt idx="1149">
                  <c:v>915</c:v>
                </c:pt>
                <c:pt idx="1150">
                  <c:v>1394</c:v>
                </c:pt>
                <c:pt idx="1151">
                  <c:v>886</c:v>
                </c:pt>
                <c:pt idx="1152">
                  <c:v>905</c:v>
                </c:pt>
                <c:pt idx="1153">
                  <c:v>973</c:v>
                </c:pt>
                <c:pt idx="1154">
                  <c:v>910</c:v>
                </c:pt>
                <c:pt idx="1155">
                  <c:v>1179</c:v>
                </c:pt>
                <c:pt idx="1156">
                  <c:v>1136</c:v>
                </c:pt>
                <c:pt idx="1157">
                  <c:v>1199</c:v>
                </c:pt>
                <c:pt idx="1158">
                  <c:v>978</c:v>
                </c:pt>
                <c:pt idx="1159">
                  <c:v>1173</c:v>
                </c:pt>
                <c:pt idx="1160">
                  <c:v>906</c:v>
                </c:pt>
                <c:pt idx="1161">
                  <c:v>982</c:v>
                </c:pt>
                <c:pt idx="1162">
                  <c:v>1106</c:v>
                </c:pt>
                <c:pt idx="1163">
                  <c:v>846</c:v>
                </c:pt>
                <c:pt idx="1164">
                  <c:v>858</c:v>
                </c:pt>
                <c:pt idx="1165">
                  <c:v>840</c:v>
                </c:pt>
                <c:pt idx="1166">
                  <c:v>944</c:v>
                </c:pt>
                <c:pt idx="1167">
                  <c:v>823</c:v>
                </c:pt>
                <c:pt idx="1168">
                  <c:v>929</c:v>
                </c:pt>
                <c:pt idx="1169">
                  <c:v>877</c:v>
                </c:pt>
                <c:pt idx="1170">
                  <c:v>833</c:v>
                </c:pt>
                <c:pt idx="1171">
                  <c:v>909</c:v>
                </c:pt>
                <c:pt idx="1172">
                  <c:v>899</c:v>
                </c:pt>
                <c:pt idx="1173">
                  <c:v>951</c:v>
                </c:pt>
                <c:pt idx="1174">
                  <c:v>880</c:v>
                </c:pt>
                <c:pt idx="1175">
                  <c:v>1043</c:v>
                </c:pt>
                <c:pt idx="1176">
                  <c:v>1055</c:v>
                </c:pt>
                <c:pt idx="1177">
                  <c:v>1176</c:v>
                </c:pt>
                <c:pt idx="1178">
                  <c:v>950</c:v>
                </c:pt>
                <c:pt idx="1179">
                  <c:v>976</c:v>
                </c:pt>
                <c:pt idx="1180">
                  <c:v>1051</c:v>
                </c:pt>
                <c:pt idx="1181">
                  <c:v>922</c:v>
                </c:pt>
                <c:pt idx="1182">
                  <c:v>1049</c:v>
                </c:pt>
                <c:pt idx="1183">
                  <c:v>902</c:v>
                </c:pt>
                <c:pt idx="1184">
                  <c:v>909</c:v>
                </c:pt>
                <c:pt idx="1185">
                  <c:v>970</c:v>
                </c:pt>
                <c:pt idx="1186">
                  <c:v>965</c:v>
                </c:pt>
                <c:pt idx="1187">
                  <c:v>1024</c:v>
                </c:pt>
                <c:pt idx="1188">
                  <c:v>1048</c:v>
                </c:pt>
                <c:pt idx="1189">
                  <c:v>1006</c:v>
                </c:pt>
                <c:pt idx="1190">
                  <c:v>1089</c:v>
                </c:pt>
                <c:pt idx="1191">
                  <c:v>1099</c:v>
                </c:pt>
                <c:pt idx="1192">
                  <c:v>1144</c:v>
                </c:pt>
                <c:pt idx="1193">
                  <c:v>1097</c:v>
                </c:pt>
                <c:pt idx="1194">
                  <c:v>1147</c:v>
                </c:pt>
                <c:pt idx="1195">
                  <c:v>1156</c:v>
                </c:pt>
                <c:pt idx="1196">
                  <c:v>1012</c:v>
                </c:pt>
                <c:pt idx="1197">
                  <c:v>1090</c:v>
                </c:pt>
                <c:pt idx="1198">
                  <c:v>776</c:v>
                </c:pt>
                <c:pt idx="1199">
                  <c:v>1083</c:v>
                </c:pt>
                <c:pt idx="1200">
                  <c:v>1043</c:v>
                </c:pt>
                <c:pt idx="1201">
                  <c:v>1421</c:v>
                </c:pt>
                <c:pt idx="1202">
                  <c:v>1155</c:v>
                </c:pt>
                <c:pt idx="1203">
                  <c:v>1017</c:v>
                </c:pt>
                <c:pt idx="1204">
                  <c:v>998</c:v>
                </c:pt>
                <c:pt idx="1205">
                  <c:v>1083</c:v>
                </c:pt>
                <c:pt idx="1206">
                  <c:v>1370</c:v>
                </c:pt>
                <c:pt idx="1207">
                  <c:v>1064</c:v>
                </c:pt>
                <c:pt idx="1208">
                  <c:v>908</c:v>
                </c:pt>
                <c:pt idx="1209">
                  <c:v>869</c:v>
                </c:pt>
                <c:pt idx="1210">
                  <c:v>1067</c:v>
                </c:pt>
                <c:pt idx="1211">
                  <c:v>824</c:v>
                </c:pt>
                <c:pt idx="1212">
                  <c:v>1083</c:v>
                </c:pt>
                <c:pt idx="1213">
                  <c:v>868</c:v>
                </c:pt>
                <c:pt idx="1214">
                  <c:v>835</c:v>
                </c:pt>
                <c:pt idx="1215">
                  <c:v>1172</c:v>
                </c:pt>
                <c:pt idx="1216">
                  <c:v>840</c:v>
                </c:pt>
                <c:pt idx="1217">
                  <c:v>809</c:v>
                </c:pt>
                <c:pt idx="1218">
                  <c:v>846</c:v>
                </c:pt>
                <c:pt idx="1219">
                  <c:v>935</c:v>
                </c:pt>
                <c:pt idx="1220">
                  <c:v>815</c:v>
                </c:pt>
                <c:pt idx="1221">
                  <c:v>810</c:v>
                </c:pt>
                <c:pt idx="1222">
                  <c:v>860</c:v>
                </c:pt>
                <c:pt idx="1223">
                  <c:v>852</c:v>
                </c:pt>
                <c:pt idx="1224">
                  <c:v>891</c:v>
                </c:pt>
                <c:pt idx="1225">
                  <c:v>844</c:v>
                </c:pt>
                <c:pt idx="1226">
                  <c:v>856</c:v>
                </c:pt>
                <c:pt idx="1227">
                  <c:v>999</c:v>
                </c:pt>
                <c:pt idx="1228">
                  <c:v>818</c:v>
                </c:pt>
                <c:pt idx="1229">
                  <c:v>904</c:v>
                </c:pt>
                <c:pt idx="1230">
                  <c:v>894</c:v>
                </c:pt>
                <c:pt idx="1231">
                  <c:v>868</c:v>
                </c:pt>
                <c:pt idx="1232">
                  <c:v>955</c:v>
                </c:pt>
                <c:pt idx="1233">
                  <c:v>908</c:v>
                </c:pt>
                <c:pt idx="1234">
                  <c:v>830</c:v>
                </c:pt>
                <c:pt idx="1235">
                  <c:v>820</c:v>
                </c:pt>
                <c:pt idx="1236">
                  <c:v>798</c:v>
                </c:pt>
                <c:pt idx="1237">
                  <c:v>984</c:v>
                </c:pt>
                <c:pt idx="1238">
                  <c:v>855</c:v>
                </c:pt>
                <c:pt idx="1239">
                  <c:v>937</c:v>
                </c:pt>
                <c:pt idx="1240">
                  <c:v>877</c:v>
                </c:pt>
                <c:pt idx="1241">
                  <c:v>943</c:v>
                </c:pt>
                <c:pt idx="1242">
                  <c:v>1012</c:v>
                </c:pt>
                <c:pt idx="1243">
                  <c:v>980</c:v>
                </c:pt>
                <c:pt idx="1244">
                  <c:v>1087</c:v>
                </c:pt>
                <c:pt idx="1245">
                  <c:v>986</c:v>
                </c:pt>
                <c:pt idx="1246">
                  <c:v>1090</c:v>
                </c:pt>
                <c:pt idx="1247">
                  <c:v>1040</c:v>
                </c:pt>
                <c:pt idx="1248">
                  <c:v>804</c:v>
                </c:pt>
                <c:pt idx="1249">
                  <c:v>1104</c:v>
                </c:pt>
                <c:pt idx="1250">
                  <c:v>857</c:v>
                </c:pt>
                <c:pt idx="1251">
                  <c:v>1024</c:v>
                </c:pt>
                <c:pt idx="1252">
                  <c:v>787</c:v>
                </c:pt>
                <c:pt idx="1253">
                  <c:v>1341</c:v>
                </c:pt>
                <c:pt idx="1254">
                  <c:v>1019</c:v>
                </c:pt>
                <c:pt idx="1255">
                  <c:v>762</c:v>
                </c:pt>
                <c:pt idx="1256">
                  <c:v>1254</c:v>
                </c:pt>
                <c:pt idx="1257">
                  <c:v>867</c:v>
                </c:pt>
                <c:pt idx="1258">
                  <c:v>853</c:v>
                </c:pt>
                <c:pt idx="1259">
                  <c:v>784</c:v>
                </c:pt>
                <c:pt idx="1260">
                  <c:v>1367</c:v>
                </c:pt>
                <c:pt idx="1261">
                  <c:v>813</c:v>
                </c:pt>
                <c:pt idx="1262">
                  <c:v>782</c:v>
                </c:pt>
                <c:pt idx="1263">
                  <c:v>967</c:v>
                </c:pt>
                <c:pt idx="1264">
                  <c:v>837</c:v>
                </c:pt>
                <c:pt idx="1265">
                  <c:v>961</c:v>
                </c:pt>
                <c:pt idx="1266">
                  <c:v>823</c:v>
                </c:pt>
                <c:pt idx="1267">
                  <c:v>859</c:v>
                </c:pt>
                <c:pt idx="1268">
                  <c:v>860</c:v>
                </c:pt>
                <c:pt idx="1269">
                  <c:v>849</c:v>
                </c:pt>
                <c:pt idx="1270">
                  <c:v>857</c:v>
                </c:pt>
                <c:pt idx="1271">
                  <c:v>901</c:v>
                </c:pt>
                <c:pt idx="1272">
                  <c:v>846</c:v>
                </c:pt>
                <c:pt idx="1273">
                  <c:v>855</c:v>
                </c:pt>
                <c:pt idx="1274">
                  <c:v>854</c:v>
                </c:pt>
                <c:pt idx="1275">
                  <c:v>958</c:v>
                </c:pt>
                <c:pt idx="1276">
                  <c:v>833</c:v>
                </c:pt>
                <c:pt idx="1277">
                  <c:v>1020</c:v>
                </c:pt>
                <c:pt idx="1278">
                  <c:v>903</c:v>
                </c:pt>
                <c:pt idx="1279">
                  <c:v>1031</c:v>
                </c:pt>
                <c:pt idx="1280">
                  <c:v>1104</c:v>
                </c:pt>
                <c:pt idx="1281">
                  <c:v>1094</c:v>
                </c:pt>
              </c:numCache>
            </c:numRef>
          </c:xVal>
          <c:yVal>
            <c:numRef>
              <c:f>SAT_Data!$X$2:$X$1292</c:f>
              <c:numCache>
                <c:formatCode>General</c:formatCode>
                <c:ptCount val="1291"/>
                <c:pt idx="0">
                  <c:v>188.42</c:v>
                </c:pt>
                <c:pt idx="1">
                  <c:v>208.39700000000008</c:v>
                </c:pt>
                <c:pt idx="2">
                  <c:v>209.71300000000008</c:v>
                </c:pt>
                <c:pt idx="3">
                  <c:v>219.21200000000005</c:v>
                </c:pt>
                <c:pt idx="4">
                  <c:v>229.62300000000005</c:v>
                </c:pt>
                <c:pt idx="5">
                  <c:v>231.1</c:v>
                </c:pt>
                <c:pt idx="6">
                  <c:v>234.02500000000001</c:v>
                </c:pt>
                <c:pt idx="7">
                  <c:v>235.81400000000008</c:v>
                </c:pt>
                <c:pt idx="8">
                  <c:v>236.42100000000008</c:v>
                </c:pt>
                <c:pt idx="9">
                  <c:v>238.93200000000004</c:v>
                </c:pt>
                <c:pt idx="10">
                  <c:v>240.77500000000001</c:v>
                </c:pt>
                <c:pt idx="11">
                  <c:v>248.92200000000008</c:v>
                </c:pt>
                <c:pt idx="12">
                  <c:v>249.34400000000008</c:v>
                </c:pt>
                <c:pt idx="13">
                  <c:v>249.35500000000005</c:v>
                </c:pt>
                <c:pt idx="14">
                  <c:v>251.79300000000001</c:v>
                </c:pt>
                <c:pt idx="15">
                  <c:v>256.32600000000002</c:v>
                </c:pt>
                <c:pt idx="16">
                  <c:v>259.45300000000003</c:v>
                </c:pt>
                <c:pt idx="17">
                  <c:v>262.38200000000001</c:v>
                </c:pt>
                <c:pt idx="18">
                  <c:v>271.23700000000002</c:v>
                </c:pt>
                <c:pt idx="19">
                  <c:v>271.99099999999999</c:v>
                </c:pt>
                <c:pt idx="20">
                  <c:v>283.00600000000003</c:v>
                </c:pt>
                <c:pt idx="21">
                  <c:v>295.9430000000001</c:v>
                </c:pt>
                <c:pt idx="22">
                  <c:v>296.90100000000001</c:v>
                </c:pt>
                <c:pt idx="23">
                  <c:v>297.48599999999999</c:v>
                </c:pt>
                <c:pt idx="24">
                  <c:v>301.827</c:v>
                </c:pt>
                <c:pt idx="25">
                  <c:v>303.6330000000001</c:v>
                </c:pt>
                <c:pt idx="26">
                  <c:v>304.005</c:v>
                </c:pt>
                <c:pt idx="27">
                  <c:v>314.37299999999999</c:v>
                </c:pt>
                <c:pt idx="28">
                  <c:v>320.7050000000001</c:v>
                </c:pt>
                <c:pt idx="29">
                  <c:v>327.5</c:v>
                </c:pt>
                <c:pt idx="30">
                  <c:v>335.3</c:v>
                </c:pt>
                <c:pt idx="31">
                  <c:v>340.14699999999999</c:v>
                </c:pt>
                <c:pt idx="32">
                  <c:v>340.279</c:v>
                </c:pt>
                <c:pt idx="33">
                  <c:v>341.77500000000009</c:v>
                </c:pt>
                <c:pt idx="34">
                  <c:v>352.11200000000002</c:v>
                </c:pt>
                <c:pt idx="35">
                  <c:v>365.44900000000001</c:v>
                </c:pt>
                <c:pt idx="36">
                  <c:v>365.44900000000001</c:v>
                </c:pt>
                <c:pt idx="37">
                  <c:v>369.245</c:v>
                </c:pt>
                <c:pt idx="38">
                  <c:v>378.80200000000002</c:v>
                </c:pt>
                <c:pt idx="39">
                  <c:v>395.673</c:v>
                </c:pt>
                <c:pt idx="40">
                  <c:v>398.935</c:v>
                </c:pt>
                <c:pt idx="41">
                  <c:v>411.45699999999999</c:v>
                </c:pt>
                <c:pt idx="42">
                  <c:v>411.59700000000009</c:v>
                </c:pt>
                <c:pt idx="43">
                  <c:v>413.00300000000016</c:v>
                </c:pt>
                <c:pt idx="44">
                  <c:v>418.48500000000001</c:v>
                </c:pt>
                <c:pt idx="45">
                  <c:v>424.17200000000003</c:v>
                </c:pt>
                <c:pt idx="46">
                  <c:v>432.6450000000001</c:v>
                </c:pt>
                <c:pt idx="47">
                  <c:v>434.40499999999997</c:v>
                </c:pt>
                <c:pt idx="48">
                  <c:v>437.09399999999999</c:v>
                </c:pt>
                <c:pt idx="49">
                  <c:v>450.44800000000009</c:v>
                </c:pt>
                <c:pt idx="50">
                  <c:v>470.73099999999999</c:v>
                </c:pt>
                <c:pt idx="51">
                  <c:v>475.73500000000001</c:v>
                </c:pt>
                <c:pt idx="52">
                  <c:v>492.16500000000002</c:v>
                </c:pt>
                <c:pt idx="53">
                  <c:v>494.45500000000015</c:v>
                </c:pt>
                <c:pt idx="54">
                  <c:v>499.55500000000001</c:v>
                </c:pt>
                <c:pt idx="55">
                  <c:v>500.40600000000001</c:v>
                </c:pt>
                <c:pt idx="56">
                  <c:v>513.41</c:v>
                </c:pt>
                <c:pt idx="57">
                  <c:v>521.65200000000004</c:v>
                </c:pt>
                <c:pt idx="58">
                  <c:v>522.21</c:v>
                </c:pt>
                <c:pt idx="59">
                  <c:v>529.08800000000008</c:v>
                </c:pt>
                <c:pt idx="60">
                  <c:v>530.67899999999997</c:v>
                </c:pt>
                <c:pt idx="61">
                  <c:v>533.52300000000002</c:v>
                </c:pt>
                <c:pt idx="62">
                  <c:v>536.72900000000004</c:v>
                </c:pt>
                <c:pt idx="63">
                  <c:v>539.08100000000002</c:v>
                </c:pt>
                <c:pt idx="64">
                  <c:v>557.28200000000004</c:v>
                </c:pt>
                <c:pt idx="65">
                  <c:v>558.93900000000008</c:v>
                </c:pt>
                <c:pt idx="66">
                  <c:v>569.45500000000004</c:v>
                </c:pt>
                <c:pt idx="67">
                  <c:v>573.53300000000002</c:v>
                </c:pt>
                <c:pt idx="68">
                  <c:v>576.928</c:v>
                </c:pt>
                <c:pt idx="69">
                  <c:v>581.20600000000002</c:v>
                </c:pt>
                <c:pt idx="70">
                  <c:v>584.57000000000005</c:v>
                </c:pt>
                <c:pt idx="71">
                  <c:v>586.06200000000001</c:v>
                </c:pt>
                <c:pt idx="72">
                  <c:v>592.4580000000002</c:v>
                </c:pt>
                <c:pt idx="73">
                  <c:v>592.76700000000005</c:v>
                </c:pt>
                <c:pt idx="74">
                  <c:v>593.47300000000018</c:v>
                </c:pt>
                <c:pt idx="75">
                  <c:v>593.56500000000005</c:v>
                </c:pt>
                <c:pt idx="76">
                  <c:v>595.29399999999998</c:v>
                </c:pt>
                <c:pt idx="77">
                  <c:v>597.096</c:v>
                </c:pt>
                <c:pt idx="78">
                  <c:v>604.17200000000003</c:v>
                </c:pt>
                <c:pt idx="79">
                  <c:v>614.89100000000019</c:v>
                </c:pt>
                <c:pt idx="80">
                  <c:v>617.875</c:v>
                </c:pt>
                <c:pt idx="81">
                  <c:v>625.11900000000003</c:v>
                </c:pt>
                <c:pt idx="82">
                  <c:v>632.495</c:v>
                </c:pt>
                <c:pt idx="83">
                  <c:v>642.31900000000019</c:v>
                </c:pt>
                <c:pt idx="84">
                  <c:v>643.21600000000001</c:v>
                </c:pt>
                <c:pt idx="85">
                  <c:v>645.93900000000019</c:v>
                </c:pt>
                <c:pt idx="86">
                  <c:v>649.33399999999995</c:v>
                </c:pt>
                <c:pt idx="87">
                  <c:v>650.64200000000005</c:v>
                </c:pt>
                <c:pt idx="88">
                  <c:v>650.88900000000001</c:v>
                </c:pt>
                <c:pt idx="89">
                  <c:v>651.37200000000018</c:v>
                </c:pt>
                <c:pt idx="90">
                  <c:v>657.55100000000004</c:v>
                </c:pt>
                <c:pt idx="91">
                  <c:v>665.94799999999998</c:v>
                </c:pt>
                <c:pt idx="92">
                  <c:v>666.43200000000002</c:v>
                </c:pt>
                <c:pt idx="93">
                  <c:v>667.98099999999999</c:v>
                </c:pt>
                <c:pt idx="94">
                  <c:v>668.49400000000003</c:v>
                </c:pt>
                <c:pt idx="95">
                  <c:v>669.50800000000004</c:v>
                </c:pt>
                <c:pt idx="96">
                  <c:v>672.46699999999998</c:v>
                </c:pt>
                <c:pt idx="97">
                  <c:v>675.01800000000003</c:v>
                </c:pt>
                <c:pt idx="98">
                  <c:v>683.41899999999998</c:v>
                </c:pt>
                <c:pt idx="99">
                  <c:v>684.91500000000019</c:v>
                </c:pt>
                <c:pt idx="100">
                  <c:v>686.73299999999995</c:v>
                </c:pt>
                <c:pt idx="101">
                  <c:v>692.22</c:v>
                </c:pt>
                <c:pt idx="102">
                  <c:v>692.74300000000005</c:v>
                </c:pt>
                <c:pt idx="103">
                  <c:v>693.697</c:v>
                </c:pt>
                <c:pt idx="104">
                  <c:v>699.7030000000002</c:v>
                </c:pt>
                <c:pt idx="105">
                  <c:v>701.40200000000004</c:v>
                </c:pt>
                <c:pt idx="106">
                  <c:v>709.08199999999999</c:v>
                </c:pt>
                <c:pt idx="107">
                  <c:v>712.51</c:v>
                </c:pt>
                <c:pt idx="108">
                  <c:v>714.45400000000018</c:v>
                </c:pt>
                <c:pt idx="109">
                  <c:v>756.28800000000001</c:v>
                </c:pt>
                <c:pt idx="110">
                  <c:v>757.33699999999999</c:v>
                </c:pt>
                <c:pt idx="111">
                  <c:v>763.02200000000005</c:v>
                </c:pt>
                <c:pt idx="112">
                  <c:v>768.697</c:v>
                </c:pt>
                <c:pt idx="113">
                  <c:v>768.98500000000001</c:v>
                </c:pt>
                <c:pt idx="114">
                  <c:v>771.93499999999995</c:v>
                </c:pt>
                <c:pt idx="115">
                  <c:v>773.02700000000004</c:v>
                </c:pt>
                <c:pt idx="116">
                  <c:v>774.21500000000003</c:v>
                </c:pt>
                <c:pt idx="117">
                  <c:v>775.05900000000031</c:v>
                </c:pt>
                <c:pt idx="118">
                  <c:v>775.50800000000004</c:v>
                </c:pt>
                <c:pt idx="119">
                  <c:v>776.71900000000005</c:v>
                </c:pt>
                <c:pt idx="120">
                  <c:v>778.85200000000032</c:v>
                </c:pt>
                <c:pt idx="121">
                  <c:v>783.28599999999994</c:v>
                </c:pt>
                <c:pt idx="122">
                  <c:v>797.35300000000018</c:v>
                </c:pt>
                <c:pt idx="123">
                  <c:v>797.59700000000032</c:v>
                </c:pt>
                <c:pt idx="124">
                  <c:v>801.86200000000031</c:v>
                </c:pt>
                <c:pt idx="125">
                  <c:v>806.654</c:v>
                </c:pt>
                <c:pt idx="126">
                  <c:v>816.91300000000001</c:v>
                </c:pt>
                <c:pt idx="127">
                  <c:v>820.57500000000005</c:v>
                </c:pt>
                <c:pt idx="128">
                  <c:v>824.70300000000032</c:v>
                </c:pt>
                <c:pt idx="129">
                  <c:v>825.15500000000031</c:v>
                </c:pt>
                <c:pt idx="130">
                  <c:v>832.29100000000005</c:v>
                </c:pt>
                <c:pt idx="131">
                  <c:v>838.92000000000019</c:v>
                </c:pt>
                <c:pt idx="132">
                  <c:v>843.51900000000001</c:v>
                </c:pt>
                <c:pt idx="133">
                  <c:v>858.15200000000004</c:v>
                </c:pt>
                <c:pt idx="134">
                  <c:v>865.26600000000019</c:v>
                </c:pt>
                <c:pt idx="135">
                  <c:v>865.82900000000018</c:v>
                </c:pt>
                <c:pt idx="136">
                  <c:v>866.822</c:v>
                </c:pt>
                <c:pt idx="137">
                  <c:v>877.90500000000031</c:v>
                </c:pt>
                <c:pt idx="138">
                  <c:v>877.90500000000031</c:v>
                </c:pt>
                <c:pt idx="139">
                  <c:v>881.45300000000032</c:v>
                </c:pt>
                <c:pt idx="140">
                  <c:v>887.49100000000033</c:v>
                </c:pt>
                <c:pt idx="141">
                  <c:v>888.37400000000002</c:v>
                </c:pt>
                <c:pt idx="142">
                  <c:v>898.75600000000031</c:v>
                </c:pt>
                <c:pt idx="143">
                  <c:v>899.90800000000002</c:v>
                </c:pt>
                <c:pt idx="144">
                  <c:v>906.91600000000005</c:v>
                </c:pt>
                <c:pt idx="145">
                  <c:v>918.04</c:v>
                </c:pt>
                <c:pt idx="146">
                  <c:v>931.30900000000031</c:v>
                </c:pt>
                <c:pt idx="147">
                  <c:v>931.64</c:v>
                </c:pt>
                <c:pt idx="148">
                  <c:v>931.64</c:v>
                </c:pt>
                <c:pt idx="149">
                  <c:v>931.79300000000001</c:v>
                </c:pt>
                <c:pt idx="150">
                  <c:v>934.62300000000005</c:v>
                </c:pt>
                <c:pt idx="151">
                  <c:v>936.40500000000031</c:v>
                </c:pt>
                <c:pt idx="152">
                  <c:v>939.43100000000004</c:v>
                </c:pt>
                <c:pt idx="153">
                  <c:v>942.62600000000032</c:v>
                </c:pt>
                <c:pt idx="154">
                  <c:v>945.56300000000033</c:v>
                </c:pt>
                <c:pt idx="155">
                  <c:v>948.82</c:v>
                </c:pt>
                <c:pt idx="156">
                  <c:v>952.827</c:v>
                </c:pt>
                <c:pt idx="157">
                  <c:v>956.65500000000031</c:v>
                </c:pt>
                <c:pt idx="158">
                  <c:v>957.29600000000005</c:v>
                </c:pt>
                <c:pt idx="159">
                  <c:v>960.34500000000003</c:v>
                </c:pt>
                <c:pt idx="160">
                  <c:v>966.625</c:v>
                </c:pt>
                <c:pt idx="161">
                  <c:v>969.53800000000001</c:v>
                </c:pt>
                <c:pt idx="162">
                  <c:v>972.72300000000018</c:v>
                </c:pt>
                <c:pt idx="163">
                  <c:v>979.947</c:v>
                </c:pt>
                <c:pt idx="164">
                  <c:v>990.03399999999999</c:v>
                </c:pt>
                <c:pt idx="165">
                  <c:v>999.351</c:v>
                </c:pt>
                <c:pt idx="166">
                  <c:v>1001.2940000000002</c:v>
                </c:pt>
                <c:pt idx="167">
                  <c:v>1010.6950000000001</c:v>
                </c:pt>
                <c:pt idx="168">
                  <c:v>1011.802</c:v>
                </c:pt>
                <c:pt idx="169">
                  <c:v>1012.682</c:v>
                </c:pt>
                <c:pt idx="170">
                  <c:v>1015.579</c:v>
                </c:pt>
                <c:pt idx="171">
                  <c:v>1022.1849999999999</c:v>
                </c:pt>
                <c:pt idx="172">
                  <c:v>1022.237</c:v>
                </c:pt>
                <c:pt idx="173">
                  <c:v>1026.55</c:v>
                </c:pt>
                <c:pt idx="174">
                  <c:v>1029.088</c:v>
                </c:pt>
                <c:pt idx="175">
                  <c:v>1037.9010000000001</c:v>
                </c:pt>
                <c:pt idx="176">
                  <c:v>1044.1280000000002</c:v>
                </c:pt>
                <c:pt idx="177">
                  <c:v>1046.519</c:v>
                </c:pt>
                <c:pt idx="178">
                  <c:v>1047.684</c:v>
                </c:pt>
                <c:pt idx="179">
                  <c:v>1048.93</c:v>
                </c:pt>
                <c:pt idx="180">
                  <c:v>1049.4670000000001</c:v>
                </c:pt>
                <c:pt idx="181">
                  <c:v>1053.4850000000001</c:v>
                </c:pt>
                <c:pt idx="182">
                  <c:v>1061.5450000000001</c:v>
                </c:pt>
                <c:pt idx="183">
                  <c:v>1063.8389999999999</c:v>
                </c:pt>
                <c:pt idx="184">
                  <c:v>1068.645</c:v>
                </c:pt>
                <c:pt idx="185">
                  <c:v>1079.18</c:v>
                </c:pt>
                <c:pt idx="186">
                  <c:v>1083.0610000000001</c:v>
                </c:pt>
                <c:pt idx="187">
                  <c:v>1084.2760000000001</c:v>
                </c:pt>
                <c:pt idx="188">
                  <c:v>1087.473</c:v>
                </c:pt>
                <c:pt idx="189">
                  <c:v>1088.009</c:v>
                </c:pt>
                <c:pt idx="190">
                  <c:v>1091.153</c:v>
                </c:pt>
                <c:pt idx="191">
                  <c:v>1094.847</c:v>
                </c:pt>
                <c:pt idx="192">
                  <c:v>1100.0550000000001</c:v>
                </c:pt>
                <c:pt idx="193">
                  <c:v>1107.6210000000001</c:v>
                </c:pt>
                <c:pt idx="194">
                  <c:v>1108.222</c:v>
                </c:pt>
                <c:pt idx="195">
                  <c:v>1118.2850000000003</c:v>
                </c:pt>
                <c:pt idx="196">
                  <c:v>1120.8389999999999</c:v>
                </c:pt>
                <c:pt idx="197">
                  <c:v>1123.3050000000001</c:v>
                </c:pt>
                <c:pt idx="198">
                  <c:v>1126.6490000000001</c:v>
                </c:pt>
                <c:pt idx="199">
                  <c:v>1129.394</c:v>
                </c:pt>
                <c:pt idx="200">
                  <c:v>1129.5</c:v>
                </c:pt>
                <c:pt idx="201">
                  <c:v>1140.193</c:v>
                </c:pt>
                <c:pt idx="202">
                  <c:v>1150.0410000000002</c:v>
                </c:pt>
                <c:pt idx="203">
                  <c:v>1154.7340000000002</c:v>
                </c:pt>
                <c:pt idx="204">
                  <c:v>1161.2370000000003</c:v>
                </c:pt>
                <c:pt idx="205">
                  <c:v>1169.5650000000001</c:v>
                </c:pt>
                <c:pt idx="206">
                  <c:v>1173.45</c:v>
                </c:pt>
                <c:pt idx="207">
                  <c:v>1181.47</c:v>
                </c:pt>
                <c:pt idx="208">
                  <c:v>1188.5890000000002</c:v>
                </c:pt>
                <c:pt idx="209">
                  <c:v>1192.2840000000001</c:v>
                </c:pt>
                <c:pt idx="210">
                  <c:v>1197.1100000000001</c:v>
                </c:pt>
                <c:pt idx="211">
                  <c:v>1198.373</c:v>
                </c:pt>
                <c:pt idx="212">
                  <c:v>1203.56</c:v>
                </c:pt>
                <c:pt idx="213">
                  <c:v>1211.6100000000001</c:v>
                </c:pt>
                <c:pt idx="214">
                  <c:v>1212.1870000000001</c:v>
                </c:pt>
                <c:pt idx="215">
                  <c:v>1218.731</c:v>
                </c:pt>
                <c:pt idx="216">
                  <c:v>1221.8890000000001</c:v>
                </c:pt>
                <c:pt idx="217">
                  <c:v>1231.741</c:v>
                </c:pt>
                <c:pt idx="218">
                  <c:v>1234.0930000000001</c:v>
                </c:pt>
                <c:pt idx="219">
                  <c:v>1242.422</c:v>
                </c:pt>
                <c:pt idx="220">
                  <c:v>1249.441</c:v>
                </c:pt>
                <c:pt idx="221">
                  <c:v>1254.902</c:v>
                </c:pt>
                <c:pt idx="222">
                  <c:v>1255.018</c:v>
                </c:pt>
                <c:pt idx="223">
                  <c:v>1256.191</c:v>
                </c:pt>
                <c:pt idx="224">
                  <c:v>1257.6180000000002</c:v>
                </c:pt>
                <c:pt idx="225">
                  <c:v>1264.6120000000003</c:v>
                </c:pt>
                <c:pt idx="226">
                  <c:v>1269.768</c:v>
                </c:pt>
                <c:pt idx="227">
                  <c:v>1270.662</c:v>
                </c:pt>
                <c:pt idx="228">
                  <c:v>1277.9450000000002</c:v>
                </c:pt>
                <c:pt idx="229">
                  <c:v>1280.43</c:v>
                </c:pt>
                <c:pt idx="230">
                  <c:v>1280.982</c:v>
                </c:pt>
                <c:pt idx="231">
                  <c:v>1283.181</c:v>
                </c:pt>
                <c:pt idx="232">
                  <c:v>1292.1490000000001</c:v>
                </c:pt>
                <c:pt idx="233">
                  <c:v>1292.731</c:v>
                </c:pt>
                <c:pt idx="234">
                  <c:v>1298.1190000000001</c:v>
                </c:pt>
                <c:pt idx="235">
                  <c:v>1298.7840000000001</c:v>
                </c:pt>
                <c:pt idx="236">
                  <c:v>1305.5050000000001</c:v>
                </c:pt>
                <c:pt idx="237">
                  <c:v>1319.136</c:v>
                </c:pt>
                <c:pt idx="238">
                  <c:v>1325.857</c:v>
                </c:pt>
                <c:pt idx="239">
                  <c:v>1335.625</c:v>
                </c:pt>
                <c:pt idx="240">
                  <c:v>1338.89</c:v>
                </c:pt>
                <c:pt idx="241">
                  <c:v>1353.6020000000001</c:v>
                </c:pt>
                <c:pt idx="242">
                  <c:v>1366.269</c:v>
                </c:pt>
                <c:pt idx="243">
                  <c:v>1374.748</c:v>
                </c:pt>
                <c:pt idx="244">
                  <c:v>1375.19</c:v>
                </c:pt>
                <c:pt idx="245">
                  <c:v>1383.5050000000001</c:v>
                </c:pt>
                <c:pt idx="246">
                  <c:v>1386.3890000000001</c:v>
                </c:pt>
                <c:pt idx="247">
                  <c:v>1387.7160000000001</c:v>
                </c:pt>
                <c:pt idx="248">
                  <c:v>1389.8030000000001</c:v>
                </c:pt>
                <c:pt idx="249">
                  <c:v>1393.2180000000001</c:v>
                </c:pt>
                <c:pt idx="250">
                  <c:v>1399.3120000000001</c:v>
                </c:pt>
                <c:pt idx="251">
                  <c:v>1405.0940000000001</c:v>
                </c:pt>
                <c:pt idx="252">
                  <c:v>1415.721</c:v>
                </c:pt>
                <c:pt idx="253">
                  <c:v>1419.068</c:v>
                </c:pt>
                <c:pt idx="254">
                  <c:v>1421.693</c:v>
                </c:pt>
                <c:pt idx="255">
                  <c:v>1422.2440000000001</c:v>
                </c:pt>
                <c:pt idx="256">
                  <c:v>1426.136</c:v>
                </c:pt>
                <c:pt idx="257">
                  <c:v>1430.8630000000001</c:v>
                </c:pt>
                <c:pt idx="258">
                  <c:v>1434.4640000000002</c:v>
                </c:pt>
                <c:pt idx="259">
                  <c:v>1439.518</c:v>
                </c:pt>
                <c:pt idx="260">
                  <c:v>1451.7159999999999</c:v>
                </c:pt>
                <c:pt idx="261">
                  <c:v>1452.126</c:v>
                </c:pt>
                <c:pt idx="262">
                  <c:v>1457.212</c:v>
                </c:pt>
                <c:pt idx="263">
                  <c:v>1458.0410000000004</c:v>
                </c:pt>
                <c:pt idx="264">
                  <c:v>1459.4079999999999</c:v>
                </c:pt>
                <c:pt idx="265">
                  <c:v>1465.566</c:v>
                </c:pt>
                <c:pt idx="266">
                  <c:v>1471.999</c:v>
                </c:pt>
                <c:pt idx="267">
                  <c:v>1478.3789999999999</c:v>
                </c:pt>
                <c:pt idx="268">
                  <c:v>1478.8040000000001</c:v>
                </c:pt>
                <c:pt idx="269">
                  <c:v>1482.259</c:v>
                </c:pt>
                <c:pt idx="270">
                  <c:v>1496.9390000000001</c:v>
                </c:pt>
                <c:pt idx="271">
                  <c:v>1500.259</c:v>
                </c:pt>
                <c:pt idx="272">
                  <c:v>1504.8960000000004</c:v>
                </c:pt>
                <c:pt idx="273">
                  <c:v>1508.8320000000001</c:v>
                </c:pt>
                <c:pt idx="274">
                  <c:v>1511.2260000000001</c:v>
                </c:pt>
                <c:pt idx="275">
                  <c:v>1516.8989999999999</c:v>
                </c:pt>
                <c:pt idx="276">
                  <c:v>1523.866</c:v>
                </c:pt>
                <c:pt idx="277">
                  <c:v>1524.181</c:v>
                </c:pt>
                <c:pt idx="278">
                  <c:v>1537.7639999999999</c:v>
                </c:pt>
                <c:pt idx="279">
                  <c:v>1538.4259999999999</c:v>
                </c:pt>
                <c:pt idx="280">
                  <c:v>1539.0650000000001</c:v>
                </c:pt>
                <c:pt idx="281">
                  <c:v>1542.0830000000001</c:v>
                </c:pt>
                <c:pt idx="282">
                  <c:v>1544.931</c:v>
                </c:pt>
                <c:pt idx="283">
                  <c:v>1545.0029999999999</c:v>
                </c:pt>
                <c:pt idx="284">
                  <c:v>1545.135</c:v>
                </c:pt>
                <c:pt idx="285">
                  <c:v>1547.1560000000004</c:v>
                </c:pt>
                <c:pt idx="286">
                  <c:v>1551.749</c:v>
                </c:pt>
                <c:pt idx="287">
                  <c:v>1556.19</c:v>
                </c:pt>
                <c:pt idx="288">
                  <c:v>1560.9369999999999</c:v>
                </c:pt>
                <c:pt idx="289">
                  <c:v>1562.133</c:v>
                </c:pt>
                <c:pt idx="290">
                  <c:v>1576.373</c:v>
                </c:pt>
                <c:pt idx="291">
                  <c:v>1579.03</c:v>
                </c:pt>
                <c:pt idx="292">
                  <c:v>1581.989</c:v>
                </c:pt>
                <c:pt idx="293">
                  <c:v>1582.8480000000004</c:v>
                </c:pt>
                <c:pt idx="294">
                  <c:v>1592.8530000000001</c:v>
                </c:pt>
                <c:pt idx="295">
                  <c:v>1594.91</c:v>
                </c:pt>
                <c:pt idx="296">
                  <c:v>1596.1590000000001</c:v>
                </c:pt>
                <c:pt idx="297">
                  <c:v>1600.3040000000001</c:v>
                </c:pt>
                <c:pt idx="298">
                  <c:v>1601.0410000000004</c:v>
                </c:pt>
                <c:pt idx="299">
                  <c:v>1602.6080000000004</c:v>
                </c:pt>
                <c:pt idx="300">
                  <c:v>1607.712</c:v>
                </c:pt>
                <c:pt idx="301">
                  <c:v>1612.644</c:v>
                </c:pt>
                <c:pt idx="302">
                  <c:v>1616.1470000000004</c:v>
                </c:pt>
                <c:pt idx="303">
                  <c:v>1616.479</c:v>
                </c:pt>
                <c:pt idx="304">
                  <c:v>1625.309</c:v>
                </c:pt>
                <c:pt idx="305">
                  <c:v>1636.7430000000004</c:v>
                </c:pt>
                <c:pt idx="306">
                  <c:v>1636.9</c:v>
                </c:pt>
                <c:pt idx="307">
                  <c:v>1643.3489999999999</c:v>
                </c:pt>
                <c:pt idx="308">
                  <c:v>1644.7040000000004</c:v>
                </c:pt>
                <c:pt idx="309">
                  <c:v>1658.8689999999999</c:v>
                </c:pt>
                <c:pt idx="310">
                  <c:v>1672.067</c:v>
                </c:pt>
                <c:pt idx="311">
                  <c:v>1672.8589999999999</c:v>
                </c:pt>
                <c:pt idx="312">
                  <c:v>1678.173</c:v>
                </c:pt>
                <c:pt idx="313">
                  <c:v>1686.625</c:v>
                </c:pt>
                <c:pt idx="314">
                  <c:v>1686.7929999999999</c:v>
                </c:pt>
                <c:pt idx="315">
                  <c:v>1689.6660000000004</c:v>
                </c:pt>
                <c:pt idx="316">
                  <c:v>1701.1310000000001</c:v>
                </c:pt>
                <c:pt idx="317">
                  <c:v>1711.576</c:v>
                </c:pt>
                <c:pt idx="318">
                  <c:v>1711.7620000000004</c:v>
                </c:pt>
                <c:pt idx="319">
                  <c:v>1712.6959999999999</c:v>
                </c:pt>
                <c:pt idx="320">
                  <c:v>1723.309</c:v>
                </c:pt>
                <c:pt idx="321">
                  <c:v>1726.8380000000004</c:v>
                </c:pt>
                <c:pt idx="322">
                  <c:v>1727.221</c:v>
                </c:pt>
                <c:pt idx="323">
                  <c:v>1727.221</c:v>
                </c:pt>
                <c:pt idx="324">
                  <c:v>1727.221</c:v>
                </c:pt>
                <c:pt idx="325">
                  <c:v>1727.221</c:v>
                </c:pt>
                <c:pt idx="326">
                  <c:v>1742.81</c:v>
                </c:pt>
                <c:pt idx="327">
                  <c:v>1752</c:v>
                </c:pt>
                <c:pt idx="328">
                  <c:v>1758.3320000000001</c:v>
                </c:pt>
                <c:pt idx="329">
                  <c:v>1761.9290000000001</c:v>
                </c:pt>
                <c:pt idx="330">
                  <c:v>1764.3090000000004</c:v>
                </c:pt>
                <c:pt idx="331">
                  <c:v>1764.7449999999999</c:v>
                </c:pt>
                <c:pt idx="332">
                  <c:v>1766.8150000000001</c:v>
                </c:pt>
                <c:pt idx="333">
                  <c:v>1768.3040000000001</c:v>
                </c:pt>
                <c:pt idx="334">
                  <c:v>1770.68</c:v>
                </c:pt>
                <c:pt idx="335">
                  <c:v>1798.8230000000001</c:v>
                </c:pt>
                <c:pt idx="336">
                  <c:v>1812.1780000000001</c:v>
                </c:pt>
                <c:pt idx="337">
                  <c:v>1823.2650000000001</c:v>
                </c:pt>
                <c:pt idx="338">
                  <c:v>1831.836</c:v>
                </c:pt>
                <c:pt idx="339">
                  <c:v>1838.2170000000001</c:v>
                </c:pt>
                <c:pt idx="340">
                  <c:v>1839.0210000000004</c:v>
                </c:pt>
                <c:pt idx="341">
                  <c:v>1860.9490000000001</c:v>
                </c:pt>
                <c:pt idx="342">
                  <c:v>1861.4459999999999</c:v>
                </c:pt>
                <c:pt idx="343">
                  <c:v>1863.866</c:v>
                </c:pt>
                <c:pt idx="344">
                  <c:v>1871.884</c:v>
                </c:pt>
                <c:pt idx="345">
                  <c:v>1874.623</c:v>
                </c:pt>
                <c:pt idx="346">
                  <c:v>1890.826</c:v>
                </c:pt>
                <c:pt idx="347">
                  <c:v>1892.7170000000001</c:v>
                </c:pt>
                <c:pt idx="348">
                  <c:v>1897.5940000000001</c:v>
                </c:pt>
                <c:pt idx="349">
                  <c:v>1899.3610000000001</c:v>
                </c:pt>
                <c:pt idx="350">
                  <c:v>1904.606</c:v>
                </c:pt>
                <c:pt idx="351">
                  <c:v>1906.3760000000004</c:v>
                </c:pt>
                <c:pt idx="352">
                  <c:v>1906.7610000000004</c:v>
                </c:pt>
                <c:pt idx="353">
                  <c:v>1908.9690000000001</c:v>
                </c:pt>
                <c:pt idx="354">
                  <c:v>1909.0730000000001</c:v>
                </c:pt>
                <c:pt idx="355">
                  <c:v>1937.1610000000001</c:v>
                </c:pt>
                <c:pt idx="356">
                  <c:v>1949.056</c:v>
                </c:pt>
                <c:pt idx="357">
                  <c:v>1954.9480000000001</c:v>
                </c:pt>
                <c:pt idx="358">
                  <c:v>1984.5590000000004</c:v>
                </c:pt>
                <c:pt idx="359">
                  <c:v>1987.6170000000004</c:v>
                </c:pt>
                <c:pt idx="360">
                  <c:v>1992.8320000000001</c:v>
                </c:pt>
                <c:pt idx="361">
                  <c:v>1994.528</c:v>
                </c:pt>
                <c:pt idx="362">
                  <c:v>2009.6740000000004</c:v>
                </c:pt>
                <c:pt idx="363">
                  <c:v>2017.23</c:v>
                </c:pt>
                <c:pt idx="364">
                  <c:v>2018.837</c:v>
                </c:pt>
                <c:pt idx="365">
                  <c:v>2023.9830000000004</c:v>
                </c:pt>
                <c:pt idx="366">
                  <c:v>2046.9090000000001</c:v>
                </c:pt>
                <c:pt idx="367">
                  <c:v>2048.4580000000001</c:v>
                </c:pt>
                <c:pt idx="368">
                  <c:v>2058.2200000000003</c:v>
                </c:pt>
                <c:pt idx="369">
                  <c:v>2072.5160000000001</c:v>
                </c:pt>
                <c:pt idx="370">
                  <c:v>2073.6980000000003</c:v>
                </c:pt>
                <c:pt idx="371">
                  <c:v>2074.8000000000002</c:v>
                </c:pt>
                <c:pt idx="372">
                  <c:v>2085.83</c:v>
                </c:pt>
                <c:pt idx="373">
                  <c:v>2096.4259999999999</c:v>
                </c:pt>
                <c:pt idx="374">
                  <c:v>2099.1010000000001</c:v>
                </c:pt>
                <c:pt idx="375">
                  <c:v>2102.8810000000003</c:v>
                </c:pt>
                <c:pt idx="376">
                  <c:v>2106.4720000000002</c:v>
                </c:pt>
                <c:pt idx="377">
                  <c:v>2110.5709999999999</c:v>
                </c:pt>
                <c:pt idx="378">
                  <c:v>2115.1890000000003</c:v>
                </c:pt>
                <c:pt idx="379">
                  <c:v>2127.761</c:v>
                </c:pt>
                <c:pt idx="380">
                  <c:v>2127.8319999999999</c:v>
                </c:pt>
                <c:pt idx="381">
                  <c:v>2135.1750000000002</c:v>
                </c:pt>
                <c:pt idx="382">
                  <c:v>2140.1590000000001</c:v>
                </c:pt>
                <c:pt idx="383">
                  <c:v>2165.6880000000001</c:v>
                </c:pt>
                <c:pt idx="384">
                  <c:v>2166.3340000000003</c:v>
                </c:pt>
                <c:pt idx="385">
                  <c:v>2171.9610000000002</c:v>
                </c:pt>
                <c:pt idx="386">
                  <c:v>2174.2640000000001</c:v>
                </c:pt>
                <c:pt idx="387">
                  <c:v>2196.7110000000002</c:v>
                </c:pt>
                <c:pt idx="388">
                  <c:v>2222.16</c:v>
                </c:pt>
                <c:pt idx="389">
                  <c:v>2231.636</c:v>
                </c:pt>
                <c:pt idx="390">
                  <c:v>2237</c:v>
                </c:pt>
                <c:pt idx="391">
                  <c:v>2238.0370000000003</c:v>
                </c:pt>
                <c:pt idx="392">
                  <c:v>2246.047</c:v>
                </c:pt>
                <c:pt idx="393">
                  <c:v>2262.8340000000003</c:v>
                </c:pt>
                <c:pt idx="394">
                  <c:v>2279.6590000000001</c:v>
                </c:pt>
                <c:pt idx="395">
                  <c:v>2291.5660000000003</c:v>
                </c:pt>
                <c:pt idx="396">
                  <c:v>2310.607</c:v>
                </c:pt>
                <c:pt idx="397">
                  <c:v>2327.2200000000003</c:v>
                </c:pt>
                <c:pt idx="398">
                  <c:v>2330.5190000000002</c:v>
                </c:pt>
                <c:pt idx="399">
                  <c:v>2330.9</c:v>
                </c:pt>
                <c:pt idx="400">
                  <c:v>2345.0730000000003</c:v>
                </c:pt>
                <c:pt idx="401">
                  <c:v>2355.4790000000003</c:v>
                </c:pt>
                <c:pt idx="402">
                  <c:v>2373.5070000000001</c:v>
                </c:pt>
                <c:pt idx="403">
                  <c:v>2377.7570000000001</c:v>
                </c:pt>
                <c:pt idx="404">
                  <c:v>2400.5160000000001</c:v>
                </c:pt>
                <c:pt idx="405">
                  <c:v>2423.34</c:v>
                </c:pt>
                <c:pt idx="406">
                  <c:v>2433.2190000000001</c:v>
                </c:pt>
                <c:pt idx="407">
                  <c:v>2440.8810000000003</c:v>
                </c:pt>
                <c:pt idx="408">
                  <c:v>2445.5500000000002</c:v>
                </c:pt>
                <c:pt idx="409">
                  <c:v>2490.9480000000003</c:v>
                </c:pt>
                <c:pt idx="410">
                  <c:v>2508.2560000000003</c:v>
                </c:pt>
                <c:pt idx="411">
                  <c:v>2523.73</c:v>
                </c:pt>
                <c:pt idx="412">
                  <c:v>2532.6849999999999</c:v>
                </c:pt>
                <c:pt idx="413">
                  <c:v>2554.1610000000001</c:v>
                </c:pt>
                <c:pt idx="414">
                  <c:v>2557.0930000000003</c:v>
                </c:pt>
                <c:pt idx="415">
                  <c:v>2565.6750000000002</c:v>
                </c:pt>
                <c:pt idx="416">
                  <c:v>2574.5830000000001</c:v>
                </c:pt>
                <c:pt idx="417">
                  <c:v>2591.3040000000001</c:v>
                </c:pt>
                <c:pt idx="418">
                  <c:v>2601.8430000000003</c:v>
                </c:pt>
                <c:pt idx="419">
                  <c:v>2601.8430000000003</c:v>
                </c:pt>
                <c:pt idx="420">
                  <c:v>2608.9520000000002</c:v>
                </c:pt>
                <c:pt idx="421">
                  <c:v>2611.81</c:v>
                </c:pt>
                <c:pt idx="422">
                  <c:v>2630.8560000000002</c:v>
                </c:pt>
                <c:pt idx="423">
                  <c:v>2636.9760000000001</c:v>
                </c:pt>
                <c:pt idx="424">
                  <c:v>2640.2690000000002</c:v>
                </c:pt>
                <c:pt idx="425">
                  <c:v>2640.8540000000003</c:v>
                </c:pt>
                <c:pt idx="426">
                  <c:v>2662.114</c:v>
                </c:pt>
                <c:pt idx="427">
                  <c:v>2684.3630000000003</c:v>
                </c:pt>
                <c:pt idx="428">
                  <c:v>2685.9410000000003</c:v>
                </c:pt>
                <c:pt idx="429">
                  <c:v>2754.81</c:v>
                </c:pt>
                <c:pt idx="430">
                  <c:v>2762.1130000000003</c:v>
                </c:pt>
                <c:pt idx="431">
                  <c:v>2777.5450000000001</c:v>
                </c:pt>
                <c:pt idx="432">
                  <c:v>2778.1390000000001</c:v>
                </c:pt>
                <c:pt idx="433">
                  <c:v>2778.1390000000001</c:v>
                </c:pt>
                <c:pt idx="434">
                  <c:v>2778.1390000000001</c:v>
                </c:pt>
                <c:pt idx="435">
                  <c:v>2778.1390000000001</c:v>
                </c:pt>
                <c:pt idx="436">
                  <c:v>2778.1390000000001</c:v>
                </c:pt>
                <c:pt idx="437">
                  <c:v>2778.5660000000003</c:v>
                </c:pt>
                <c:pt idx="438">
                  <c:v>2787.5010000000002</c:v>
                </c:pt>
                <c:pt idx="439">
                  <c:v>2788.2570000000001</c:v>
                </c:pt>
                <c:pt idx="440">
                  <c:v>2791.8290000000002</c:v>
                </c:pt>
                <c:pt idx="441">
                  <c:v>2803.6690000000003</c:v>
                </c:pt>
                <c:pt idx="442">
                  <c:v>2814.607</c:v>
                </c:pt>
                <c:pt idx="443">
                  <c:v>2822.0030000000002</c:v>
                </c:pt>
                <c:pt idx="444">
                  <c:v>2828.9410000000003</c:v>
                </c:pt>
                <c:pt idx="445">
                  <c:v>2856.114</c:v>
                </c:pt>
                <c:pt idx="446">
                  <c:v>2856.114</c:v>
                </c:pt>
                <c:pt idx="447">
                  <c:v>2870.09</c:v>
                </c:pt>
                <c:pt idx="448">
                  <c:v>2871.3870000000006</c:v>
                </c:pt>
                <c:pt idx="449">
                  <c:v>2872.2710000000002</c:v>
                </c:pt>
                <c:pt idx="450">
                  <c:v>2884.0160000000001</c:v>
                </c:pt>
                <c:pt idx="451">
                  <c:v>2889.424</c:v>
                </c:pt>
                <c:pt idx="452">
                  <c:v>2899.3610000000008</c:v>
                </c:pt>
                <c:pt idx="453">
                  <c:v>2952.933</c:v>
                </c:pt>
                <c:pt idx="454">
                  <c:v>2978.1619999999998</c:v>
                </c:pt>
                <c:pt idx="455">
                  <c:v>2982.326</c:v>
                </c:pt>
                <c:pt idx="456">
                  <c:v>3035.4560000000001</c:v>
                </c:pt>
                <c:pt idx="457">
                  <c:v>3051.1129999999998</c:v>
                </c:pt>
                <c:pt idx="458">
                  <c:v>3056.75</c:v>
                </c:pt>
                <c:pt idx="459">
                  <c:v>3065.8710000000001</c:v>
                </c:pt>
                <c:pt idx="460">
                  <c:v>3072.7740000000008</c:v>
                </c:pt>
                <c:pt idx="461">
                  <c:v>3114.1990000000001</c:v>
                </c:pt>
                <c:pt idx="462">
                  <c:v>3123.614</c:v>
                </c:pt>
                <c:pt idx="463">
                  <c:v>3136.598</c:v>
                </c:pt>
                <c:pt idx="464">
                  <c:v>3141.0790000000002</c:v>
                </c:pt>
                <c:pt idx="465">
                  <c:v>3173.027</c:v>
                </c:pt>
                <c:pt idx="466">
                  <c:v>3186.1149999999998</c:v>
                </c:pt>
                <c:pt idx="467">
                  <c:v>3189.366</c:v>
                </c:pt>
                <c:pt idx="468">
                  <c:v>3203.893</c:v>
                </c:pt>
                <c:pt idx="469">
                  <c:v>3223.7620000000002</c:v>
                </c:pt>
                <c:pt idx="470">
                  <c:v>3320.9290000000001</c:v>
                </c:pt>
                <c:pt idx="471">
                  <c:v>3335.098</c:v>
                </c:pt>
                <c:pt idx="472">
                  <c:v>3354.6729999999998</c:v>
                </c:pt>
                <c:pt idx="473">
                  <c:v>3394.0390000000002</c:v>
                </c:pt>
                <c:pt idx="474">
                  <c:v>3404.8490000000002</c:v>
                </c:pt>
                <c:pt idx="475">
                  <c:v>3408.7330000000002</c:v>
                </c:pt>
                <c:pt idx="476">
                  <c:v>3417.0320000000002</c:v>
                </c:pt>
                <c:pt idx="477">
                  <c:v>3418.9639999999999</c:v>
                </c:pt>
                <c:pt idx="478">
                  <c:v>3435.0610000000001</c:v>
                </c:pt>
                <c:pt idx="479">
                  <c:v>3460.337</c:v>
                </c:pt>
                <c:pt idx="480">
                  <c:v>3466.1390000000001</c:v>
                </c:pt>
                <c:pt idx="481">
                  <c:v>3466.8069999999998</c:v>
                </c:pt>
                <c:pt idx="482">
                  <c:v>3480.895</c:v>
                </c:pt>
                <c:pt idx="483">
                  <c:v>3490.259</c:v>
                </c:pt>
                <c:pt idx="484">
                  <c:v>3503.511</c:v>
                </c:pt>
                <c:pt idx="485">
                  <c:v>3546.3330000000001</c:v>
                </c:pt>
                <c:pt idx="486">
                  <c:v>3598.7340000000008</c:v>
                </c:pt>
                <c:pt idx="487">
                  <c:v>3622.194</c:v>
                </c:pt>
                <c:pt idx="488">
                  <c:v>3624.6840000000002</c:v>
                </c:pt>
                <c:pt idx="489">
                  <c:v>3624.95</c:v>
                </c:pt>
                <c:pt idx="490">
                  <c:v>3671.2469999999998</c:v>
                </c:pt>
                <c:pt idx="491">
                  <c:v>3695.1280000000002</c:v>
                </c:pt>
                <c:pt idx="492">
                  <c:v>3705.9860000000008</c:v>
                </c:pt>
                <c:pt idx="493">
                  <c:v>3812.692</c:v>
                </c:pt>
                <c:pt idx="494">
                  <c:v>3870.3919999999998</c:v>
                </c:pt>
                <c:pt idx="495">
                  <c:v>3872.5980000000009</c:v>
                </c:pt>
                <c:pt idx="496">
                  <c:v>3875.0050000000001</c:v>
                </c:pt>
                <c:pt idx="497">
                  <c:v>3876.2860000000001</c:v>
                </c:pt>
                <c:pt idx="498">
                  <c:v>3894.2540000000008</c:v>
                </c:pt>
                <c:pt idx="499">
                  <c:v>3900.39</c:v>
                </c:pt>
                <c:pt idx="500">
                  <c:v>3928.2310000000002</c:v>
                </c:pt>
                <c:pt idx="501">
                  <c:v>3933.4870000000001</c:v>
                </c:pt>
                <c:pt idx="502">
                  <c:v>3959.1550000000002</c:v>
                </c:pt>
                <c:pt idx="503">
                  <c:v>3968.5510000000008</c:v>
                </c:pt>
                <c:pt idx="504">
                  <c:v>3975.1320000000001</c:v>
                </c:pt>
                <c:pt idx="505">
                  <c:v>3975.1320000000001</c:v>
                </c:pt>
                <c:pt idx="506">
                  <c:v>3986.2379999999998</c:v>
                </c:pt>
                <c:pt idx="507">
                  <c:v>4003.7820000000002</c:v>
                </c:pt>
                <c:pt idx="508">
                  <c:v>4020.5690000000009</c:v>
                </c:pt>
                <c:pt idx="509">
                  <c:v>4020.5690000000009</c:v>
                </c:pt>
                <c:pt idx="510">
                  <c:v>4139.7510000000002</c:v>
                </c:pt>
                <c:pt idx="511">
                  <c:v>4142.2809999999999</c:v>
                </c:pt>
                <c:pt idx="512">
                  <c:v>4148.7089999999998</c:v>
                </c:pt>
                <c:pt idx="513">
                  <c:v>4160.5330000000004</c:v>
                </c:pt>
                <c:pt idx="514">
                  <c:v>4172.0210000000006</c:v>
                </c:pt>
                <c:pt idx="515">
                  <c:v>4197.0309999999999</c:v>
                </c:pt>
                <c:pt idx="516">
                  <c:v>4264.6950000000006</c:v>
                </c:pt>
                <c:pt idx="517">
                  <c:v>4271.0140000000001</c:v>
                </c:pt>
                <c:pt idx="518">
                  <c:v>4294.0349999999999</c:v>
                </c:pt>
                <c:pt idx="519">
                  <c:v>4314.9859999999999</c:v>
                </c:pt>
                <c:pt idx="520">
                  <c:v>4316.8020000000006</c:v>
                </c:pt>
                <c:pt idx="521">
                  <c:v>4325.8990000000013</c:v>
                </c:pt>
                <c:pt idx="522">
                  <c:v>4329.1120000000001</c:v>
                </c:pt>
                <c:pt idx="523">
                  <c:v>4329.1120000000001</c:v>
                </c:pt>
                <c:pt idx="524">
                  <c:v>4329.1120000000001</c:v>
                </c:pt>
                <c:pt idx="525">
                  <c:v>4344.8630000000003</c:v>
                </c:pt>
                <c:pt idx="526">
                  <c:v>4347.8969999999999</c:v>
                </c:pt>
                <c:pt idx="527">
                  <c:v>4371.3910000000005</c:v>
                </c:pt>
                <c:pt idx="528">
                  <c:v>4372.451</c:v>
                </c:pt>
                <c:pt idx="529">
                  <c:v>4425.62</c:v>
                </c:pt>
                <c:pt idx="530">
                  <c:v>4448.5889999999999</c:v>
                </c:pt>
                <c:pt idx="531">
                  <c:v>4479.0940000000001</c:v>
                </c:pt>
                <c:pt idx="532">
                  <c:v>4492.384</c:v>
                </c:pt>
                <c:pt idx="533">
                  <c:v>4511.5380000000005</c:v>
                </c:pt>
                <c:pt idx="534">
                  <c:v>4522.71</c:v>
                </c:pt>
                <c:pt idx="535">
                  <c:v>4573.6850000000004</c:v>
                </c:pt>
                <c:pt idx="536">
                  <c:v>4578.3460000000005</c:v>
                </c:pt>
                <c:pt idx="537">
                  <c:v>4578.3460000000005</c:v>
                </c:pt>
                <c:pt idx="538">
                  <c:v>4578.3460000000005</c:v>
                </c:pt>
                <c:pt idx="539">
                  <c:v>4578.3460000000005</c:v>
                </c:pt>
                <c:pt idx="540">
                  <c:v>4578.7780000000002</c:v>
                </c:pt>
                <c:pt idx="541">
                  <c:v>4649.1019999999999</c:v>
                </c:pt>
                <c:pt idx="542">
                  <c:v>4688.3140000000003</c:v>
                </c:pt>
                <c:pt idx="543">
                  <c:v>4691.9450000000006</c:v>
                </c:pt>
                <c:pt idx="544">
                  <c:v>4695.9310000000005</c:v>
                </c:pt>
                <c:pt idx="545">
                  <c:v>4731.9210000000003</c:v>
                </c:pt>
                <c:pt idx="546">
                  <c:v>4787.7179999999998</c:v>
                </c:pt>
                <c:pt idx="547">
                  <c:v>4812.7380000000003</c:v>
                </c:pt>
                <c:pt idx="548">
                  <c:v>4817.5960000000005</c:v>
                </c:pt>
                <c:pt idx="549">
                  <c:v>4856.29</c:v>
                </c:pt>
                <c:pt idx="550">
                  <c:v>4869.95</c:v>
                </c:pt>
                <c:pt idx="551">
                  <c:v>4904.7</c:v>
                </c:pt>
                <c:pt idx="552">
                  <c:v>4908.5990000000002</c:v>
                </c:pt>
                <c:pt idx="553">
                  <c:v>4908.5990000000002</c:v>
                </c:pt>
                <c:pt idx="554">
                  <c:v>4936.8620000000001</c:v>
                </c:pt>
                <c:pt idx="555">
                  <c:v>4956.3389999999999</c:v>
                </c:pt>
                <c:pt idx="556">
                  <c:v>4989.3770000000004</c:v>
                </c:pt>
                <c:pt idx="557">
                  <c:v>4996.2690000000002</c:v>
                </c:pt>
                <c:pt idx="558">
                  <c:v>4996.2690000000002</c:v>
                </c:pt>
                <c:pt idx="559">
                  <c:v>5007.2880000000005</c:v>
                </c:pt>
                <c:pt idx="560">
                  <c:v>5037.2160000000003</c:v>
                </c:pt>
                <c:pt idx="561">
                  <c:v>5065.5569999999998</c:v>
                </c:pt>
                <c:pt idx="562">
                  <c:v>5065.5569999999998</c:v>
                </c:pt>
                <c:pt idx="563">
                  <c:v>5065.5569999999998</c:v>
                </c:pt>
                <c:pt idx="564">
                  <c:v>5101.2660000000005</c:v>
                </c:pt>
                <c:pt idx="565">
                  <c:v>5208.0560000000005</c:v>
                </c:pt>
                <c:pt idx="566">
                  <c:v>5208.0560000000005</c:v>
                </c:pt>
                <c:pt idx="567">
                  <c:v>5237.3220000000001</c:v>
                </c:pt>
                <c:pt idx="568">
                  <c:v>5278.0380000000005</c:v>
                </c:pt>
                <c:pt idx="569">
                  <c:v>5336.3230000000012</c:v>
                </c:pt>
                <c:pt idx="570">
                  <c:v>5367.9170000000004</c:v>
                </c:pt>
                <c:pt idx="571">
                  <c:v>5377.2870000000003</c:v>
                </c:pt>
                <c:pt idx="572">
                  <c:v>5412.085</c:v>
                </c:pt>
                <c:pt idx="573">
                  <c:v>5413.8420000000006</c:v>
                </c:pt>
                <c:pt idx="574">
                  <c:v>5424.5880000000006</c:v>
                </c:pt>
                <c:pt idx="575">
                  <c:v>5430.5150000000012</c:v>
                </c:pt>
                <c:pt idx="576">
                  <c:v>5434.5910000000003</c:v>
                </c:pt>
                <c:pt idx="577">
                  <c:v>5473.6580000000004</c:v>
                </c:pt>
                <c:pt idx="578">
                  <c:v>5477.6820000000007</c:v>
                </c:pt>
                <c:pt idx="579">
                  <c:v>5478.8599999999988</c:v>
                </c:pt>
                <c:pt idx="580">
                  <c:v>5478.8599999999988</c:v>
                </c:pt>
                <c:pt idx="581">
                  <c:v>5478.8599999999988</c:v>
                </c:pt>
                <c:pt idx="582">
                  <c:v>5484.4650000000001</c:v>
                </c:pt>
                <c:pt idx="583">
                  <c:v>5484.4650000000001</c:v>
                </c:pt>
                <c:pt idx="584">
                  <c:v>5558.9050000000007</c:v>
                </c:pt>
                <c:pt idx="585">
                  <c:v>5569.4070000000002</c:v>
                </c:pt>
                <c:pt idx="586">
                  <c:v>5694.66</c:v>
                </c:pt>
                <c:pt idx="587">
                  <c:v>5766.9990000000016</c:v>
                </c:pt>
                <c:pt idx="588">
                  <c:v>5829.1210000000001</c:v>
                </c:pt>
                <c:pt idx="589">
                  <c:v>5833.6710000000003</c:v>
                </c:pt>
                <c:pt idx="590">
                  <c:v>5944.5709999999999</c:v>
                </c:pt>
                <c:pt idx="591">
                  <c:v>5945.0929999999998</c:v>
                </c:pt>
                <c:pt idx="592">
                  <c:v>5965.5349999999999</c:v>
                </c:pt>
                <c:pt idx="593">
                  <c:v>6002.4489999999996</c:v>
                </c:pt>
                <c:pt idx="594">
                  <c:v>6077.0810000000001</c:v>
                </c:pt>
                <c:pt idx="595">
                  <c:v>6126.1229999999996</c:v>
                </c:pt>
                <c:pt idx="596">
                  <c:v>6126.1229999999996</c:v>
                </c:pt>
                <c:pt idx="597">
                  <c:v>6127.6980000000003</c:v>
                </c:pt>
                <c:pt idx="598">
                  <c:v>6130.4549999999999</c:v>
                </c:pt>
                <c:pt idx="599">
                  <c:v>6162.6350000000002</c:v>
                </c:pt>
                <c:pt idx="600">
                  <c:v>6162.6350000000002</c:v>
                </c:pt>
                <c:pt idx="601">
                  <c:v>6196.0649999999996</c:v>
                </c:pt>
                <c:pt idx="602">
                  <c:v>6321.21</c:v>
                </c:pt>
                <c:pt idx="603">
                  <c:v>6351.4470000000001</c:v>
                </c:pt>
                <c:pt idx="604">
                  <c:v>6393.2550000000001</c:v>
                </c:pt>
                <c:pt idx="605">
                  <c:v>6495.1750000000002</c:v>
                </c:pt>
                <c:pt idx="606">
                  <c:v>6509.3969999999999</c:v>
                </c:pt>
                <c:pt idx="607">
                  <c:v>6530.2030000000004</c:v>
                </c:pt>
                <c:pt idx="608">
                  <c:v>6538.47</c:v>
                </c:pt>
                <c:pt idx="609">
                  <c:v>6710.2780000000002</c:v>
                </c:pt>
                <c:pt idx="610">
                  <c:v>6721.9970000000003</c:v>
                </c:pt>
                <c:pt idx="611">
                  <c:v>6790.7490000000016</c:v>
                </c:pt>
                <c:pt idx="612">
                  <c:v>6819.442</c:v>
                </c:pt>
                <c:pt idx="613">
                  <c:v>6821.2120000000004</c:v>
                </c:pt>
                <c:pt idx="614">
                  <c:v>6833.0280000000002</c:v>
                </c:pt>
                <c:pt idx="615">
                  <c:v>6833.0280000000002</c:v>
                </c:pt>
                <c:pt idx="616">
                  <c:v>6833.0280000000002</c:v>
                </c:pt>
                <c:pt idx="617">
                  <c:v>6833.0280000000002</c:v>
                </c:pt>
                <c:pt idx="618">
                  <c:v>6833.0280000000002</c:v>
                </c:pt>
                <c:pt idx="619">
                  <c:v>6833.0280000000002</c:v>
                </c:pt>
                <c:pt idx="620">
                  <c:v>6833.0280000000002</c:v>
                </c:pt>
                <c:pt idx="621">
                  <c:v>6833.0280000000002</c:v>
                </c:pt>
                <c:pt idx="622">
                  <c:v>6843.9830000000002</c:v>
                </c:pt>
                <c:pt idx="623">
                  <c:v>6910.4579999999996</c:v>
                </c:pt>
                <c:pt idx="624">
                  <c:v>6915.652</c:v>
                </c:pt>
                <c:pt idx="625">
                  <c:v>6961.6940000000004</c:v>
                </c:pt>
                <c:pt idx="626">
                  <c:v>6969.9359999999997</c:v>
                </c:pt>
                <c:pt idx="627">
                  <c:v>7091.4810000000016</c:v>
                </c:pt>
                <c:pt idx="628">
                  <c:v>7104.348</c:v>
                </c:pt>
                <c:pt idx="629">
                  <c:v>7104.348</c:v>
                </c:pt>
                <c:pt idx="630">
                  <c:v>7135.8920000000016</c:v>
                </c:pt>
                <c:pt idx="631">
                  <c:v>7260.8440000000001</c:v>
                </c:pt>
                <c:pt idx="632">
                  <c:v>7371.5919999999996</c:v>
                </c:pt>
                <c:pt idx="633">
                  <c:v>7433.8430000000017</c:v>
                </c:pt>
                <c:pt idx="634">
                  <c:v>7445.2190000000001</c:v>
                </c:pt>
                <c:pt idx="635">
                  <c:v>7556.7150000000001</c:v>
                </c:pt>
                <c:pt idx="636">
                  <c:v>7556.7150000000001</c:v>
                </c:pt>
                <c:pt idx="637">
                  <c:v>7556.7150000000001</c:v>
                </c:pt>
                <c:pt idx="638">
                  <c:v>7556.7150000000001</c:v>
                </c:pt>
                <c:pt idx="639">
                  <c:v>7556.7150000000001</c:v>
                </c:pt>
                <c:pt idx="640">
                  <c:v>7556.7150000000001</c:v>
                </c:pt>
                <c:pt idx="641">
                  <c:v>7556.7150000000001</c:v>
                </c:pt>
                <c:pt idx="642">
                  <c:v>7556.7150000000001</c:v>
                </c:pt>
                <c:pt idx="643">
                  <c:v>7556.7150000000001</c:v>
                </c:pt>
                <c:pt idx="644">
                  <c:v>7556.7150000000001</c:v>
                </c:pt>
                <c:pt idx="645">
                  <c:v>7556.7150000000001</c:v>
                </c:pt>
                <c:pt idx="646">
                  <c:v>7556.7150000000001</c:v>
                </c:pt>
                <c:pt idx="647">
                  <c:v>7556.7150000000001</c:v>
                </c:pt>
                <c:pt idx="648">
                  <c:v>7556.7150000000001</c:v>
                </c:pt>
                <c:pt idx="649">
                  <c:v>7556.7150000000001</c:v>
                </c:pt>
                <c:pt idx="650">
                  <c:v>7556.7150000000001</c:v>
                </c:pt>
                <c:pt idx="651">
                  <c:v>7556.7150000000001</c:v>
                </c:pt>
                <c:pt idx="652">
                  <c:v>7723.5959999999995</c:v>
                </c:pt>
                <c:pt idx="653">
                  <c:v>7736.0379999999996</c:v>
                </c:pt>
                <c:pt idx="654">
                  <c:v>7736.0379999999996</c:v>
                </c:pt>
                <c:pt idx="655">
                  <c:v>7770.5159999999996</c:v>
                </c:pt>
                <c:pt idx="656">
                  <c:v>7770.5159999999996</c:v>
                </c:pt>
                <c:pt idx="657">
                  <c:v>7830.8140000000003</c:v>
                </c:pt>
                <c:pt idx="658">
                  <c:v>7964.1</c:v>
                </c:pt>
                <c:pt idx="659">
                  <c:v>8025.2569999999996</c:v>
                </c:pt>
                <c:pt idx="660">
                  <c:v>8031.38</c:v>
                </c:pt>
                <c:pt idx="661">
                  <c:v>8195.9110000000001</c:v>
                </c:pt>
                <c:pt idx="662">
                  <c:v>8195.9110000000001</c:v>
                </c:pt>
                <c:pt idx="663">
                  <c:v>8199.8330000000005</c:v>
                </c:pt>
                <c:pt idx="664">
                  <c:v>8309.8810000000012</c:v>
                </c:pt>
                <c:pt idx="665">
                  <c:v>8335.889000000001</c:v>
                </c:pt>
                <c:pt idx="666">
                  <c:v>8366.4240000000009</c:v>
                </c:pt>
                <c:pt idx="667">
                  <c:v>8478.9330000000009</c:v>
                </c:pt>
                <c:pt idx="668">
                  <c:v>8520.7129999999997</c:v>
                </c:pt>
                <c:pt idx="669">
                  <c:v>8603.1380000000008</c:v>
                </c:pt>
                <c:pt idx="670">
                  <c:v>8655.3450000000012</c:v>
                </c:pt>
                <c:pt idx="671">
                  <c:v>8678.5959999999995</c:v>
                </c:pt>
                <c:pt idx="672">
                  <c:v>8807.246000000001</c:v>
                </c:pt>
                <c:pt idx="673">
                  <c:v>8846.9170000000013</c:v>
                </c:pt>
                <c:pt idx="674">
                  <c:v>8846.9170000000013</c:v>
                </c:pt>
                <c:pt idx="675">
                  <c:v>8904.8720000000012</c:v>
                </c:pt>
                <c:pt idx="676">
                  <c:v>8904.8720000000012</c:v>
                </c:pt>
                <c:pt idx="677">
                  <c:v>8986.639000000001</c:v>
                </c:pt>
                <c:pt idx="678">
                  <c:v>9026.616</c:v>
                </c:pt>
                <c:pt idx="679">
                  <c:v>9056.43</c:v>
                </c:pt>
                <c:pt idx="680">
                  <c:v>9086.5670000000009</c:v>
                </c:pt>
                <c:pt idx="681">
                  <c:v>9226.3540000000012</c:v>
                </c:pt>
                <c:pt idx="682">
                  <c:v>9307.6460000000025</c:v>
                </c:pt>
                <c:pt idx="683">
                  <c:v>9307.6460000000025</c:v>
                </c:pt>
                <c:pt idx="684">
                  <c:v>9325.4860000000008</c:v>
                </c:pt>
                <c:pt idx="685">
                  <c:v>9465.0879999999997</c:v>
                </c:pt>
                <c:pt idx="686">
                  <c:v>9491.3060000000005</c:v>
                </c:pt>
                <c:pt idx="687">
                  <c:v>9619.4030000000002</c:v>
                </c:pt>
                <c:pt idx="688">
                  <c:v>9818.4610000000011</c:v>
                </c:pt>
                <c:pt idx="689">
                  <c:v>9892.987000000001</c:v>
                </c:pt>
                <c:pt idx="690">
                  <c:v>9892.987000000001</c:v>
                </c:pt>
                <c:pt idx="691">
                  <c:v>9957.8550000000014</c:v>
                </c:pt>
                <c:pt idx="692">
                  <c:v>9957.8550000000014</c:v>
                </c:pt>
                <c:pt idx="693">
                  <c:v>10004.362999999999</c:v>
                </c:pt>
                <c:pt idx="694">
                  <c:v>10125.144</c:v>
                </c:pt>
                <c:pt idx="695">
                  <c:v>10333.130999999999</c:v>
                </c:pt>
                <c:pt idx="696">
                  <c:v>10436.651</c:v>
                </c:pt>
                <c:pt idx="697">
                  <c:v>10581.582</c:v>
                </c:pt>
                <c:pt idx="698">
                  <c:v>10581.582</c:v>
                </c:pt>
                <c:pt idx="699">
                  <c:v>10680.460999999999</c:v>
                </c:pt>
                <c:pt idx="700">
                  <c:v>10704.572</c:v>
                </c:pt>
                <c:pt idx="701">
                  <c:v>10704.572</c:v>
                </c:pt>
                <c:pt idx="702">
                  <c:v>10754.923000000001</c:v>
                </c:pt>
                <c:pt idx="703">
                  <c:v>10824.784</c:v>
                </c:pt>
                <c:pt idx="704">
                  <c:v>10824.784</c:v>
                </c:pt>
                <c:pt idx="705">
                  <c:v>10824.784</c:v>
                </c:pt>
                <c:pt idx="706">
                  <c:v>10925.967000000001</c:v>
                </c:pt>
                <c:pt idx="707">
                  <c:v>11971.569</c:v>
                </c:pt>
                <c:pt idx="708">
                  <c:v>12309.778</c:v>
                </c:pt>
                <c:pt idx="709">
                  <c:v>12373.048999999995</c:v>
                </c:pt>
                <c:pt idx="710">
                  <c:v>12389.724</c:v>
                </c:pt>
                <c:pt idx="711">
                  <c:v>12636.210000000005</c:v>
                </c:pt>
                <c:pt idx="712">
                  <c:v>12636.210000000005</c:v>
                </c:pt>
                <c:pt idx="713">
                  <c:v>12688.952000000001</c:v>
                </c:pt>
                <c:pt idx="714">
                  <c:v>12688.952000000001</c:v>
                </c:pt>
                <c:pt idx="715">
                  <c:v>12915.173000000001</c:v>
                </c:pt>
                <c:pt idx="716">
                  <c:v>12915.173000000001</c:v>
                </c:pt>
                <c:pt idx="717">
                  <c:v>12989.859</c:v>
                </c:pt>
                <c:pt idx="718">
                  <c:v>12989.859</c:v>
                </c:pt>
                <c:pt idx="719">
                  <c:v>13036.346</c:v>
                </c:pt>
                <c:pt idx="720">
                  <c:v>13103.01</c:v>
                </c:pt>
                <c:pt idx="721">
                  <c:v>13103.01</c:v>
                </c:pt>
                <c:pt idx="722">
                  <c:v>13103.01</c:v>
                </c:pt>
                <c:pt idx="723">
                  <c:v>13305.483</c:v>
                </c:pt>
                <c:pt idx="724">
                  <c:v>13305.483</c:v>
                </c:pt>
                <c:pt idx="725">
                  <c:v>13366.055</c:v>
                </c:pt>
                <c:pt idx="726">
                  <c:v>13611.877</c:v>
                </c:pt>
                <c:pt idx="727">
                  <c:v>13611.877</c:v>
                </c:pt>
                <c:pt idx="728">
                  <c:v>13611.877</c:v>
                </c:pt>
                <c:pt idx="729">
                  <c:v>13611.877</c:v>
                </c:pt>
                <c:pt idx="730">
                  <c:v>13611.877</c:v>
                </c:pt>
                <c:pt idx="731">
                  <c:v>13611.877</c:v>
                </c:pt>
                <c:pt idx="732">
                  <c:v>13611.877</c:v>
                </c:pt>
                <c:pt idx="733">
                  <c:v>13611.877</c:v>
                </c:pt>
                <c:pt idx="734">
                  <c:v>13893.745999999996</c:v>
                </c:pt>
                <c:pt idx="735">
                  <c:v>13996.958000000001</c:v>
                </c:pt>
                <c:pt idx="736">
                  <c:v>13996.958000000001</c:v>
                </c:pt>
                <c:pt idx="737">
                  <c:v>13996.958000000001</c:v>
                </c:pt>
                <c:pt idx="738">
                  <c:v>13996.958000000001</c:v>
                </c:pt>
                <c:pt idx="739">
                  <c:v>13996.958000000001</c:v>
                </c:pt>
                <c:pt idx="740">
                  <c:v>13996.958000000001</c:v>
                </c:pt>
                <c:pt idx="741">
                  <c:v>13996.958000000001</c:v>
                </c:pt>
                <c:pt idx="742">
                  <c:v>13996.958000000001</c:v>
                </c:pt>
                <c:pt idx="743">
                  <c:v>14428.109</c:v>
                </c:pt>
                <c:pt idx="744">
                  <c:v>14428.109</c:v>
                </c:pt>
                <c:pt idx="745">
                  <c:v>14473.815000000001</c:v>
                </c:pt>
                <c:pt idx="746">
                  <c:v>14775.295</c:v>
                </c:pt>
                <c:pt idx="747">
                  <c:v>14775.295</c:v>
                </c:pt>
                <c:pt idx="748">
                  <c:v>14782.928</c:v>
                </c:pt>
                <c:pt idx="749">
                  <c:v>14782.928</c:v>
                </c:pt>
                <c:pt idx="750">
                  <c:v>14815.973</c:v>
                </c:pt>
                <c:pt idx="751">
                  <c:v>14815.973</c:v>
                </c:pt>
                <c:pt idx="752">
                  <c:v>14993.748</c:v>
                </c:pt>
                <c:pt idx="753">
                  <c:v>14993.748</c:v>
                </c:pt>
                <c:pt idx="754">
                  <c:v>14993.748</c:v>
                </c:pt>
                <c:pt idx="755">
                  <c:v>14993.748</c:v>
                </c:pt>
                <c:pt idx="756">
                  <c:v>15019.207</c:v>
                </c:pt>
                <c:pt idx="757">
                  <c:v>15019.207</c:v>
                </c:pt>
                <c:pt idx="758">
                  <c:v>15101.393</c:v>
                </c:pt>
                <c:pt idx="759">
                  <c:v>15101.393</c:v>
                </c:pt>
                <c:pt idx="760">
                  <c:v>15832.13</c:v>
                </c:pt>
                <c:pt idx="761">
                  <c:v>15832.13</c:v>
                </c:pt>
                <c:pt idx="762">
                  <c:v>15832.13</c:v>
                </c:pt>
                <c:pt idx="763">
                  <c:v>15924.656000000001</c:v>
                </c:pt>
                <c:pt idx="764">
                  <c:v>16211.316999999999</c:v>
                </c:pt>
                <c:pt idx="765">
                  <c:v>16211.316999999999</c:v>
                </c:pt>
                <c:pt idx="766">
                  <c:v>16416.893</c:v>
                </c:pt>
                <c:pt idx="767">
                  <c:v>16416.893</c:v>
                </c:pt>
                <c:pt idx="768">
                  <c:v>16851.080000000005</c:v>
                </c:pt>
                <c:pt idx="769">
                  <c:v>16851.080000000005</c:v>
                </c:pt>
                <c:pt idx="770">
                  <c:v>16851.080000000005</c:v>
                </c:pt>
                <c:pt idx="771">
                  <c:v>16922.121999999999</c:v>
                </c:pt>
                <c:pt idx="772">
                  <c:v>16922.121999999999</c:v>
                </c:pt>
                <c:pt idx="773">
                  <c:v>16922.121999999999</c:v>
                </c:pt>
                <c:pt idx="774">
                  <c:v>16922.121999999999</c:v>
                </c:pt>
                <c:pt idx="775">
                  <c:v>16922.121999999999</c:v>
                </c:pt>
                <c:pt idx="776">
                  <c:v>16922.121999999999</c:v>
                </c:pt>
                <c:pt idx="777">
                  <c:v>16973.683000000001</c:v>
                </c:pt>
                <c:pt idx="778">
                  <c:v>16973.683000000001</c:v>
                </c:pt>
                <c:pt idx="779">
                  <c:v>17130.298999999999</c:v>
                </c:pt>
                <c:pt idx="780">
                  <c:v>17130.298999999999</c:v>
                </c:pt>
                <c:pt idx="781">
                  <c:v>17208.451000000001</c:v>
                </c:pt>
                <c:pt idx="782">
                  <c:v>17208.451000000001</c:v>
                </c:pt>
                <c:pt idx="783">
                  <c:v>17208.451000000001</c:v>
                </c:pt>
                <c:pt idx="784">
                  <c:v>17240.936000000002</c:v>
                </c:pt>
                <c:pt idx="785">
                  <c:v>17240.936000000002</c:v>
                </c:pt>
                <c:pt idx="786">
                  <c:v>17240.936000000002</c:v>
                </c:pt>
                <c:pt idx="787">
                  <c:v>17404.921000000006</c:v>
                </c:pt>
                <c:pt idx="788">
                  <c:v>17404.921000000006</c:v>
                </c:pt>
                <c:pt idx="789">
                  <c:v>17615.243000000002</c:v>
                </c:pt>
                <c:pt idx="790">
                  <c:v>17615.243000000002</c:v>
                </c:pt>
                <c:pt idx="791">
                  <c:v>17615.243000000002</c:v>
                </c:pt>
                <c:pt idx="792">
                  <c:v>17697.356</c:v>
                </c:pt>
                <c:pt idx="793">
                  <c:v>17697.356</c:v>
                </c:pt>
                <c:pt idx="794">
                  <c:v>17789.107</c:v>
                </c:pt>
                <c:pt idx="795">
                  <c:v>17789.107</c:v>
                </c:pt>
                <c:pt idx="796">
                  <c:v>18466.342000000001</c:v>
                </c:pt>
                <c:pt idx="797">
                  <c:v>18466.342000000001</c:v>
                </c:pt>
                <c:pt idx="798">
                  <c:v>18611.96</c:v>
                </c:pt>
                <c:pt idx="799">
                  <c:v>18611.96</c:v>
                </c:pt>
                <c:pt idx="800">
                  <c:v>18936.635999999999</c:v>
                </c:pt>
                <c:pt idx="801">
                  <c:v>18936.635999999999</c:v>
                </c:pt>
                <c:pt idx="802">
                  <c:v>18936.635999999999</c:v>
                </c:pt>
                <c:pt idx="803">
                  <c:v>19469.262999999999</c:v>
                </c:pt>
                <c:pt idx="804">
                  <c:v>19469.262999999999</c:v>
                </c:pt>
                <c:pt idx="805">
                  <c:v>20157.432000000001</c:v>
                </c:pt>
                <c:pt idx="806">
                  <c:v>20157.432000000001</c:v>
                </c:pt>
                <c:pt idx="807">
                  <c:v>20157.432000000001</c:v>
                </c:pt>
                <c:pt idx="808">
                  <c:v>20244.838</c:v>
                </c:pt>
                <c:pt idx="809">
                  <c:v>20244.838</c:v>
                </c:pt>
                <c:pt idx="810">
                  <c:v>20244.838</c:v>
                </c:pt>
                <c:pt idx="811">
                  <c:v>20324.323</c:v>
                </c:pt>
                <c:pt idx="812">
                  <c:v>20324.323</c:v>
                </c:pt>
                <c:pt idx="813">
                  <c:v>20324.323</c:v>
                </c:pt>
                <c:pt idx="814">
                  <c:v>20462.960999999999</c:v>
                </c:pt>
                <c:pt idx="815">
                  <c:v>20462.960999999999</c:v>
                </c:pt>
                <c:pt idx="816">
                  <c:v>20462.960999999999</c:v>
                </c:pt>
                <c:pt idx="817">
                  <c:v>20462.960999999999</c:v>
                </c:pt>
                <c:pt idx="818">
                  <c:v>20462.960999999999</c:v>
                </c:pt>
                <c:pt idx="819">
                  <c:v>20462.960999999999</c:v>
                </c:pt>
                <c:pt idx="820">
                  <c:v>20612.329000000002</c:v>
                </c:pt>
                <c:pt idx="821">
                  <c:v>20612.329000000002</c:v>
                </c:pt>
                <c:pt idx="822">
                  <c:v>22280.618999999999</c:v>
                </c:pt>
                <c:pt idx="823">
                  <c:v>22280.618999999999</c:v>
                </c:pt>
                <c:pt idx="824">
                  <c:v>22494.726999999999</c:v>
                </c:pt>
                <c:pt idx="825">
                  <c:v>22494.726999999999</c:v>
                </c:pt>
                <c:pt idx="826">
                  <c:v>22494.726999999999</c:v>
                </c:pt>
                <c:pt idx="827">
                  <c:v>23271.361000000001</c:v>
                </c:pt>
                <c:pt idx="828">
                  <c:v>23271.361000000001</c:v>
                </c:pt>
                <c:pt idx="829">
                  <c:v>23271.361000000001</c:v>
                </c:pt>
                <c:pt idx="830">
                  <c:v>23432.772000000001</c:v>
                </c:pt>
                <c:pt idx="831">
                  <c:v>23432.772000000001</c:v>
                </c:pt>
                <c:pt idx="832">
                  <c:v>23633.69</c:v>
                </c:pt>
                <c:pt idx="833">
                  <c:v>23633.69</c:v>
                </c:pt>
                <c:pt idx="834">
                  <c:v>23633.69</c:v>
                </c:pt>
                <c:pt idx="835">
                  <c:v>23815.986000000001</c:v>
                </c:pt>
                <c:pt idx="836">
                  <c:v>24492.846000000001</c:v>
                </c:pt>
                <c:pt idx="837">
                  <c:v>24492.846000000001</c:v>
                </c:pt>
                <c:pt idx="838">
                  <c:v>24492.846000000001</c:v>
                </c:pt>
                <c:pt idx="839">
                  <c:v>24492.846000000001</c:v>
                </c:pt>
                <c:pt idx="840">
                  <c:v>24657.326000000001</c:v>
                </c:pt>
                <c:pt idx="841">
                  <c:v>24657.326000000001</c:v>
                </c:pt>
                <c:pt idx="842">
                  <c:v>24657.326000000001</c:v>
                </c:pt>
                <c:pt idx="843">
                  <c:v>24892.39</c:v>
                </c:pt>
                <c:pt idx="844">
                  <c:v>24892.39</c:v>
                </c:pt>
                <c:pt idx="845">
                  <c:v>24892.39</c:v>
                </c:pt>
                <c:pt idx="846">
                  <c:v>27079.921000000009</c:v>
                </c:pt>
                <c:pt idx="847">
                  <c:v>27079.921000000009</c:v>
                </c:pt>
                <c:pt idx="848">
                  <c:v>27763.868000000002</c:v>
                </c:pt>
                <c:pt idx="849">
                  <c:v>27763.868000000002</c:v>
                </c:pt>
                <c:pt idx="850">
                  <c:v>28117.274000000001</c:v>
                </c:pt>
                <c:pt idx="851">
                  <c:v>28117.274000000001</c:v>
                </c:pt>
                <c:pt idx="852">
                  <c:v>28117.274000000001</c:v>
                </c:pt>
                <c:pt idx="853">
                  <c:v>28485.071</c:v>
                </c:pt>
                <c:pt idx="854">
                  <c:v>28485.071</c:v>
                </c:pt>
                <c:pt idx="855">
                  <c:v>28485.071</c:v>
                </c:pt>
                <c:pt idx="856">
                  <c:v>28485.071</c:v>
                </c:pt>
                <c:pt idx="857">
                  <c:v>29090.341</c:v>
                </c:pt>
                <c:pt idx="858">
                  <c:v>29090.341</c:v>
                </c:pt>
                <c:pt idx="859">
                  <c:v>29090.341</c:v>
                </c:pt>
                <c:pt idx="860">
                  <c:v>29375.038</c:v>
                </c:pt>
                <c:pt idx="861">
                  <c:v>29375.038</c:v>
                </c:pt>
                <c:pt idx="862">
                  <c:v>29661.931</c:v>
                </c:pt>
                <c:pt idx="863">
                  <c:v>29661.931</c:v>
                </c:pt>
                <c:pt idx="864">
                  <c:v>29661.931</c:v>
                </c:pt>
                <c:pt idx="865">
                  <c:v>29678.771000000001</c:v>
                </c:pt>
                <c:pt idx="866">
                  <c:v>29678.771000000001</c:v>
                </c:pt>
                <c:pt idx="867">
                  <c:v>29678.771000000001</c:v>
                </c:pt>
                <c:pt idx="868">
                  <c:v>29678.771000000001</c:v>
                </c:pt>
                <c:pt idx="869">
                  <c:v>29678.771000000001</c:v>
                </c:pt>
                <c:pt idx="870">
                  <c:v>29771.72</c:v>
                </c:pt>
                <c:pt idx="871">
                  <c:v>29771.72</c:v>
                </c:pt>
                <c:pt idx="872">
                  <c:v>29771.72</c:v>
                </c:pt>
                <c:pt idx="873">
                  <c:v>29771.72</c:v>
                </c:pt>
                <c:pt idx="874">
                  <c:v>31390.881000000001</c:v>
                </c:pt>
                <c:pt idx="875">
                  <c:v>31390.881000000001</c:v>
                </c:pt>
                <c:pt idx="876">
                  <c:v>31390.881000000001</c:v>
                </c:pt>
                <c:pt idx="877">
                  <c:v>31390.881000000001</c:v>
                </c:pt>
                <c:pt idx="878">
                  <c:v>31390.881000000001</c:v>
                </c:pt>
                <c:pt idx="879">
                  <c:v>32290.821</c:v>
                </c:pt>
                <c:pt idx="880">
                  <c:v>32290.821</c:v>
                </c:pt>
                <c:pt idx="881">
                  <c:v>32290.821</c:v>
                </c:pt>
                <c:pt idx="882">
                  <c:v>32290.821</c:v>
                </c:pt>
                <c:pt idx="883">
                  <c:v>32290.821</c:v>
                </c:pt>
                <c:pt idx="884">
                  <c:v>32358.146000000001</c:v>
                </c:pt>
                <c:pt idx="885">
                  <c:v>32358.146000000001</c:v>
                </c:pt>
                <c:pt idx="886">
                  <c:v>32358.146000000001</c:v>
                </c:pt>
                <c:pt idx="887">
                  <c:v>32358.146000000001</c:v>
                </c:pt>
                <c:pt idx="888">
                  <c:v>33108.014000000003</c:v>
                </c:pt>
                <c:pt idx="889">
                  <c:v>33108.014000000003</c:v>
                </c:pt>
                <c:pt idx="890">
                  <c:v>33108.014000000003</c:v>
                </c:pt>
                <c:pt idx="891">
                  <c:v>33108.014000000003</c:v>
                </c:pt>
                <c:pt idx="892">
                  <c:v>34838.752999999997</c:v>
                </c:pt>
                <c:pt idx="893">
                  <c:v>34838.752999999997</c:v>
                </c:pt>
                <c:pt idx="894">
                  <c:v>34838.752999999997</c:v>
                </c:pt>
                <c:pt idx="895">
                  <c:v>34838.752999999997</c:v>
                </c:pt>
                <c:pt idx="896">
                  <c:v>34838.752999999997</c:v>
                </c:pt>
                <c:pt idx="897">
                  <c:v>35806.830999999998</c:v>
                </c:pt>
                <c:pt idx="898">
                  <c:v>35806.830999999998</c:v>
                </c:pt>
                <c:pt idx="899">
                  <c:v>35806.830999999998</c:v>
                </c:pt>
                <c:pt idx="900">
                  <c:v>35806.830999999998</c:v>
                </c:pt>
                <c:pt idx="901">
                  <c:v>35808.504000000001</c:v>
                </c:pt>
                <c:pt idx="902">
                  <c:v>35808.504000000001</c:v>
                </c:pt>
                <c:pt idx="903">
                  <c:v>35808.504000000001</c:v>
                </c:pt>
                <c:pt idx="904">
                  <c:v>35808.504000000001</c:v>
                </c:pt>
                <c:pt idx="905">
                  <c:v>35808.504000000001</c:v>
                </c:pt>
                <c:pt idx="906">
                  <c:v>36814.025999999998</c:v>
                </c:pt>
                <c:pt idx="907">
                  <c:v>36814.025999999998</c:v>
                </c:pt>
                <c:pt idx="908">
                  <c:v>36814.025999999998</c:v>
                </c:pt>
                <c:pt idx="909">
                  <c:v>36814.025999999998</c:v>
                </c:pt>
                <c:pt idx="910">
                  <c:v>36814.025999999998</c:v>
                </c:pt>
                <c:pt idx="911">
                  <c:v>36814.025999999998</c:v>
                </c:pt>
                <c:pt idx="912">
                  <c:v>37111.506000000001</c:v>
                </c:pt>
                <c:pt idx="913">
                  <c:v>37111.506000000001</c:v>
                </c:pt>
                <c:pt idx="914">
                  <c:v>37111.506000000001</c:v>
                </c:pt>
                <c:pt idx="915">
                  <c:v>38643.683000000005</c:v>
                </c:pt>
                <c:pt idx="916">
                  <c:v>38643.683000000005</c:v>
                </c:pt>
                <c:pt idx="917">
                  <c:v>38643.683000000005</c:v>
                </c:pt>
                <c:pt idx="918">
                  <c:v>38643.683000000005</c:v>
                </c:pt>
                <c:pt idx="919">
                  <c:v>39585.264000000003</c:v>
                </c:pt>
                <c:pt idx="920">
                  <c:v>39585.264000000003</c:v>
                </c:pt>
                <c:pt idx="921">
                  <c:v>39585.264000000003</c:v>
                </c:pt>
                <c:pt idx="922">
                  <c:v>39585.264000000003</c:v>
                </c:pt>
                <c:pt idx="923">
                  <c:v>40388.050999999999</c:v>
                </c:pt>
                <c:pt idx="924">
                  <c:v>40388.050999999999</c:v>
                </c:pt>
                <c:pt idx="925">
                  <c:v>40388.050999999999</c:v>
                </c:pt>
                <c:pt idx="926">
                  <c:v>40388.050999999999</c:v>
                </c:pt>
                <c:pt idx="927">
                  <c:v>40472.946000000018</c:v>
                </c:pt>
                <c:pt idx="928">
                  <c:v>40472.946000000018</c:v>
                </c:pt>
                <c:pt idx="929">
                  <c:v>40472.946000000018</c:v>
                </c:pt>
                <c:pt idx="930">
                  <c:v>40472.946000000018</c:v>
                </c:pt>
                <c:pt idx="931">
                  <c:v>40472.946000000018</c:v>
                </c:pt>
                <c:pt idx="932">
                  <c:v>40472.946000000018</c:v>
                </c:pt>
                <c:pt idx="933">
                  <c:v>40472.946000000018</c:v>
                </c:pt>
                <c:pt idx="934">
                  <c:v>42765.840000000018</c:v>
                </c:pt>
                <c:pt idx="935">
                  <c:v>42765.840000000018</c:v>
                </c:pt>
                <c:pt idx="936">
                  <c:v>42765.840000000018</c:v>
                </c:pt>
                <c:pt idx="937">
                  <c:v>42765.840000000018</c:v>
                </c:pt>
                <c:pt idx="938">
                  <c:v>42765.840000000018</c:v>
                </c:pt>
                <c:pt idx="939">
                  <c:v>42977.415999999997</c:v>
                </c:pt>
                <c:pt idx="940">
                  <c:v>42977.415999999997</c:v>
                </c:pt>
                <c:pt idx="941">
                  <c:v>42977.415999999997</c:v>
                </c:pt>
                <c:pt idx="942">
                  <c:v>42977.415999999997</c:v>
                </c:pt>
                <c:pt idx="943">
                  <c:v>42977.415999999997</c:v>
                </c:pt>
                <c:pt idx="944">
                  <c:v>42977.415999999997</c:v>
                </c:pt>
                <c:pt idx="945">
                  <c:v>43301.116000000002</c:v>
                </c:pt>
                <c:pt idx="946">
                  <c:v>43301.116000000002</c:v>
                </c:pt>
                <c:pt idx="947">
                  <c:v>43301.116000000002</c:v>
                </c:pt>
                <c:pt idx="948">
                  <c:v>43301.116000000002</c:v>
                </c:pt>
                <c:pt idx="949">
                  <c:v>43301.116000000002</c:v>
                </c:pt>
                <c:pt idx="950">
                  <c:v>43301.116000000002</c:v>
                </c:pt>
                <c:pt idx="951">
                  <c:v>44418.781000000003</c:v>
                </c:pt>
                <c:pt idx="952">
                  <c:v>44418.781000000003</c:v>
                </c:pt>
                <c:pt idx="953">
                  <c:v>44418.781000000003</c:v>
                </c:pt>
                <c:pt idx="954">
                  <c:v>44418.781000000003</c:v>
                </c:pt>
                <c:pt idx="955">
                  <c:v>44695.108999999982</c:v>
                </c:pt>
                <c:pt idx="956">
                  <c:v>44695.108999999982</c:v>
                </c:pt>
                <c:pt idx="957">
                  <c:v>44695.108999999982</c:v>
                </c:pt>
                <c:pt idx="958">
                  <c:v>44695.108999999982</c:v>
                </c:pt>
                <c:pt idx="959">
                  <c:v>44695.108999999982</c:v>
                </c:pt>
                <c:pt idx="960">
                  <c:v>46061.436000000002</c:v>
                </c:pt>
                <c:pt idx="961">
                  <c:v>46061.436000000002</c:v>
                </c:pt>
                <c:pt idx="962">
                  <c:v>46061.436000000002</c:v>
                </c:pt>
                <c:pt idx="963">
                  <c:v>46061.436000000002</c:v>
                </c:pt>
                <c:pt idx="964">
                  <c:v>46632.576000000001</c:v>
                </c:pt>
                <c:pt idx="965">
                  <c:v>46632.576000000001</c:v>
                </c:pt>
                <c:pt idx="966">
                  <c:v>46632.576000000001</c:v>
                </c:pt>
                <c:pt idx="967">
                  <c:v>46632.576000000001</c:v>
                </c:pt>
                <c:pt idx="968">
                  <c:v>46632.576000000001</c:v>
                </c:pt>
                <c:pt idx="969">
                  <c:v>46632.576000000001</c:v>
                </c:pt>
                <c:pt idx="970">
                  <c:v>46632.576000000001</c:v>
                </c:pt>
                <c:pt idx="971">
                  <c:v>46632.576000000001</c:v>
                </c:pt>
                <c:pt idx="972">
                  <c:v>47284.934000000001</c:v>
                </c:pt>
                <c:pt idx="973">
                  <c:v>47284.934000000001</c:v>
                </c:pt>
                <c:pt idx="974">
                  <c:v>47284.934000000001</c:v>
                </c:pt>
                <c:pt idx="975">
                  <c:v>47284.934000000001</c:v>
                </c:pt>
                <c:pt idx="976">
                  <c:v>47284.934000000001</c:v>
                </c:pt>
                <c:pt idx="977">
                  <c:v>47284.934000000001</c:v>
                </c:pt>
                <c:pt idx="978">
                  <c:v>47821.214</c:v>
                </c:pt>
                <c:pt idx="979">
                  <c:v>47821.214</c:v>
                </c:pt>
                <c:pt idx="980">
                  <c:v>47821.214</c:v>
                </c:pt>
                <c:pt idx="981">
                  <c:v>47821.214</c:v>
                </c:pt>
                <c:pt idx="982">
                  <c:v>48423.828000000001</c:v>
                </c:pt>
                <c:pt idx="983">
                  <c:v>48423.828000000001</c:v>
                </c:pt>
                <c:pt idx="984">
                  <c:v>48423.828000000001</c:v>
                </c:pt>
                <c:pt idx="985">
                  <c:v>48423.828000000001</c:v>
                </c:pt>
                <c:pt idx="986">
                  <c:v>48423.828000000001</c:v>
                </c:pt>
                <c:pt idx="987">
                  <c:v>48423.828000000001</c:v>
                </c:pt>
                <c:pt idx="988">
                  <c:v>48423.828000000001</c:v>
                </c:pt>
                <c:pt idx="989">
                  <c:v>51086.625</c:v>
                </c:pt>
                <c:pt idx="990">
                  <c:v>51086.625</c:v>
                </c:pt>
                <c:pt idx="991">
                  <c:v>51086.625</c:v>
                </c:pt>
                <c:pt idx="992">
                  <c:v>51086.625</c:v>
                </c:pt>
                <c:pt idx="993">
                  <c:v>51086.625</c:v>
                </c:pt>
                <c:pt idx="994">
                  <c:v>52864.661999999982</c:v>
                </c:pt>
                <c:pt idx="995">
                  <c:v>52864.661999999982</c:v>
                </c:pt>
                <c:pt idx="996">
                  <c:v>52864.661999999982</c:v>
                </c:pt>
                <c:pt idx="997">
                  <c:v>52864.661999999982</c:v>
                </c:pt>
                <c:pt idx="998">
                  <c:v>52864.661999999982</c:v>
                </c:pt>
                <c:pt idx="999">
                  <c:v>55270.713000000018</c:v>
                </c:pt>
                <c:pt idx="1000">
                  <c:v>55270.713000000018</c:v>
                </c:pt>
                <c:pt idx="1001">
                  <c:v>55270.713000000018</c:v>
                </c:pt>
                <c:pt idx="1002">
                  <c:v>55270.713000000018</c:v>
                </c:pt>
                <c:pt idx="1003">
                  <c:v>55270.713000000018</c:v>
                </c:pt>
                <c:pt idx="1004">
                  <c:v>55270.713000000018</c:v>
                </c:pt>
                <c:pt idx="1005">
                  <c:v>55270.713000000018</c:v>
                </c:pt>
                <c:pt idx="1006">
                  <c:v>55270.713000000018</c:v>
                </c:pt>
                <c:pt idx="1007">
                  <c:v>55270.713000000018</c:v>
                </c:pt>
                <c:pt idx="1008">
                  <c:v>55270.713000000018</c:v>
                </c:pt>
                <c:pt idx="1009">
                  <c:v>55594.972000000002</c:v>
                </c:pt>
                <c:pt idx="1010">
                  <c:v>55594.972000000002</c:v>
                </c:pt>
                <c:pt idx="1011">
                  <c:v>55594.972000000002</c:v>
                </c:pt>
                <c:pt idx="1012">
                  <c:v>55594.972000000002</c:v>
                </c:pt>
                <c:pt idx="1013">
                  <c:v>55594.972000000002</c:v>
                </c:pt>
                <c:pt idx="1014">
                  <c:v>55594.972000000002</c:v>
                </c:pt>
                <c:pt idx="1015">
                  <c:v>56025.764000000003</c:v>
                </c:pt>
                <c:pt idx="1016">
                  <c:v>56025.764000000003</c:v>
                </c:pt>
                <c:pt idx="1017">
                  <c:v>56025.764000000003</c:v>
                </c:pt>
                <c:pt idx="1018">
                  <c:v>56025.764000000003</c:v>
                </c:pt>
                <c:pt idx="1019">
                  <c:v>57459.817999999999</c:v>
                </c:pt>
                <c:pt idx="1020">
                  <c:v>57459.817999999999</c:v>
                </c:pt>
                <c:pt idx="1021">
                  <c:v>57459.817999999999</c:v>
                </c:pt>
                <c:pt idx="1022">
                  <c:v>57459.817999999999</c:v>
                </c:pt>
                <c:pt idx="1023">
                  <c:v>57459.817999999999</c:v>
                </c:pt>
                <c:pt idx="1024">
                  <c:v>57459.817999999999</c:v>
                </c:pt>
                <c:pt idx="1025">
                  <c:v>57459.817999999999</c:v>
                </c:pt>
                <c:pt idx="1026">
                  <c:v>57459.817999999999</c:v>
                </c:pt>
                <c:pt idx="1027">
                  <c:v>59738.938000000002</c:v>
                </c:pt>
                <c:pt idx="1028">
                  <c:v>59738.938000000002</c:v>
                </c:pt>
                <c:pt idx="1029">
                  <c:v>59738.938000000002</c:v>
                </c:pt>
                <c:pt idx="1030">
                  <c:v>59738.938000000002</c:v>
                </c:pt>
                <c:pt idx="1031">
                  <c:v>59738.938000000002</c:v>
                </c:pt>
                <c:pt idx="1032">
                  <c:v>59738.938000000002</c:v>
                </c:pt>
                <c:pt idx="1033">
                  <c:v>59738.938000000002</c:v>
                </c:pt>
                <c:pt idx="1034">
                  <c:v>60735.923000000003</c:v>
                </c:pt>
                <c:pt idx="1035">
                  <c:v>60735.923000000003</c:v>
                </c:pt>
                <c:pt idx="1036">
                  <c:v>60735.923000000003</c:v>
                </c:pt>
                <c:pt idx="1037">
                  <c:v>60735.923000000003</c:v>
                </c:pt>
                <c:pt idx="1038">
                  <c:v>60767.932000000001</c:v>
                </c:pt>
                <c:pt idx="1039">
                  <c:v>60767.932000000001</c:v>
                </c:pt>
                <c:pt idx="1040">
                  <c:v>60767.932000000001</c:v>
                </c:pt>
                <c:pt idx="1041">
                  <c:v>60767.932000000001</c:v>
                </c:pt>
                <c:pt idx="1042">
                  <c:v>60767.932000000001</c:v>
                </c:pt>
                <c:pt idx="1043">
                  <c:v>63973.601999999999</c:v>
                </c:pt>
                <c:pt idx="1044">
                  <c:v>63973.601999999999</c:v>
                </c:pt>
                <c:pt idx="1045">
                  <c:v>63973.601999999999</c:v>
                </c:pt>
                <c:pt idx="1046">
                  <c:v>63973.601999999999</c:v>
                </c:pt>
                <c:pt idx="1047">
                  <c:v>63973.601999999999</c:v>
                </c:pt>
                <c:pt idx="1048">
                  <c:v>64082.152000000002</c:v>
                </c:pt>
                <c:pt idx="1049">
                  <c:v>64082.152000000002</c:v>
                </c:pt>
                <c:pt idx="1050">
                  <c:v>64082.152000000002</c:v>
                </c:pt>
                <c:pt idx="1051">
                  <c:v>64082.152000000002</c:v>
                </c:pt>
                <c:pt idx="1052">
                  <c:v>64082.152000000002</c:v>
                </c:pt>
                <c:pt idx="1053">
                  <c:v>64082.152000000002</c:v>
                </c:pt>
                <c:pt idx="1054">
                  <c:v>64082.152000000002</c:v>
                </c:pt>
                <c:pt idx="1055">
                  <c:v>64082.152000000002</c:v>
                </c:pt>
                <c:pt idx="1056">
                  <c:v>64082.152000000002</c:v>
                </c:pt>
                <c:pt idx="1057">
                  <c:v>64213.548000000003</c:v>
                </c:pt>
                <c:pt idx="1058">
                  <c:v>64213.548000000003</c:v>
                </c:pt>
                <c:pt idx="1059">
                  <c:v>64213.548000000003</c:v>
                </c:pt>
                <c:pt idx="1060">
                  <c:v>64213.548000000003</c:v>
                </c:pt>
                <c:pt idx="1061">
                  <c:v>67874.505000000005</c:v>
                </c:pt>
                <c:pt idx="1062">
                  <c:v>67874.505000000005</c:v>
                </c:pt>
                <c:pt idx="1063">
                  <c:v>67874.505000000005</c:v>
                </c:pt>
                <c:pt idx="1064">
                  <c:v>67874.505000000005</c:v>
                </c:pt>
                <c:pt idx="1065">
                  <c:v>67874.505000000005</c:v>
                </c:pt>
                <c:pt idx="1066">
                  <c:v>67874.505000000005</c:v>
                </c:pt>
                <c:pt idx="1067">
                  <c:v>67874.505000000005</c:v>
                </c:pt>
                <c:pt idx="1068">
                  <c:v>67874.505000000005</c:v>
                </c:pt>
                <c:pt idx="1069">
                  <c:v>67874.505000000005</c:v>
                </c:pt>
                <c:pt idx="1070">
                  <c:v>67874.505000000005</c:v>
                </c:pt>
                <c:pt idx="1071">
                  <c:v>67874.505000000005</c:v>
                </c:pt>
                <c:pt idx="1072">
                  <c:v>68547.603000000003</c:v>
                </c:pt>
                <c:pt idx="1073">
                  <c:v>68547.603000000003</c:v>
                </c:pt>
                <c:pt idx="1074">
                  <c:v>68547.603000000003</c:v>
                </c:pt>
                <c:pt idx="1075">
                  <c:v>68547.603000000003</c:v>
                </c:pt>
                <c:pt idx="1076">
                  <c:v>68547.603000000003</c:v>
                </c:pt>
                <c:pt idx="1077">
                  <c:v>71685.316000000006</c:v>
                </c:pt>
                <c:pt idx="1078">
                  <c:v>71685.316000000006</c:v>
                </c:pt>
                <c:pt idx="1079">
                  <c:v>71685.316000000006</c:v>
                </c:pt>
                <c:pt idx="1080">
                  <c:v>71685.316000000006</c:v>
                </c:pt>
                <c:pt idx="1081">
                  <c:v>71685.316000000006</c:v>
                </c:pt>
                <c:pt idx="1082">
                  <c:v>72369.164000000004</c:v>
                </c:pt>
                <c:pt idx="1083">
                  <c:v>72369.164000000004</c:v>
                </c:pt>
                <c:pt idx="1084">
                  <c:v>72369.164000000004</c:v>
                </c:pt>
                <c:pt idx="1085">
                  <c:v>72369.164000000004</c:v>
                </c:pt>
                <c:pt idx="1086">
                  <c:v>72369.164000000004</c:v>
                </c:pt>
                <c:pt idx="1087">
                  <c:v>72369.164000000004</c:v>
                </c:pt>
                <c:pt idx="1088">
                  <c:v>72369.164000000004</c:v>
                </c:pt>
                <c:pt idx="1089">
                  <c:v>72369.164000000004</c:v>
                </c:pt>
                <c:pt idx="1090">
                  <c:v>76212.111000000004</c:v>
                </c:pt>
                <c:pt idx="1091">
                  <c:v>76212.111000000004</c:v>
                </c:pt>
                <c:pt idx="1092">
                  <c:v>76212.111000000004</c:v>
                </c:pt>
                <c:pt idx="1093">
                  <c:v>76212.111000000004</c:v>
                </c:pt>
                <c:pt idx="1094">
                  <c:v>76212.111000000004</c:v>
                </c:pt>
                <c:pt idx="1095">
                  <c:v>76212.111000000004</c:v>
                </c:pt>
                <c:pt idx="1096">
                  <c:v>76212.111000000004</c:v>
                </c:pt>
                <c:pt idx="1097">
                  <c:v>76212.111000000004</c:v>
                </c:pt>
                <c:pt idx="1098">
                  <c:v>76212.111000000004</c:v>
                </c:pt>
                <c:pt idx="1099">
                  <c:v>76212.111000000004</c:v>
                </c:pt>
                <c:pt idx="1100">
                  <c:v>76212.111000000004</c:v>
                </c:pt>
                <c:pt idx="1101">
                  <c:v>76212.111000000004</c:v>
                </c:pt>
                <c:pt idx="1102">
                  <c:v>76212.111000000004</c:v>
                </c:pt>
                <c:pt idx="1103">
                  <c:v>78021.790000000037</c:v>
                </c:pt>
                <c:pt idx="1104">
                  <c:v>78021.790000000037</c:v>
                </c:pt>
                <c:pt idx="1105">
                  <c:v>78021.790000000037</c:v>
                </c:pt>
                <c:pt idx="1106">
                  <c:v>78021.790000000037</c:v>
                </c:pt>
                <c:pt idx="1107">
                  <c:v>78021.790000000037</c:v>
                </c:pt>
                <c:pt idx="1108">
                  <c:v>78021.790000000037</c:v>
                </c:pt>
                <c:pt idx="1109">
                  <c:v>78021.790000000037</c:v>
                </c:pt>
                <c:pt idx="1110">
                  <c:v>80494.501000000004</c:v>
                </c:pt>
                <c:pt idx="1111">
                  <c:v>80494.501000000004</c:v>
                </c:pt>
                <c:pt idx="1112">
                  <c:v>80494.501000000004</c:v>
                </c:pt>
                <c:pt idx="1113">
                  <c:v>80494.501000000004</c:v>
                </c:pt>
                <c:pt idx="1114">
                  <c:v>80494.501000000004</c:v>
                </c:pt>
                <c:pt idx="1115">
                  <c:v>80494.501000000004</c:v>
                </c:pt>
                <c:pt idx="1116">
                  <c:v>80494.501000000004</c:v>
                </c:pt>
                <c:pt idx="1117">
                  <c:v>80494.501000000004</c:v>
                </c:pt>
                <c:pt idx="1118">
                  <c:v>80494.501000000004</c:v>
                </c:pt>
                <c:pt idx="1119">
                  <c:v>86720.096999999994</c:v>
                </c:pt>
                <c:pt idx="1120">
                  <c:v>86720.096999999994</c:v>
                </c:pt>
                <c:pt idx="1121">
                  <c:v>86720.096999999994</c:v>
                </c:pt>
                <c:pt idx="1122">
                  <c:v>86720.096999999994</c:v>
                </c:pt>
                <c:pt idx="1123">
                  <c:v>86720.096999999994</c:v>
                </c:pt>
                <c:pt idx="1124">
                  <c:v>86720.096999999994</c:v>
                </c:pt>
                <c:pt idx="1125">
                  <c:v>86720.096999999994</c:v>
                </c:pt>
                <c:pt idx="1126">
                  <c:v>86720.096999999994</c:v>
                </c:pt>
                <c:pt idx="1127">
                  <c:v>87181.043999999994</c:v>
                </c:pt>
                <c:pt idx="1128">
                  <c:v>87181.043999999994</c:v>
                </c:pt>
                <c:pt idx="1129">
                  <c:v>87181.043999999994</c:v>
                </c:pt>
                <c:pt idx="1130">
                  <c:v>87181.043999999994</c:v>
                </c:pt>
                <c:pt idx="1131">
                  <c:v>87181.043999999994</c:v>
                </c:pt>
                <c:pt idx="1132">
                  <c:v>87181.043999999994</c:v>
                </c:pt>
                <c:pt idx="1133">
                  <c:v>87181.043999999994</c:v>
                </c:pt>
                <c:pt idx="1134">
                  <c:v>87181.043999999994</c:v>
                </c:pt>
                <c:pt idx="1135">
                  <c:v>87181.043999999994</c:v>
                </c:pt>
                <c:pt idx="1136">
                  <c:v>87181.043999999994</c:v>
                </c:pt>
                <c:pt idx="1137">
                  <c:v>87181.043999999994</c:v>
                </c:pt>
                <c:pt idx="1138">
                  <c:v>88188.914999999964</c:v>
                </c:pt>
                <c:pt idx="1139">
                  <c:v>88188.914999999964</c:v>
                </c:pt>
                <c:pt idx="1140">
                  <c:v>88188.914999999964</c:v>
                </c:pt>
                <c:pt idx="1141">
                  <c:v>88188.914999999964</c:v>
                </c:pt>
                <c:pt idx="1142">
                  <c:v>88188.914999999964</c:v>
                </c:pt>
                <c:pt idx="1143">
                  <c:v>88188.914999999964</c:v>
                </c:pt>
                <c:pt idx="1144">
                  <c:v>88188.914999999964</c:v>
                </c:pt>
                <c:pt idx="1145">
                  <c:v>88188.914999999964</c:v>
                </c:pt>
                <c:pt idx="1146">
                  <c:v>101004.613</c:v>
                </c:pt>
                <c:pt idx="1147">
                  <c:v>101004.613</c:v>
                </c:pt>
                <c:pt idx="1148">
                  <c:v>101004.613</c:v>
                </c:pt>
                <c:pt idx="1149">
                  <c:v>101004.613</c:v>
                </c:pt>
                <c:pt idx="1150">
                  <c:v>101004.613</c:v>
                </c:pt>
                <c:pt idx="1151">
                  <c:v>101004.613</c:v>
                </c:pt>
                <c:pt idx="1152">
                  <c:v>101004.613</c:v>
                </c:pt>
                <c:pt idx="1153">
                  <c:v>101004.613</c:v>
                </c:pt>
                <c:pt idx="1154">
                  <c:v>101004.613</c:v>
                </c:pt>
                <c:pt idx="1155">
                  <c:v>101004.613</c:v>
                </c:pt>
                <c:pt idx="1156">
                  <c:v>101004.613</c:v>
                </c:pt>
                <c:pt idx="1157">
                  <c:v>101004.613</c:v>
                </c:pt>
                <c:pt idx="1158">
                  <c:v>101004.613</c:v>
                </c:pt>
                <c:pt idx="1159">
                  <c:v>101004.613</c:v>
                </c:pt>
                <c:pt idx="1160">
                  <c:v>109432.95</c:v>
                </c:pt>
                <c:pt idx="1161">
                  <c:v>109432.95</c:v>
                </c:pt>
                <c:pt idx="1162">
                  <c:v>109432.95</c:v>
                </c:pt>
                <c:pt idx="1163">
                  <c:v>109432.95</c:v>
                </c:pt>
                <c:pt idx="1164">
                  <c:v>109432.95</c:v>
                </c:pt>
                <c:pt idx="1165">
                  <c:v>109432.95</c:v>
                </c:pt>
                <c:pt idx="1166">
                  <c:v>109432.95</c:v>
                </c:pt>
                <c:pt idx="1167">
                  <c:v>109432.95</c:v>
                </c:pt>
                <c:pt idx="1168">
                  <c:v>109432.95</c:v>
                </c:pt>
                <c:pt idx="1169">
                  <c:v>109432.95</c:v>
                </c:pt>
                <c:pt idx="1170">
                  <c:v>109432.95</c:v>
                </c:pt>
                <c:pt idx="1171">
                  <c:v>109432.95</c:v>
                </c:pt>
                <c:pt idx="1172">
                  <c:v>109432.95</c:v>
                </c:pt>
                <c:pt idx="1173">
                  <c:v>109432.95</c:v>
                </c:pt>
                <c:pt idx="1174">
                  <c:v>109432.95</c:v>
                </c:pt>
                <c:pt idx="1175">
                  <c:v>109432.95</c:v>
                </c:pt>
                <c:pt idx="1176">
                  <c:v>125834.59</c:v>
                </c:pt>
                <c:pt idx="1177">
                  <c:v>125834.59</c:v>
                </c:pt>
                <c:pt idx="1178">
                  <c:v>125834.59</c:v>
                </c:pt>
                <c:pt idx="1179">
                  <c:v>125834.59</c:v>
                </c:pt>
                <c:pt idx="1180">
                  <c:v>125834.59</c:v>
                </c:pt>
                <c:pt idx="1181">
                  <c:v>125834.59</c:v>
                </c:pt>
                <c:pt idx="1182">
                  <c:v>125834.59</c:v>
                </c:pt>
                <c:pt idx="1183">
                  <c:v>125834.59</c:v>
                </c:pt>
                <c:pt idx="1184">
                  <c:v>125834.59</c:v>
                </c:pt>
                <c:pt idx="1185">
                  <c:v>125834.59</c:v>
                </c:pt>
                <c:pt idx="1186">
                  <c:v>125834.59</c:v>
                </c:pt>
                <c:pt idx="1187">
                  <c:v>125834.59</c:v>
                </c:pt>
                <c:pt idx="1188">
                  <c:v>136996.84599999999</c:v>
                </c:pt>
                <c:pt idx="1189">
                  <c:v>136996.84599999999</c:v>
                </c:pt>
                <c:pt idx="1190">
                  <c:v>136996.84599999999</c:v>
                </c:pt>
                <c:pt idx="1191">
                  <c:v>136996.84599999999</c:v>
                </c:pt>
                <c:pt idx="1192">
                  <c:v>136996.84599999999</c:v>
                </c:pt>
                <c:pt idx="1193">
                  <c:v>136996.84599999999</c:v>
                </c:pt>
                <c:pt idx="1194">
                  <c:v>136996.84599999999</c:v>
                </c:pt>
                <c:pt idx="1195">
                  <c:v>136996.84599999999</c:v>
                </c:pt>
                <c:pt idx="1196">
                  <c:v>136996.84599999999</c:v>
                </c:pt>
                <c:pt idx="1197">
                  <c:v>136996.84599999999</c:v>
                </c:pt>
                <c:pt idx="1198">
                  <c:v>206057.323</c:v>
                </c:pt>
                <c:pt idx="1199">
                  <c:v>206057.323</c:v>
                </c:pt>
                <c:pt idx="1200">
                  <c:v>206057.323</c:v>
                </c:pt>
                <c:pt idx="1201">
                  <c:v>206057.323</c:v>
                </c:pt>
                <c:pt idx="1202">
                  <c:v>206057.323</c:v>
                </c:pt>
                <c:pt idx="1203">
                  <c:v>206057.323</c:v>
                </c:pt>
                <c:pt idx="1204">
                  <c:v>206057.323</c:v>
                </c:pt>
                <c:pt idx="1205">
                  <c:v>206057.323</c:v>
                </c:pt>
                <c:pt idx="1206">
                  <c:v>206057.323</c:v>
                </c:pt>
                <c:pt idx="1207">
                  <c:v>206057.323</c:v>
                </c:pt>
                <c:pt idx="1208">
                  <c:v>206057.323</c:v>
                </c:pt>
                <c:pt idx="1209">
                  <c:v>206057.323</c:v>
                </c:pt>
                <c:pt idx="1210">
                  <c:v>206057.323</c:v>
                </c:pt>
                <c:pt idx="1211">
                  <c:v>206057.323</c:v>
                </c:pt>
                <c:pt idx="1212">
                  <c:v>206057.323</c:v>
                </c:pt>
                <c:pt idx="1213">
                  <c:v>206057.323</c:v>
                </c:pt>
                <c:pt idx="1214">
                  <c:v>206057.323</c:v>
                </c:pt>
                <c:pt idx="1215">
                  <c:v>206057.323</c:v>
                </c:pt>
                <c:pt idx="1216">
                  <c:v>206057.323</c:v>
                </c:pt>
                <c:pt idx="1217">
                  <c:v>206057.323</c:v>
                </c:pt>
                <c:pt idx="1218">
                  <c:v>206057.323</c:v>
                </c:pt>
                <c:pt idx="1219">
                  <c:v>206057.323</c:v>
                </c:pt>
                <c:pt idx="1220">
                  <c:v>206057.323</c:v>
                </c:pt>
                <c:pt idx="1221">
                  <c:v>206057.323</c:v>
                </c:pt>
                <c:pt idx="1222">
                  <c:v>206057.323</c:v>
                </c:pt>
                <c:pt idx="1223">
                  <c:v>206057.323</c:v>
                </c:pt>
                <c:pt idx="1224">
                  <c:v>206057.323</c:v>
                </c:pt>
                <c:pt idx="1225">
                  <c:v>206057.323</c:v>
                </c:pt>
                <c:pt idx="1226">
                  <c:v>206057.323</c:v>
                </c:pt>
                <c:pt idx="1227">
                  <c:v>206057.323</c:v>
                </c:pt>
                <c:pt idx="1228">
                  <c:v>206057.323</c:v>
                </c:pt>
                <c:pt idx="1229">
                  <c:v>206057.323</c:v>
                </c:pt>
                <c:pt idx="1230">
                  <c:v>206057.323</c:v>
                </c:pt>
                <c:pt idx="1231">
                  <c:v>206057.323</c:v>
                </c:pt>
                <c:pt idx="1232">
                  <c:v>206057.323</c:v>
                </c:pt>
                <c:pt idx="1233">
                  <c:v>206057.323</c:v>
                </c:pt>
                <c:pt idx="1234">
                  <c:v>268556.59100000001</c:v>
                </c:pt>
                <c:pt idx="1235">
                  <c:v>268556.59100000001</c:v>
                </c:pt>
                <c:pt idx="1236">
                  <c:v>268556.59100000001</c:v>
                </c:pt>
                <c:pt idx="1237">
                  <c:v>268556.59100000001</c:v>
                </c:pt>
                <c:pt idx="1238">
                  <c:v>268556.59100000001</c:v>
                </c:pt>
                <c:pt idx="1239">
                  <c:v>268556.59100000001</c:v>
                </c:pt>
                <c:pt idx="1240">
                  <c:v>268556.59100000001</c:v>
                </c:pt>
                <c:pt idx="1241">
                  <c:v>268556.59100000001</c:v>
                </c:pt>
                <c:pt idx="1242">
                  <c:v>268556.59100000001</c:v>
                </c:pt>
                <c:pt idx="1243">
                  <c:v>268556.59100000001</c:v>
                </c:pt>
                <c:pt idx="1244">
                  <c:v>268556.59100000001</c:v>
                </c:pt>
                <c:pt idx="1245">
                  <c:v>268556.59100000001</c:v>
                </c:pt>
                <c:pt idx="1246">
                  <c:v>268556.59100000001</c:v>
                </c:pt>
                <c:pt idx="1247">
                  <c:v>268556.59100000001</c:v>
                </c:pt>
                <c:pt idx="1248">
                  <c:v>268556.59100000001</c:v>
                </c:pt>
                <c:pt idx="1249">
                  <c:v>268556.59100000001</c:v>
                </c:pt>
                <c:pt idx="1250">
                  <c:v>268556.59100000001</c:v>
                </c:pt>
                <c:pt idx="1251">
                  <c:v>268556.59100000001</c:v>
                </c:pt>
                <c:pt idx="1252">
                  <c:v>268556.59100000001</c:v>
                </c:pt>
                <c:pt idx="1253">
                  <c:v>268556.59100000001</c:v>
                </c:pt>
                <c:pt idx="1254">
                  <c:v>268556.59100000001</c:v>
                </c:pt>
                <c:pt idx="1255">
                  <c:v>268556.59100000001</c:v>
                </c:pt>
                <c:pt idx="1256">
                  <c:v>268556.59100000001</c:v>
                </c:pt>
                <c:pt idx="1257">
                  <c:v>268556.59100000001</c:v>
                </c:pt>
                <c:pt idx="1258">
                  <c:v>268556.59100000001</c:v>
                </c:pt>
                <c:pt idx="1259">
                  <c:v>268556.59100000001</c:v>
                </c:pt>
                <c:pt idx="1260">
                  <c:v>268556.59100000001</c:v>
                </c:pt>
                <c:pt idx="1261">
                  <c:v>268556.59100000001</c:v>
                </c:pt>
                <c:pt idx="1262">
                  <c:v>268556.59100000001</c:v>
                </c:pt>
                <c:pt idx="1263">
                  <c:v>268556.59100000001</c:v>
                </c:pt>
                <c:pt idx="1264">
                  <c:v>268556.59100000001</c:v>
                </c:pt>
                <c:pt idx="1265">
                  <c:v>268556.59100000001</c:v>
                </c:pt>
                <c:pt idx="1266">
                  <c:v>268556.59100000001</c:v>
                </c:pt>
                <c:pt idx="1267">
                  <c:v>268556.59100000001</c:v>
                </c:pt>
                <c:pt idx="1268">
                  <c:v>268556.59100000001</c:v>
                </c:pt>
                <c:pt idx="1269">
                  <c:v>268556.59100000001</c:v>
                </c:pt>
                <c:pt idx="1270">
                  <c:v>268556.59100000001</c:v>
                </c:pt>
                <c:pt idx="1271">
                  <c:v>268556.59100000001</c:v>
                </c:pt>
                <c:pt idx="1272">
                  <c:v>268556.59100000001</c:v>
                </c:pt>
                <c:pt idx="1273">
                  <c:v>268556.59100000001</c:v>
                </c:pt>
                <c:pt idx="1274">
                  <c:v>268556.59100000001</c:v>
                </c:pt>
                <c:pt idx="1275">
                  <c:v>268556.59100000001</c:v>
                </c:pt>
                <c:pt idx="1276">
                  <c:v>268556.59100000001</c:v>
                </c:pt>
                <c:pt idx="1277">
                  <c:v>268556.59100000001</c:v>
                </c:pt>
                <c:pt idx="1278">
                  <c:v>268556.59100000001</c:v>
                </c:pt>
                <c:pt idx="1279">
                  <c:v>268556.59100000001</c:v>
                </c:pt>
                <c:pt idx="1280">
                  <c:v>268556.59100000001</c:v>
                </c:pt>
                <c:pt idx="1281">
                  <c:v>268556.59100000001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0-1747-93F1-1B3029AE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33567"/>
        <c:axId val="1567541151"/>
      </c:scatterChart>
      <c:valAx>
        <c:axId val="1596033567"/>
        <c:scaling>
          <c:orientation val="minMax"/>
          <c:max val="15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41151"/>
        <c:crosses val="autoZero"/>
        <c:crossBetween val="midCat"/>
      </c:valAx>
      <c:valAx>
        <c:axId val="156754115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District</a:t>
                </a:r>
                <a:r>
                  <a:rPr lang="en-US" sz="1200" b="1" baseline="0"/>
                  <a:t> Wealth per Student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3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distribution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&amp; </a:t>
            </a:r>
            <a:r>
              <a:rPr lang="en-US" sz="18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cumulative percentage distribution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Skewed right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9384993621477409"/>
          <c:y val="4.215355092218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Averages!$A$26:$A$29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Averages!$D$26:$D$29</c:f>
              <c:numCache>
                <c:formatCode>0.00%</c:formatCode>
                <c:ptCount val="4"/>
                <c:pt idx="0">
                  <c:v>0.65054602184087362</c:v>
                </c:pt>
                <c:pt idx="1">
                  <c:v>0.24804992199687986</c:v>
                </c:pt>
                <c:pt idx="2">
                  <c:v>8.8923556942277687E-2</c:v>
                </c:pt>
                <c:pt idx="3">
                  <c:v>1.2480499219968799E-2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8-444B-8499-174396A9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0949279"/>
        <c:axId val="1011005775"/>
      </c:barChart>
      <c:lineChart>
        <c:grouping val="standard"/>
        <c:varyColors val="0"/>
        <c:ser>
          <c:idx val="1"/>
          <c:order val="1"/>
          <c:tx>
            <c:v>Cummulative Percent Frequency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Averages!$A$26:$A$29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Averages!$E$26:$E$29</c:f>
              <c:numCache>
                <c:formatCode>0.00%</c:formatCode>
                <c:ptCount val="4"/>
                <c:pt idx="0">
                  <c:v>0.65054602184087362</c:v>
                </c:pt>
                <c:pt idx="1">
                  <c:v>0.89859594383775354</c:v>
                </c:pt>
                <c:pt idx="2">
                  <c:v>0.98751950078003126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44B-8499-174396A9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006559"/>
        <c:axId val="1009671679"/>
      </c:lineChart>
      <c:catAx>
        <c:axId val="101094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05775"/>
        <c:crosses val="autoZero"/>
        <c:auto val="1"/>
        <c:lblAlgn val="ctr"/>
        <c:lblOffset val="100"/>
        <c:noMultiLvlLbl val="0"/>
      </c:catAx>
      <c:valAx>
        <c:axId val="10110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49279"/>
        <c:crosses val="autoZero"/>
        <c:crossBetween val="between"/>
      </c:valAx>
      <c:valAx>
        <c:axId val="100967167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06559"/>
        <c:crosses val="max"/>
        <c:crossBetween val="between"/>
      </c:valAx>
      <c:catAx>
        <c:axId val="101300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967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284505</xdr:colOff>
      <xdr:row>21</xdr:row>
      <xdr:rowOff>31137</xdr:rowOff>
    </xdr:from>
    <xdr:to>
      <xdr:col>22</xdr:col>
      <xdr:colOff>192950</xdr:colOff>
      <xdr:row>41</xdr:row>
      <xdr:rowOff>177514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E38C12-4C85-7043-883D-A41F6B3F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379505</xdr:colOff>
      <xdr:row>21</xdr:row>
      <xdr:rowOff>20916</xdr:rowOff>
    </xdr:from>
    <xdr:to>
      <xdr:col>14</xdr:col>
      <xdr:colOff>164353</xdr:colOff>
      <xdr:row>41</xdr:row>
      <xdr:rowOff>164353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D372FA-0C8B-FB43-B68E-C9A09614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92"/>
  <sheetViews>
    <sheetView tabSelected="1" zoomScale="62" workbookViewId="0">
      <selection activeCell="X1" sqref="X1:X1048576"/>
    </sheetView>
  </sheetViews>
  <sheetFormatPr baseColWidth="10" defaultColWidth="8.83203125" defaultRowHeight="16" x14ac:dyDescent="0.2"/>
  <cols>
    <col min="1" max="1" width="10.33203125" bestFit="1" customWidth="1"/>
    <col min="2" max="2" width="32.33203125" bestFit="1" customWidth="1"/>
    <col min="3" max="3" width="7" bestFit="1" customWidth="1"/>
    <col min="4" max="4" width="31.1640625" bestFit="1" customWidth="1"/>
    <col min="5" max="5" width="6.5" bestFit="1" customWidth="1"/>
    <col min="6" max="6" width="17.6640625" bestFit="1" customWidth="1"/>
    <col min="7" max="7" width="6.33203125" bestFit="1" customWidth="1"/>
    <col min="8" max="8" width="11.83203125" bestFit="1" customWidth="1"/>
    <col min="9" max="9" width="16.1640625" bestFit="1" customWidth="1"/>
    <col min="10" max="11" width="15.83203125" bestFit="1" customWidth="1"/>
    <col min="12" max="12" width="5.33203125" bestFit="1" customWidth="1"/>
    <col min="13" max="13" width="5" bestFit="1" customWidth="1"/>
    <col min="14" max="14" width="6" bestFit="1" customWidth="1"/>
    <col min="15" max="15" width="11.83203125" bestFit="1" customWidth="1"/>
    <col min="16" max="16" width="11.5" bestFit="1" customWidth="1"/>
    <col min="17" max="17" width="11.33203125" bestFit="1" customWidth="1"/>
    <col min="18" max="18" width="10.1640625" bestFit="1" customWidth="1"/>
    <col min="19" max="19" width="9.83203125" bestFit="1" customWidth="1"/>
    <col min="20" max="20" width="9.6640625" bestFit="1" customWidth="1"/>
    <col min="21" max="21" width="14.6640625" bestFit="1" customWidth="1"/>
    <col min="22" max="22" width="12.83203125" customWidth="1"/>
    <col min="23" max="23" width="13.1640625" customWidth="1"/>
    <col min="24" max="24" width="22.83203125" customWidth="1"/>
    <col min="28" max="28" width="15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2190</v>
      </c>
    </row>
    <row r="2" spans="1:24" x14ac:dyDescent="0.2">
      <c r="A2">
        <v>15833001</v>
      </c>
      <c r="B2" t="s">
        <v>156</v>
      </c>
      <c r="C2">
        <v>15833</v>
      </c>
      <c r="D2" t="s">
        <v>156</v>
      </c>
      <c r="E2">
        <v>15</v>
      </c>
      <c r="F2" t="s">
        <v>139</v>
      </c>
      <c r="G2">
        <v>20</v>
      </c>
      <c r="H2" t="s">
        <v>67</v>
      </c>
      <c r="I2">
        <v>478</v>
      </c>
      <c r="J2">
        <v>463</v>
      </c>
      <c r="K2">
        <v>941</v>
      </c>
      <c r="L2">
        <v>502</v>
      </c>
      <c r="M2">
        <v>473</v>
      </c>
      <c r="N2">
        <v>975</v>
      </c>
      <c r="O2">
        <v>512</v>
      </c>
      <c r="P2">
        <v>485</v>
      </c>
      <c r="Q2">
        <v>997</v>
      </c>
      <c r="R2">
        <v>440</v>
      </c>
      <c r="S2">
        <v>395</v>
      </c>
      <c r="T2">
        <v>835</v>
      </c>
      <c r="U2">
        <v>76</v>
      </c>
      <c r="V2">
        <v>50</v>
      </c>
      <c r="W2">
        <v>126</v>
      </c>
      <c r="X2">
        <v>188.42</v>
      </c>
    </row>
    <row r="3" spans="1:24" x14ac:dyDescent="0.2">
      <c r="A3">
        <v>183801002</v>
      </c>
      <c r="B3" t="s">
        <v>1703</v>
      </c>
      <c r="C3">
        <v>183801</v>
      </c>
      <c r="D3" t="s">
        <v>1704</v>
      </c>
      <c r="E3">
        <v>183</v>
      </c>
      <c r="F3" t="s">
        <v>1705</v>
      </c>
      <c r="G3">
        <v>7</v>
      </c>
      <c r="H3" t="s">
        <v>26</v>
      </c>
      <c r="I3">
        <v>520</v>
      </c>
      <c r="J3">
        <v>485</v>
      </c>
      <c r="K3">
        <v>995</v>
      </c>
      <c r="L3">
        <v>517</v>
      </c>
      <c r="M3">
        <v>467</v>
      </c>
      <c r="N3">
        <v>977</v>
      </c>
      <c r="O3">
        <v>517</v>
      </c>
      <c r="P3">
        <v>467</v>
      </c>
      <c r="Q3">
        <v>977</v>
      </c>
      <c r="U3">
        <v>41</v>
      </c>
      <c r="V3">
        <v>46</v>
      </c>
      <c r="W3">
        <v>87</v>
      </c>
      <c r="X3">
        <v>208.39700000000008</v>
      </c>
    </row>
    <row r="4" spans="1:24" x14ac:dyDescent="0.2">
      <c r="A4">
        <v>57832001</v>
      </c>
      <c r="B4" t="s">
        <v>513</v>
      </c>
      <c r="C4">
        <v>57832</v>
      </c>
      <c r="D4" t="s">
        <v>513</v>
      </c>
      <c r="E4">
        <v>57</v>
      </c>
      <c r="F4" t="s">
        <v>480</v>
      </c>
      <c r="G4">
        <v>10</v>
      </c>
      <c r="H4" t="s">
        <v>397</v>
      </c>
      <c r="I4">
        <v>400</v>
      </c>
      <c r="J4">
        <v>438</v>
      </c>
      <c r="K4">
        <v>838</v>
      </c>
      <c r="L4">
        <v>400</v>
      </c>
      <c r="M4">
        <v>438</v>
      </c>
      <c r="N4">
        <v>838</v>
      </c>
      <c r="R4">
        <v>397</v>
      </c>
      <c r="S4">
        <v>453</v>
      </c>
      <c r="T4">
        <v>850</v>
      </c>
      <c r="U4">
        <v>68</v>
      </c>
      <c r="V4">
        <v>64</v>
      </c>
      <c r="W4">
        <v>132</v>
      </c>
      <c r="X4">
        <v>209.71300000000008</v>
      </c>
    </row>
    <row r="5" spans="1:24" x14ac:dyDescent="0.2">
      <c r="A5">
        <v>242905001</v>
      </c>
      <c r="B5" t="s">
        <v>2096</v>
      </c>
      <c r="C5">
        <v>242905</v>
      </c>
      <c r="D5" t="s">
        <v>2097</v>
      </c>
      <c r="E5">
        <v>242</v>
      </c>
      <c r="F5" t="s">
        <v>2098</v>
      </c>
      <c r="G5">
        <v>16</v>
      </c>
      <c r="H5" t="s">
        <v>283</v>
      </c>
      <c r="I5">
        <v>505</v>
      </c>
      <c r="J5">
        <v>525</v>
      </c>
      <c r="K5">
        <v>1030</v>
      </c>
      <c r="L5">
        <v>505</v>
      </c>
      <c r="M5">
        <v>525</v>
      </c>
      <c r="N5">
        <v>1030</v>
      </c>
      <c r="U5">
        <v>52</v>
      </c>
      <c r="V5">
        <v>59</v>
      </c>
      <c r="W5">
        <v>111</v>
      </c>
      <c r="X5">
        <v>219.21200000000005</v>
      </c>
    </row>
    <row r="6" spans="1:24" x14ac:dyDescent="0.2">
      <c r="A6">
        <v>92801001</v>
      </c>
      <c r="B6" t="s">
        <v>908</v>
      </c>
      <c r="C6">
        <v>92801</v>
      </c>
      <c r="D6" t="s">
        <v>909</v>
      </c>
      <c r="E6">
        <v>92</v>
      </c>
      <c r="F6" t="s">
        <v>910</v>
      </c>
      <c r="G6">
        <v>7</v>
      </c>
      <c r="H6" t="s">
        <v>26</v>
      </c>
      <c r="I6">
        <v>480</v>
      </c>
      <c r="J6">
        <v>450</v>
      </c>
      <c r="K6">
        <v>930</v>
      </c>
      <c r="L6">
        <v>504</v>
      </c>
      <c r="M6">
        <v>504</v>
      </c>
      <c r="N6">
        <v>1008</v>
      </c>
      <c r="O6">
        <v>548</v>
      </c>
      <c r="P6">
        <v>500</v>
      </c>
      <c r="Q6">
        <v>1048</v>
      </c>
      <c r="U6">
        <v>97</v>
      </c>
      <c r="V6">
        <v>70</v>
      </c>
      <c r="W6">
        <v>167</v>
      </c>
      <c r="X6">
        <v>229.62300000000005</v>
      </c>
    </row>
    <row r="7" spans="1:24" x14ac:dyDescent="0.2">
      <c r="A7">
        <v>93905001</v>
      </c>
      <c r="B7" t="s">
        <v>933</v>
      </c>
      <c r="C7">
        <v>93905</v>
      </c>
      <c r="D7" t="s">
        <v>934</v>
      </c>
      <c r="E7">
        <v>93</v>
      </c>
      <c r="F7" t="s">
        <v>928</v>
      </c>
      <c r="G7">
        <v>6</v>
      </c>
      <c r="H7" t="s">
        <v>79</v>
      </c>
      <c r="I7">
        <v>505</v>
      </c>
      <c r="J7">
        <v>410</v>
      </c>
      <c r="K7">
        <v>915</v>
      </c>
      <c r="L7">
        <v>497</v>
      </c>
      <c r="M7">
        <v>423</v>
      </c>
      <c r="N7">
        <v>920</v>
      </c>
      <c r="O7">
        <v>497</v>
      </c>
      <c r="P7">
        <v>423</v>
      </c>
      <c r="Q7">
        <v>920</v>
      </c>
      <c r="U7">
        <v>27</v>
      </c>
      <c r="V7">
        <v>25</v>
      </c>
      <c r="W7">
        <v>52</v>
      </c>
      <c r="X7">
        <v>231.1</v>
      </c>
    </row>
    <row r="8" spans="1:24" x14ac:dyDescent="0.2">
      <c r="A8">
        <v>153907001</v>
      </c>
      <c r="B8" t="s">
        <v>1490</v>
      </c>
      <c r="C8">
        <v>153907</v>
      </c>
      <c r="D8" t="s">
        <v>1491</v>
      </c>
      <c r="E8">
        <v>153</v>
      </c>
      <c r="F8" t="s">
        <v>1487</v>
      </c>
      <c r="G8">
        <v>17</v>
      </c>
      <c r="H8" t="s">
        <v>388</v>
      </c>
      <c r="I8">
        <v>420</v>
      </c>
      <c r="J8">
        <v>430</v>
      </c>
      <c r="K8">
        <v>850</v>
      </c>
      <c r="L8">
        <v>423</v>
      </c>
      <c r="M8">
        <v>412</v>
      </c>
      <c r="N8">
        <v>835</v>
      </c>
      <c r="O8">
        <v>418</v>
      </c>
      <c r="P8">
        <v>398</v>
      </c>
      <c r="Q8">
        <v>815</v>
      </c>
      <c r="R8">
        <v>435</v>
      </c>
      <c r="S8">
        <v>440</v>
      </c>
      <c r="T8">
        <v>875</v>
      </c>
      <c r="U8">
        <v>55</v>
      </c>
      <c r="V8">
        <v>59</v>
      </c>
      <c r="W8">
        <v>114</v>
      </c>
      <c r="X8">
        <v>234.02500000000001</v>
      </c>
    </row>
    <row r="9" spans="1:24" x14ac:dyDescent="0.2">
      <c r="A9">
        <v>18908001</v>
      </c>
      <c r="B9" t="s">
        <v>241</v>
      </c>
      <c r="C9">
        <v>18908</v>
      </c>
      <c r="D9" t="s">
        <v>242</v>
      </c>
      <c r="E9">
        <v>18</v>
      </c>
      <c r="F9" t="s">
        <v>230</v>
      </c>
      <c r="G9">
        <v>12</v>
      </c>
      <c r="H9" t="s">
        <v>115</v>
      </c>
      <c r="I9">
        <v>505</v>
      </c>
      <c r="J9">
        <v>475</v>
      </c>
      <c r="K9">
        <v>980</v>
      </c>
      <c r="L9">
        <v>505</v>
      </c>
      <c r="M9">
        <v>475</v>
      </c>
      <c r="N9">
        <v>980</v>
      </c>
      <c r="O9">
        <v>505</v>
      </c>
      <c r="P9">
        <v>475</v>
      </c>
      <c r="Q9">
        <v>980</v>
      </c>
      <c r="U9">
        <v>69</v>
      </c>
      <c r="V9">
        <v>61</v>
      </c>
      <c r="W9">
        <v>130</v>
      </c>
      <c r="X9">
        <v>235.81400000000008</v>
      </c>
    </row>
    <row r="10" spans="1:24" x14ac:dyDescent="0.2">
      <c r="A10">
        <v>196901001</v>
      </c>
      <c r="B10" t="s">
        <v>1767</v>
      </c>
      <c r="C10">
        <v>196901</v>
      </c>
      <c r="D10" t="s">
        <v>1768</v>
      </c>
      <c r="E10">
        <v>196</v>
      </c>
      <c r="F10" t="s">
        <v>1769</v>
      </c>
      <c r="G10">
        <v>3</v>
      </c>
      <c r="H10" t="s">
        <v>317</v>
      </c>
      <c r="I10">
        <v>510</v>
      </c>
      <c r="J10">
        <v>444</v>
      </c>
      <c r="K10">
        <v>954</v>
      </c>
      <c r="L10">
        <v>538</v>
      </c>
      <c r="M10">
        <v>484</v>
      </c>
      <c r="N10">
        <v>1022</v>
      </c>
      <c r="O10">
        <v>513</v>
      </c>
      <c r="P10">
        <v>453</v>
      </c>
      <c r="Q10">
        <v>966</v>
      </c>
      <c r="R10">
        <v>597</v>
      </c>
      <c r="S10">
        <v>557</v>
      </c>
      <c r="T10">
        <v>1153</v>
      </c>
      <c r="U10">
        <v>35</v>
      </c>
      <c r="V10">
        <v>38</v>
      </c>
      <c r="W10">
        <v>73</v>
      </c>
      <c r="X10">
        <v>236.42100000000008</v>
      </c>
    </row>
    <row r="11" spans="1:24" x14ac:dyDescent="0.2">
      <c r="A11">
        <v>105801001</v>
      </c>
      <c r="B11" t="s">
        <v>1147</v>
      </c>
      <c r="C11">
        <v>105801</v>
      </c>
      <c r="D11" t="s">
        <v>1147</v>
      </c>
      <c r="E11">
        <v>105</v>
      </c>
      <c r="F11" t="s">
        <v>1148</v>
      </c>
      <c r="G11">
        <v>13</v>
      </c>
      <c r="H11" t="s">
        <v>92</v>
      </c>
      <c r="I11">
        <v>553</v>
      </c>
      <c r="J11">
        <v>517</v>
      </c>
      <c r="K11">
        <v>1069</v>
      </c>
      <c r="L11">
        <v>581</v>
      </c>
      <c r="M11">
        <v>523</v>
      </c>
      <c r="N11">
        <v>1106</v>
      </c>
      <c r="O11">
        <v>589</v>
      </c>
      <c r="P11">
        <v>522</v>
      </c>
      <c r="Q11">
        <v>1114</v>
      </c>
      <c r="R11">
        <v>563</v>
      </c>
      <c r="S11">
        <v>527</v>
      </c>
      <c r="T11">
        <v>1089</v>
      </c>
      <c r="U11">
        <v>94</v>
      </c>
      <c r="V11">
        <v>70</v>
      </c>
      <c r="W11">
        <v>164</v>
      </c>
      <c r="X11">
        <v>238.93200000000004</v>
      </c>
    </row>
    <row r="12" spans="1:24" x14ac:dyDescent="0.2">
      <c r="A12">
        <v>167904001</v>
      </c>
      <c r="B12" t="s">
        <v>1587</v>
      </c>
      <c r="C12">
        <v>167904</v>
      </c>
      <c r="D12" t="s">
        <v>1588</v>
      </c>
      <c r="E12">
        <v>167</v>
      </c>
      <c r="F12" t="s">
        <v>1586</v>
      </c>
      <c r="G12">
        <v>12</v>
      </c>
      <c r="H12" t="s">
        <v>115</v>
      </c>
      <c r="I12">
        <v>483</v>
      </c>
      <c r="J12">
        <v>435</v>
      </c>
      <c r="K12">
        <v>918</v>
      </c>
      <c r="L12">
        <v>508</v>
      </c>
      <c r="M12">
        <v>482</v>
      </c>
      <c r="N12">
        <v>990</v>
      </c>
      <c r="O12">
        <v>483</v>
      </c>
      <c r="P12">
        <v>435</v>
      </c>
      <c r="Q12">
        <v>918</v>
      </c>
      <c r="U12">
        <v>55</v>
      </c>
      <c r="V12">
        <v>56</v>
      </c>
      <c r="W12">
        <v>111</v>
      </c>
      <c r="X12">
        <v>240.77500000000001</v>
      </c>
    </row>
    <row r="13" spans="1:24" x14ac:dyDescent="0.2">
      <c r="A13">
        <v>47905001</v>
      </c>
      <c r="B13" t="s">
        <v>456</v>
      </c>
      <c r="C13">
        <v>47905</v>
      </c>
      <c r="D13" t="s">
        <v>457</v>
      </c>
      <c r="E13">
        <v>47</v>
      </c>
      <c r="F13" t="s">
        <v>453</v>
      </c>
      <c r="G13">
        <v>14</v>
      </c>
      <c r="H13" t="s">
        <v>321</v>
      </c>
      <c r="I13">
        <v>520</v>
      </c>
      <c r="J13">
        <v>480</v>
      </c>
      <c r="K13">
        <v>1000</v>
      </c>
      <c r="L13">
        <v>520</v>
      </c>
      <c r="M13">
        <v>480</v>
      </c>
      <c r="N13">
        <v>1000</v>
      </c>
      <c r="O13">
        <v>510</v>
      </c>
      <c r="P13">
        <v>425</v>
      </c>
      <c r="Q13">
        <v>935</v>
      </c>
      <c r="U13">
        <v>64</v>
      </c>
      <c r="V13">
        <v>76</v>
      </c>
      <c r="W13">
        <v>140</v>
      </c>
      <c r="X13">
        <v>248.92200000000008</v>
      </c>
    </row>
    <row r="14" spans="1:24" x14ac:dyDescent="0.2">
      <c r="A14">
        <v>18906001</v>
      </c>
      <c r="B14" t="s">
        <v>237</v>
      </c>
      <c r="C14">
        <v>18906</v>
      </c>
      <c r="D14" t="s">
        <v>238</v>
      </c>
      <c r="E14">
        <v>18</v>
      </c>
      <c r="F14" t="s">
        <v>230</v>
      </c>
      <c r="G14">
        <v>12</v>
      </c>
      <c r="H14" t="s">
        <v>115</v>
      </c>
      <c r="I14">
        <v>455</v>
      </c>
      <c r="J14">
        <v>478</v>
      </c>
      <c r="K14">
        <v>933</v>
      </c>
      <c r="L14">
        <v>520</v>
      </c>
      <c r="M14">
        <v>513</v>
      </c>
      <c r="N14">
        <v>1039</v>
      </c>
      <c r="O14">
        <v>524</v>
      </c>
      <c r="P14">
        <v>513</v>
      </c>
      <c r="Q14">
        <v>1044</v>
      </c>
      <c r="U14">
        <v>68</v>
      </c>
      <c r="V14">
        <v>66</v>
      </c>
      <c r="W14">
        <v>134</v>
      </c>
      <c r="X14">
        <v>249.34400000000008</v>
      </c>
    </row>
    <row r="15" spans="1:24" x14ac:dyDescent="0.2">
      <c r="A15">
        <v>84903001</v>
      </c>
      <c r="B15" t="s">
        <v>849</v>
      </c>
      <c r="C15">
        <v>84903</v>
      </c>
      <c r="D15" t="s">
        <v>850</v>
      </c>
      <c r="E15">
        <v>84</v>
      </c>
      <c r="F15" t="s">
        <v>843</v>
      </c>
      <c r="G15">
        <v>5</v>
      </c>
      <c r="H15" t="s">
        <v>372</v>
      </c>
      <c r="I15">
        <v>478</v>
      </c>
      <c r="J15">
        <v>466</v>
      </c>
      <c r="K15">
        <v>944</v>
      </c>
      <c r="L15">
        <v>491</v>
      </c>
      <c r="M15">
        <v>440</v>
      </c>
      <c r="N15">
        <v>931</v>
      </c>
      <c r="O15">
        <v>478</v>
      </c>
      <c r="P15">
        <v>450</v>
      </c>
      <c r="Q15">
        <v>928</v>
      </c>
      <c r="U15">
        <v>30</v>
      </c>
      <c r="V15">
        <v>32</v>
      </c>
      <c r="W15">
        <v>62</v>
      </c>
      <c r="X15">
        <v>249.35500000000005</v>
      </c>
    </row>
    <row r="16" spans="1:24" x14ac:dyDescent="0.2">
      <c r="A16">
        <v>169906001</v>
      </c>
      <c r="B16" t="s">
        <v>1593</v>
      </c>
      <c r="C16">
        <v>169906</v>
      </c>
      <c r="D16" t="s">
        <v>1594</v>
      </c>
      <c r="E16">
        <v>169</v>
      </c>
      <c r="F16" t="s">
        <v>1590</v>
      </c>
      <c r="G16">
        <v>9</v>
      </c>
      <c r="H16" t="s">
        <v>63</v>
      </c>
      <c r="I16">
        <v>487</v>
      </c>
      <c r="J16">
        <v>523</v>
      </c>
      <c r="K16">
        <v>1010</v>
      </c>
      <c r="L16">
        <v>536</v>
      </c>
      <c r="M16">
        <v>552</v>
      </c>
      <c r="N16">
        <v>1088</v>
      </c>
      <c r="O16">
        <v>535</v>
      </c>
      <c r="P16">
        <v>535</v>
      </c>
      <c r="Q16">
        <v>1070</v>
      </c>
      <c r="U16">
        <v>72</v>
      </c>
      <c r="V16">
        <v>71</v>
      </c>
      <c r="W16">
        <v>143</v>
      </c>
      <c r="X16">
        <v>251.79300000000001</v>
      </c>
    </row>
    <row r="17" spans="1:24" x14ac:dyDescent="0.2">
      <c r="A17">
        <v>62902001</v>
      </c>
      <c r="B17" t="s">
        <v>646</v>
      </c>
      <c r="C17">
        <v>62902</v>
      </c>
      <c r="D17" t="s">
        <v>647</v>
      </c>
      <c r="E17">
        <v>62</v>
      </c>
      <c r="F17" t="s">
        <v>645</v>
      </c>
      <c r="G17">
        <v>3</v>
      </c>
      <c r="H17" t="s">
        <v>317</v>
      </c>
      <c r="I17">
        <v>435</v>
      </c>
      <c r="J17">
        <v>445</v>
      </c>
      <c r="K17">
        <v>880</v>
      </c>
      <c r="L17">
        <v>417</v>
      </c>
      <c r="M17">
        <v>453</v>
      </c>
      <c r="N17">
        <v>870</v>
      </c>
      <c r="R17">
        <v>375</v>
      </c>
      <c r="S17">
        <v>445</v>
      </c>
      <c r="T17">
        <v>820</v>
      </c>
      <c r="U17">
        <v>73</v>
      </c>
      <c r="V17">
        <v>86</v>
      </c>
      <c r="W17">
        <v>159</v>
      </c>
      <c r="X17">
        <v>256.32600000000002</v>
      </c>
    </row>
    <row r="18" spans="1:24" x14ac:dyDescent="0.2">
      <c r="A18">
        <v>25908001</v>
      </c>
      <c r="B18" t="s">
        <v>290</v>
      </c>
      <c r="C18">
        <v>25908</v>
      </c>
      <c r="D18" t="s">
        <v>291</v>
      </c>
      <c r="E18">
        <v>25</v>
      </c>
      <c r="F18" t="s">
        <v>286</v>
      </c>
      <c r="G18">
        <v>15</v>
      </c>
      <c r="H18" t="s">
        <v>287</v>
      </c>
      <c r="I18">
        <v>460</v>
      </c>
      <c r="J18">
        <v>417</v>
      </c>
      <c r="K18">
        <v>877</v>
      </c>
      <c r="L18">
        <v>536</v>
      </c>
      <c r="M18">
        <v>517</v>
      </c>
      <c r="N18">
        <v>1053</v>
      </c>
      <c r="O18">
        <v>505</v>
      </c>
      <c r="P18">
        <v>475</v>
      </c>
      <c r="Q18">
        <v>980</v>
      </c>
      <c r="R18">
        <v>577</v>
      </c>
      <c r="S18">
        <v>573</v>
      </c>
      <c r="T18">
        <v>1150</v>
      </c>
      <c r="U18">
        <v>94</v>
      </c>
      <c r="V18">
        <v>77</v>
      </c>
      <c r="W18">
        <v>171</v>
      </c>
      <c r="X18">
        <v>259.45300000000003</v>
      </c>
    </row>
    <row r="19" spans="1:24" x14ac:dyDescent="0.2">
      <c r="A19">
        <v>22004001</v>
      </c>
      <c r="B19" t="s">
        <v>275</v>
      </c>
      <c r="C19">
        <v>22004</v>
      </c>
      <c r="D19" t="s">
        <v>276</v>
      </c>
      <c r="E19">
        <v>22</v>
      </c>
      <c r="F19" t="s">
        <v>277</v>
      </c>
      <c r="G19">
        <v>18</v>
      </c>
      <c r="H19" t="s">
        <v>40</v>
      </c>
      <c r="I19">
        <v>514</v>
      </c>
      <c r="J19">
        <v>504</v>
      </c>
      <c r="K19">
        <v>1018</v>
      </c>
      <c r="L19">
        <v>547</v>
      </c>
      <c r="M19">
        <v>517</v>
      </c>
      <c r="N19">
        <v>1063</v>
      </c>
      <c r="O19">
        <v>515</v>
      </c>
      <c r="P19">
        <v>498</v>
      </c>
      <c r="Q19">
        <v>1013</v>
      </c>
      <c r="R19">
        <v>572</v>
      </c>
      <c r="S19">
        <v>532</v>
      </c>
      <c r="T19">
        <v>1104</v>
      </c>
      <c r="U19">
        <v>49</v>
      </c>
      <c r="V19">
        <v>37</v>
      </c>
      <c r="W19">
        <v>86</v>
      </c>
      <c r="X19">
        <v>262.38200000000001</v>
      </c>
    </row>
    <row r="20" spans="1:24" x14ac:dyDescent="0.2">
      <c r="A20">
        <v>18903001</v>
      </c>
      <c r="B20" t="s">
        <v>231</v>
      </c>
      <c r="C20">
        <v>18903</v>
      </c>
      <c r="D20" t="s">
        <v>232</v>
      </c>
      <c r="E20">
        <v>18</v>
      </c>
      <c r="F20" t="s">
        <v>230</v>
      </c>
      <c r="G20">
        <v>12</v>
      </c>
      <c r="H20" t="s">
        <v>115</v>
      </c>
      <c r="I20">
        <v>433</v>
      </c>
      <c r="J20">
        <v>468</v>
      </c>
      <c r="K20">
        <v>900</v>
      </c>
      <c r="L20">
        <v>462</v>
      </c>
      <c r="M20">
        <v>484</v>
      </c>
      <c r="N20">
        <v>946</v>
      </c>
      <c r="O20">
        <v>437</v>
      </c>
      <c r="P20">
        <v>470</v>
      </c>
      <c r="Q20">
        <v>907</v>
      </c>
      <c r="R20">
        <v>500</v>
      </c>
      <c r="S20">
        <v>505</v>
      </c>
      <c r="T20">
        <v>1005</v>
      </c>
      <c r="U20">
        <v>63</v>
      </c>
      <c r="V20">
        <v>72</v>
      </c>
      <c r="W20">
        <v>135</v>
      </c>
      <c r="X20">
        <v>271.23700000000002</v>
      </c>
    </row>
    <row r="21" spans="1:24" x14ac:dyDescent="0.2">
      <c r="A21">
        <v>187906001</v>
      </c>
      <c r="B21" t="s">
        <v>1733</v>
      </c>
      <c r="C21">
        <v>187906</v>
      </c>
      <c r="D21" t="s">
        <v>1734</v>
      </c>
      <c r="E21">
        <v>187</v>
      </c>
      <c r="F21" t="s">
        <v>1730</v>
      </c>
      <c r="G21">
        <v>6</v>
      </c>
      <c r="H21" t="s">
        <v>79</v>
      </c>
      <c r="I21">
        <v>485</v>
      </c>
      <c r="J21">
        <v>400</v>
      </c>
      <c r="K21">
        <v>885</v>
      </c>
      <c r="L21">
        <v>523</v>
      </c>
      <c r="M21">
        <v>423</v>
      </c>
      <c r="N21">
        <v>947</v>
      </c>
      <c r="R21">
        <v>482</v>
      </c>
      <c r="S21">
        <v>398</v>
      </c>
      <c r="T21">
        <v>880</v>
      </c>
      <c r="U21">
        <v>38</v>
      </c>
      <c r="V21">
        <v>31</v>
      </c>
      <c r="W21">
        <v>69</v>
      </c>
      <c r="X21">
        <v>271.99099999999999</v>
      </c>
    </row>
    <row r="22" spans="1:24" x14ac:dyDescent="0.2">
      <c r="A22">
        <v>229906001</v>
      </c>
      <c r="B22" t="s">
        <v>2013</v>
      </c>
      <c r="C22">
        <v>229906</v>
      </c>
      <c r="D22" t="s">
        <v>2014</v>
      </c>
      <c r="E22">
        <v>229</v>
      </c>
      <c r="F22" t="s">
        <v>2007</v>
      </c>
      <c r="G22">
        <v>5</v>
      </c>
      <c r="H22" t="s">
        <v>372</v>
      </c>
      <c r="I22">
        <v>455</v>
      </c>
      <c r="J22">
        <v>465</v>
      </c>
      <c r="K22">
        <v>920</v>
      </c>
      <c r="L22">
        <v>477</v>
      </c>
      <c r="M22">
        <v>500</v>
      </c>
      <c r="N22">
        <v>979</v>
      </c>
      <c r="O22">
        <v>460</v>
      </c>
      <c r="P22">
        <v>477</v>
      </c>
      <c r="Q22">
        <v>940</v>
      </c>
      <c r="R22">
        <v>490</v>
      </c>
      <c r="S22">
        <v>518</v>
      </c>
      <c r="T22">
        <v>1008</v>
      </c>
      <c r="U22">
        <v>46</v>
      </c>
      <c r="V22">
        <v>51</v>
      </c>
      <c r="W22">
        <v>97</v>
      </c>
      <c r="X22">
        <v>283.00600000000003</v>
      </c>
    </row>
    <row r="23" spans="1:24" x14ac:dyDescent="0.2">
      <c r="A23">
        <v>198902101</v>
      </c>
      <c r="B23" t="s">
        <v>1775</v>
      </c>
      <c r="C23">
        <v>198902</v>
      </c>
      <c r="D23" t="s">
        <v>1776</v>
      </c>
      <c r="E23">
        <v>198</v>
      </c>
      <c r="F23" t="s">
        <v>1774</v>
      </c>
      <c r="G23">
        <v>6</v>
      </c>
      <c r="H23" t="s">
        <v>79</v>
      </c>
      <c r="I23">
        <v>360</v>
      </c>
      <c r="J23">
        <v>447</v>
      </c>
      <c r="K23">
        <v>807</v>
      </c>
      <c r="L23">
        <v>360</v>
      </c>
      <c r="M23">
        <v>447</v>
      </c>
      <c r="N23">
        <v>807</v>
      </c>
      <c r="R23">
        <v>360</v>
      </c>
      <c r="S23">
        <v>447</v>
      </c>
      <c r="T23">
        <v>807</v>
      </c>
      <c r="U23">
        <v>80</v>
      </c>
      <c r="V23">
        <v>76</v>
      </c>
      <c r="W23">
        <v>156</v>
      </c>
      <c r="X23">
        <v>295.9430000000001</v>
      </c>
    </row>
    <row r="24" spans="1:24" x14ac:dyDescent="0.2">
      <c r="A24">
        <v>152803001</v>
      </c>
      <c r="B24" t="s">
        <v>1464</v>
      </c>
      <c r="C24">
        <v>152803</v>
      </c>
      <c r="D24" t="s">
        <v>1465</v>
      </c>
      <c r="E24">
        <v>152</v>
      </c>
      <c r="F24" t="s">
        <v>1466</v>
      </c>
      <c r="G24">
        <v>17</v>
      </c>
      <c r="H24" t="s">
        <v>388</v>
      </c>
      <c r="I24">
        <v>413</v>
      </c>
      <c r="J24">
        <v>433</v>
      </c>
      <c r="K24">
        <v>845</v>
      </c>
      <c r="L24">
        <v>413</v>
      </c>
      <c r="M24">
        <v>433</v>
      </c>
      <c r="N24">
        <v>845</v>
      </c>
      <c r="O24">
        <v>413</v>
      </c>
      <c r="P24">
        <v>433</v>
      </c>
      <c r="Q24">
        <v>845</v>
      </c>
      <c r="U24">
        <v>103</v>
      </c>
      <c r="V24">
        <v>97</v>
      </c>
      <c r="W24">
        <v>200</v>
      </c>
      <c r="X24">
        <v>296.90100000000001</v>
      </c>
    </row>
    <row r="25" spans="1:24" x14ac:dyDescent="0.2">
      <c r="A25">
        <v>28906001</v>
      </c>
      <c r="B25" t="s">
        <v>312</v>
      </c>
      <c r="C25">
        <v>28906</v>
      </c>
      <c r="D25" t="s">
        <v>313</v>
      </c>
      <c r="E25">
        <v>28</v>
      </c>
      <c r="F25" t="s">
        <v>309</v>
      </c>
      <c r="G25">
        <v>13</v>
      </c>
      <c r="H25" t="s">
        <v>92</v>
      </c>
      <c r="I25">
        <v>453</v>
      </c>
      <c r="J25">
        <v>463</v>
      </c>
      <c r="K25">
        <v>917</v>
      </c>
      <c r="L25">
        <v>495</v>
      </c>
      <c r="M25">
        <v>506</v>
      </c>
      <c r="N25">
        <v>1001</v>
      </c>
      <c r="O25">
        <v>475</v>
      </c>
      <c r="P25">
        <v>472</v>
      </c>
      <c r="Q25">
        <v>947</v>
      </c>
      <c r="R25">
        <v>595</v>
      </c>
      <c r="S25">
        <v>675</v>
      </c>
      <c r="T25">
        <v>1270</v>
      </c>
      <c r="U25">
        <v>78</v>
      </c>
      <c r="V25">
        <v>91</v>
      </c>
      <c r="W25">
        <v>169</v>
      </c>
      <c r="X25">
        <v>297.48599999999999</v>
      </c>
    </row>
    <row r="26" spans="1:24" x14ac:dyDescent="0.2">
      <c r="A26">
        <v>228905001</v>
      </c>
      <c r="B26" t="s">
        <v>2003</v>
      </c>
      <c r="C26">
        <v>228905</v>
      </c>
      <c r="D26" t="s">
        <v>2004</v>
      </c>
      <c r="E26">
        <v>228</v>
      </c>
      <c r="F26" t="s">
        <v>2001</v>
      </c>
      <c r="G26">
        <v>6</v>
      </c>
      <c r="H26" t="s">
        <v>79</v>
      </c>
      <c r="I26">
        <v>460</v>
      </c>
      <c r="J26">
        <v>490</v>
      </c>
      <c r="K26">
        <v>950</v>
      </c>
      <c r="L26">
        <v>487</v>
      </c>
      <c r="M26">
        <v>488</v>
      </c>
      <c r="N26">
        <v>975</v>
      </c>
      <c r="O26">
        <v>515</v>
      </c>
      <c r="P26">
        <v>478</v>
      </c>
      <c r="Q26">
        <v>993</v>
      </c>
      <c r="R26">
        <v>463</v>
      </c>
      <c r="S26">
        <v>496</v>
      </c>
      <c r="T26">
        <v>959</v>
      </c>
      <c r="U26">
        <v>35</v>
      </c>
      <c r="V26">
        <v>49</v>
      </c>
      <c r="W26">
        <v>84</v>
      </c>
      <c r="X26">
        <v>301.827</v>
      </c>
    </row>
    <row r="27" spans="1:24" x14ac:dyDescent="0.2">
      <c r="A27">
        <v>182901001</v>
      </c>
      <c r="B27" t="s">
        <v>1696</v>
      </c>
      <c r="C27">
        <v>182901</v>
      </c>
      <c r="D27" t="s">
        <v>1697</v>
      </c>
      <c r="E27">
        <v>182</v>
      </c>
      <c r="F27" t="s">
        <v>1698</v>
      </c>
      <c r="G27">
        <v>11</v>
      </c>
      <c r="H27" t="s">
        <v>461</v>
      </c>
      <c r="I27">
        <v>570</v>
      </c>
      <c r="J27">
        <v>485</v>
      </c>
      <c r="K27">
        <v>1055</v>
      </c>
      <c r="L27">
        <v>558</v>
      </c>
      <c r="M27">
        <v>533</v>
      </c>
      <c r="N27">
        <v>1090</v>
      </c>
      <c r="O27">
        <v>570</v>
      </c>
      <c r="P27">
        <v>534</v>
      </c>
      <c r="Q27">
        <v>1104</v>
      </c>
      <c r="R27">
        <v>537</v>
      </c>
      <c r="S27">
        <v>530</v>
      </c>
      <c r="T27">
        <v>1067</v>
      </c>
      <c r="U27">
        <v>85</v>
      </c>
      <c r="V27">
        <v>106</v>
      </c>
      <c r="W27">
        <v>191</v>
      </c>
      <c r="X27">
        <v>303.6330000000001</v>
      </c>
    </row>
    <row r="28" spans="1:24" x14ac:dyDescent="0.2">
      <c r="A28">
        <v>145907002</v>
      </c>
      <c r="B28" t="s">
        <v>1433</v>
      </c>
      <c r="C28">
        <v>145907</v>
      </c>
      <c r="D28" t="s">
        <v>1434</v>
      </c>
      <c r="E28">
        <v>145</v>
      </c>
      <c r="F28" t="s">
        <v>1430</v>
      </c>
      <c r="G28">
        <v>6</v>
      </c>
      <c r="H28" t="s">
        <v>79</v>
      </c>
      <c r="I28">
        <v>467</v>
      </c>
      <c r="J28">
        <v>452</v>
      </c>
      <c r="K28">
        <v>918</v>
      </c>
      <c r="L28">
        <v>471</v>
      </c>
      <c r="M28">
        <v>464</v>
      </c>
      <c r="N28">
        <v>936</v>
      </c>
      <c r="O28">
        <v>488</v>
      </c>
      <c r="P28">
        <v>490</v>
      </c>
      <c r="Q28">
        <v>978</v>
      </c>
      <c r="R28">
        <v>450</v>
      </c>
      <c r="S28">
        <v>430</v>
      </c>
      <c r="T28">
        <v>880</v>
      </c>
      <c r="U28">
        <v>46</v>
      </c>
      <c r="V28">
        <v>40</v>
      </c>
      <c r="W28">
        <v>86</v>
      </c>
      <c r="X28">
        <v>304.005</v>
      </c>
    </row>
    <row r="29" spans="1:24" x14ac:dyDescent="0.2">
      <c r="A29">
        <v>18905003</v>
      </c>
      <c r="B29" t="s">
        <v>235</v>
      </c>
      <c r="C29">
        <v>18905</v>
      </c>
      <c r="D29" t="s">
        <v>236</v>
      </c>
      <c r="E29">
        <v>18</v>
      </c>
      <c r="F29" t="s">
        <v>230</v>
      </c>
      <c r="G29">
        <v>12</v>
      </c>
      <c r="H29" t="s">
        <v>115</v>
      </c>
      <c r="I29">
        <v>493</v>
      </c>
      <c r="J29">
        <v>437</v>
      </c>
      <c r="K29">
        <v>930</v>
      </c>
      <c r="L29">
        <v>498</v>
      </c>
      <c r="M29">
        <v>440</v>
      </c>
      <c r="N29">
        <v>938</v>
      </c>
      <c r="O29">
        <v>493</v>
      </c>
      <c r="P29">
        <v>437</v>
      </c>
      <c r="Q29">
        <v>930</v>
      </c>
      <c r="U29">
        <v>85</v>
      </c>
      <c r="V29">
        <v>103</v>
      </c>
      <c r="W29">
        <v>188</v>
      </c>
      <c r="X29">
        <v>314.37299999999999</v>
      </c>
    </row>
    <row r="30" spans="1:24" x14ac:dyDescent="0.2">
      <c r="A30">
        <v>195902001</v>
      </c>
      <c r="B30" t="s">
        <v>1765</v>
      </c>
      <c r="C30">
        <v>195902</v>
      </c>
      <c r="D30" t="s">
        <v>1766</v>
      </c>
      <c r="E30">
        <v>195</v>
      </c>
      <c r="F30" t="s">
        <v>1764</v>
      </c>
      <c r="G30">
        <v>18</v>
      </c>
      <c r="H30" t="s">
        <v>40</v>
      </c>
      <c r="I30">
        <v>478</v>
      </c>
      <c r="J30">
        <v>460</v>
      </c>
      <c r="K30">
        <v>938</v>
      </c>
      <c r="L30">
        <v>478</v>
      </c>
      <c r="M30">
        <v>460</v>
      </c>
      <c r="N30">
        <v>938</v>
      </c>
      <c r="O30">
        <v>515</v>
      </c>
      <c r="P30">
        <v>480</v>
      </c>
      <c r="Q30">
        <v>995</v>
      </c>
      <c r="U30">
        <v>77</v>
      </c>
      <c r="V30">
        <v>88</v>
      </c>
      <c r="W30">
        <v>165</v>
      </c>
      <c r="X30">
        <v>320.7050000000001</v>
      </c>
    </row>
    <row r="31" spans="1:24" x14ac:dyDescent="0.2">
      <c r="A31">
        <v>50909001</v>
      </c>
      <c r="B31" t="s">
        <v>469</v>
      </c>
      <c r="C31">
        <v>50909</v>
      </c>
      <c r="D31" t="s">
        <v>470</v>
      </c>
      <c r="E31">
        <v>50</v>
      </c>
      <c r="F31" t="s">
        <v>468</v>
      </c>
      <c r="G31">
        <v>12</v>
      </c>
      <c r="H31" t="s">
        <v>115</v>
      </c>
      <c r="I31">
        <v>480</v>
      </c>
      <c r="J31">
        <v>500</v>
      </c>
      <c r="K31">
        <v>985</v>
      </c>
      <c r="L31">
        <v>492</v>
      </c>
      <c r="M31">
        <v>502</v>
      </c>
      <c r="N31">
        <v>988</v>
      </c>
      <c r="O31">
        <v>565</v>
      </c>
      <c r="P31">
        <v>490</v>
      </c>
      <c r="Q31">
        <v>1060</v>
      </c>
      <c r="R31">
        <v>443</v>
      </c>
      <c r="S31">
        <v>510</v>
      </c>
      <c r="T31">
        <v>940</v>
      </c>
      <c r="U31">
        <v>108</v>
      </c>
      <c r="V31">
        <v>111</v>
      </c>
      <c r="W31">
        <v>219</v>
      </c>
      <c r="X31">
        <v>327.5</v>
      </c>
    </row>
    <row r="32" spans="1:24" x14ac:dyDescent="0.2">
      <c r="A32">
        <v>23902001</v>
      </c>
      <c r="B32" t="s">
        <v>280</v>
      </c>
      <c r="C32">
        <v>23902</v>
      </c>
      <c r="D32" t="s">
        <v>281</v>
      </c>
      <c r="E32">
        <v>23</v>
      </c>
      <c r="F32" t="s">
        <v>282</v>
      </c>
      <c r="G32">
        <v>16</v>
      </c>
      <c r="H32" t="s">
        <v>283</v>
      </c>
      <c r="I32">
        <v>580</v>
      </c>
      <c r="J32">
        <v>520</v>
      </c>
      <c r="K32">
        <v>1100</v>
      </c>
      <c r="L32">
        <v>572</v>
      </c>
      <c r="M32">
        <v>522</v>
      </c>
      <c r="N32">
        <v>1097</v>
      </c>
      <c r="O32">
        <v>555</v>
      </c>
      <c r="P32">
        <v>515</v>
      </c>
      <c r="Q32">
        <v>1073</v>
      </c>
      <c r="R32">
        <v>607</v>
      </c>
      <c r="S32">
        <v>537</v>
      </c>
      <c r="T32">
        <v>1143</v>
      </c>
      <c r="U32">
        <v>81</v>
      </c>
      <c r="V32">
        <v>106</v>
      </c>
      <c r="W32">
        <v>187</v>
      </c>
      <c r="X32">
        <v>335.3</v>
      </c>
    </row>
    <row r="33" spans="1:24" x14ac:dyDescent="0.2">
      <c r="A33">
        <v>186901001</v>
      </c>
      <c r="B33" t="s">
        <v>1721</v>
      </c>
      <c r="C33">
        <v>186901</v>
      </c>
      <c r="D33" t="s">
        <v>1722</v>
      </c>
      <c r="E33">
        <v>186</v>
      </c>
      <c r="F33" t="s">
        <v>1723</v>
      </c>
      <c r="G33">
        <v>18</v>
      </c>
      <c r="H33" t="s">
        <v>40</v>
      </c>
      <c r="I33">
        <v>450</v>
      </c>
      <c r="J33">
        <v>482</v>
      </c>
      <c r="K33">
        <v>932</v>
      </c>
      <c r="L33">
        <v>486</v>
      </c>
      <c r="M33">
        <v>498</v>
      </c>
      <c r="N33">
        <v>983</v>
      </c>
      <c r="O33">
        <v>460</v>
      </c>
      <c r="P33">
        <v>468</v>
      </c>
      <c r="Q33">
        <v>928</v>
      </c>
      <c r="R33">
        <v>518</v>
      </c>
      <c r="S33">
        <v>535</v>
      </c>
      <c r="T33">
        <v>1053</v>
      </c>
      <c r="U33">
        <v>111</v>
      </c>
      <c r="V33">
        <v>100</v>
      </c>
      <c r="W33">
        <v>211</v>
      </c>
      <c r="X33">
        <v>340.14699999999999</v>
      </c>
    </row>
    <row r="34" spans="1:24" x14ac:dyDescent="0.2">
      <c r="A34">
        <v>47903001</v>
      </c>
      <c r="B34" t="s">
        <v>454</v>
      </c>
      <c r="C34">
        <v>47903</v>
      </c>
      <c r="D34" t="s">
        <v>455</v>
      </c>
      <c r="E34">
        <v>47</v>
      </c>
      <c r="F34" t="s">
        <v>453</v>
      </c>
      <c r="G34">
        <v>14</v>
      </c>
      <c r="H34" t="s">
        <v>321</v>
      </c>
      <c r="I34">
        <v>513</v>
      </c>
      <c r="J34">
        <v>490</v>
      </c>
      <c r="K34">
        <v>1003</v>
      </c>
      <c r="L34">
        <v>517</v>
      </c>
      <c r="M34">
        <v>503</v>
      </c>
      <c r="N34">
        <v>1020</v>
      </c>
      <c r="O34">
        <v>520</v>
      </c>
      <c r="P34">
        <v>493</v>
      </c>
      <c r="Q34">
        <v>1013</v>
      </c>
      <c r="R34">
        <v>513</v>
      </c>
      <c r="S34">
        <v>517</v>
      </c>
      <c r="T34">
        <v>1030</v>
      </c>
      <c r="U34">
        <v>102</v>
      </c>
      <c r="V34">
        <v>92</v>
      </c>
      <c r="W34">
        <v>194</v>
      </c>
      <c r="X34">
        <v>340.279</v>
      </c>
    </row>
    <row r="35" spans="1:24" x14ac:dyDescent="0.2">
      <c r="A35">
        <v>233903001</v>
      </c>
      <c r="B35" t="s">
        <v>2036</v>
      </c>
      <c r="C35">
        <v>233903</v>
      </c>
      <c r="D35" t="s">
        <v>2037</v>
      </c>
      <c r="E35">
        <v>233</v>
      </c>
      <c r="F35" t="s">
        <v>2035</v>
      </c>
      <c r="G35">
        <v>15</v>
      </c>
      <c r="H35" t="s">
        <v>287</v>
      </c>
      <c r="I35">
        <v>540</v>
      </c>
      <c r="J35">
        <v>480</v>
      </c>
      <c r="K35">
        <v>1020</v>
      </c>
      <c r="L35">
        <v>586</v>
      </c>
      <c r="M35">
        <v>537</v>
      </c>
      <c r="N35">
        <v>1122</v>
      </c>
      <c r="O35">
        <v>620</v>
      </c>
      <c r="P35">
        <v>547</v>
      </c>
      <c r="Q35">
        <v>1167</v>
      </c>
      <c r="R35">
        <v>568</v>
      </c>
      <c r="S35">
        <v>532</v>
      </c>
      <c r="T35">
        <v>1100</v>
      </c>
      <c r="U35">
        <v>104</v>
      </c>
      <c r="V35">
        <v>86</v>
      </c>
      <c r="W35">
        <v>190</v>
      </c>
      <c r="X35">
        <v>341.77500000000009</v>
      </c>
    </row>
    <row r="36" spans="1:24" x14ac:dyDescent="0.2">
      <c r="A36">
        <v>101821001</v>
      </c>
      <c r="B36" t="s">
        <v>977</v>
      </c>
      <c r="C36">
        <v>101821</v>
      </c>
      <c r="D36" t="s">
        <v>978</v>
      </c>
      <c r="E36">
        <v>101</v>
      </c>
      <c r="F36" t="s">
        <v>971</v>
      </c>
      <c r="G36">
        <v>4</v>
      </c>
      <c r="H36" t="s">
        <v>252</v>
      </c>
      <c r="I36">
        <v>473</v>
      </c>
      <c r="J36">
        <v>424</v>
      </c>
      <c r="K36">
        <v>902</v>
      </c>
      <c r="L36">
        <v>473</v>
      </c>
      <c r="M36">
        <v>432</v>
      </c>
      <c r="N36">
        <v>908</v>
      </c>
      <c r="O36">
        <v>467</v>
      </c>
      <c r="P36">
        <v>415</v>
      </c>
      <c r="Q36">
        <v>882</v>
      </c>
      <c r="R36">
        <v>485</v>
      </c>
      <c r="S36">
        <v>466</v>
      </c>
      <c r="T36">
        <v>961</v>
      </c>
      <c r="U36">
        <v>125</v>
      </c>
      <c r="V36">
        <v>93</v>
      </c>
      <c r="W36">
        <v>218</v>
      </c>
      <c r="X36">
        <v>352.11200000000002</v>
      </c>
    </row>
    <row r="37" spans="1:24" x14ac:dyDescent="0.2">
      <c r="A37">
        <v>71803001</v>
      </c>
      <c r="B37" t="s">
        <v>698</v>
      </c>
      <c r="C37">
        <v>71803</v>
      </c>
      <c r="D37" t="s">
        <v>699</v>
      </c>
      <c r="E37">
        <v>71</v>
      </c>
      <c r="F37" t="s">
        <v>696</v>
      </c>
      <c r="G37">
        <v>19</v>
      </c>
      <c r="H37" t="s">
        <v>697</v>
      </c>
      <c r="I37">
        <v>389</v>
      </c>
      <c r="J37">
        <v>396</v>
      </c>
      <c r="K37">
        <v>785</v>
      </c>
      <c r="L37">
        <v>389</v>
      </c>
      <c r="M37">
        <v>396</v>
      </c>
      <c r="N37">
        <v>785</v>
      </c>
      <c r="O37">
        <v>393</v>
      </c>
      <c r="P37">
        <v>366</v>
      </c>
      <c r="Q37">
        <v>758</v>
      </c>
      <c r="R37">
        <v>385</v>
      </c>
      <c r="S37">
        <v>429</v>
      </c>
      <c r="T37">
        <v>815</v>
      </c>
      <c r="U37">
        <v>50</v>
      </c>
      <c r="V37">
        <v>41</v>
      </c>
      <c r="W37">
        <v>91</v>
      </c>
      <c r="X37">
        <v>365.44900000000001</v>
      </c>
    </row>
    <row r="38" spans="1:24" x14ac:dyDescent="0.2">
      <c r="A38">
        <v>71803002</v>
      </c>
      <c r="B38" t="s">
        <v>700</v>
      </c>
      <c r="C38">
        <v>71803</v>
      </c>
      <c r="D38" t="s">
        <v>699</v>
      </c>
      <c r="E38">
        <v>71</v>
      </c>
      <c r="F38" t="s">
        <v>696</v>
      </c>
      <c r="G38">
        <v>19</v>
      </c>
      <c r="H38" t="s">
        <v>697</v>
      </c>
      <c r="I38">
        <v>418</v>
      </c>
      <c r="J38">
        <v>386</v>
      </c>
      <c r="K38">
        <v>803</v>
      </c>
      <c r="L38">
        <v>413</v>
      </c>
      <c r="M38">
        <v>385</v>
      </c>
      <c r="N38">
        <v>797</v>
      </c>
      <c r="O38">
        <v>413</v>
      </c>
      <c r="P38">
        <v>374</v>
      </c>
      <c r="Q38">
        <v>787</v>
      </c>
      <c r="R38">
        <v>413</v>
      </c>
      <c r="S38">
        <v>403</v>
      </c>
      <c r="T38">
        <v>815</v>
      </c>
      <c r="U38">
        <v>74</v>
      </c>
      <c r="V38">
        <v>83</v>
      </c>
      <c r="W38">
        <v>157</v>
      </c>
      <c r="X38">
        <v>365.44900000000001</v>
      </c>
    </row>
    <row r="39" spans="1:24" x14ac:dyDescent="0.2">
      <c r="A39">
        <v>18907001</v>
      </c>
      <c r="B39" t="s">
        <v>239</v>
      </c>
      <c r="C39">
        <v>18907</v>
      </c>
      <c r="D39" t="s">
        <v>240</v>
      </c>
      <c r="E39">
        <v>18</v>
      </c>
      <c r="F39" t="s">
        <v>230</v>
      </c>
      <c r="G39">
        <v>12</v>
      </c>
      <c r="H39" t="s">
        <v>115</v>
      </c>
      <c r="I39">
        <v>445</v>
      </c>
      <c r="J39">
        <v>460</v>
      </c>
      <c r="K39">
        <v>905</v>
      </c>
      <c r="L39">
        <v>477</v>
      </c>
      <c r="M39">
        <v>487</v>
      </c>
      <c r="N39">
        <v>963</v>
      </c>
      <c r="O39">
        <v>464</v>
      </c>
      <c r="P39">
        <v>468</v>
      </c>
      <c r="Q39">
        <v>932</v>
      </c>
      <c r="U39">
        <v>105</v>
      </c>
      <c r="V39">
        <v>119</v>
      </c>
      <c r="W39">
        <v>224</v>
      </c>
      <c r="X39">
        <v>369.245</v>
      </c>
    </row>
    <row r="40" spans="1:24" x14ac:dyDescent="0.2">
      <c r="A40">
        <v>213801001</v>
      </c>
      <c r="B40" t="s">
        <v>1846</v>
      </c>
      <c r="C40">
        <v>213801</v>
      </c>
      <c r="D40" t="s">
        <v>1846</v>
      </c>
      <c r="E40">
        <v>213</v>
      </c>
      <c r="F40" t="s">
        <v>1847</v>
      </c>
      <c r="G40">
        <v>11</v>
      </c>
      <c r="H40" t="s">
        <v>461</v>
      </c>
      <c r="I40">
        <v>440</v>
      </c>
      <c r="J40">
        <v>500</v>
      </c>
      <c r="K40">
        <v>940</v>
      </c>
      <c r="L40">
        <v>510</v>
      </c>
      <c r="M40">
        <v>508</v>
      </c>
      <c r="N40">
        <v>1018</v>
      </c>
      <c r="O40">
        <v>527</v>
      </c>
      <c r="P40">
        <v>520</v>
      </c>
      <c r="Q40">
        <v>1047</v>
      </c>
      <c r="U40">
        <v>115</v>
      </c>
      <c r="V40">
        <v>131</v>
      </c>
      <c r="W40">
        <v>246</v>
      </c>
      <c r="X40">
        <v>378.80200000000002</v>
      </c>
    </row>
    <row r="41" spans="1:24" x14ac:dyDescent="0.2">
      <c r="A41">
        <v>103902001</v>
      </c>
      <c r="B41" t="s">
        <v>1144</v>
      </c>
      <c r="C41">
        <v>103902</v>
      </c>
      <c r="D41" t="s">
        <v>1145</v>
      </c>
      <c r="E41">
        <v>103</v>
      </c>
      <c r="F41" t="s">
        <v>1146</v>
      </c>
      <c r="G41">
        <v>16</v>
      </c>
      <c r="H41" t="s">
        <v>283</v>
      </c>
      <c r="I41">
        <v>400</v>
      </c>
      <c r="J41">
        <v>410</v>
      </c>
      <c r="K41">
        <v>810</v>
      </c>
      <c r="L41">
        <v>400</v>
      </c>
      <c r="M41">
        <v>410</v>
      </c>
      <c r="N41">
        <v>810</v>
      </c>
      <c r="R41">
        <v>400</v>
      </c>
      <c r="S41">
        <v>410</v>
      </c>
      <c r="T41">
        <v>810</v>
      </c>
      <c r="U41">
        <v>122</v>
      </c>
      <c r="V41">
        <v>93</v>
      </c>
      <c r="W41">
        <v>215</v>
      </c>
      <c r="X41">
        <v>395.673</v>
      </c>
    </row>
    <row r="42" spans="1:24" x14ac:dyDescent="0.2">
      <c r="A42">
        <v>78901001</v>
      </c>
      <c r="B42" t="s">
        <v>803</v>
      </c>
      <c r="C42">
        <v>78901</v>
      </c>
      <c r="D42" t="s">
        <v>804</v>
      </c>
      <c r="E42">
        <v>78</v>
      </c>
      <c r="F42" t="s">
        <v>805</v>
      </c>
      <c r="G42">
        <v>9</v>
      </c>
      <c r="H42" t="s">
        <v>63</v>
      </c>
      <c r="I42">
        <v>545</v>
      </c>
      <c r="J42">
        <v>535</v>
      </c>
      <c r="K42">
        <v>1080</v>
      </c>
      <c r="L42">
        <v>545</v>
      </c>
      <c r="M42">
        <v>535</v>
      </c>
      <c r="N42">
        <v>1080</v>
      </c>
      <c r="U42">
        <v>102</v>
      </c>
      <c r="V42">
        <v>105</v>
      </c>
      <c r="W42">
        <v>207</v>
      </c>
      <c r="X42">
        <v>398.935</v>
      </c>
    </row>
    <row r="43" spans="1:24" x14ac:dyDescent="0.2">
      <c r="A43">
        <v>161925101</v>
      </c>
      <c r="B43" t="s">
        <v>1561</v>
      </c>
      <c r="C43">
        <v>161925</v>
      </c>
      <c r="D43" t="s">
        <v>1562</v>
      </c>
      <c r="E43">
        <v>161</v>
      </c>
      <c r="F43" t="s">
        <v>1521</v>
      </c>
      <c r="G43">
        <v>12</v>
      </c>
      <c r="H43" t="s">
        <v>115</v>
      </c>
      <c r="I43">
        <v>470</v>
      </c>
      <c r="J43">
        <v>465</v>
      </c>
      <c r="K43">
        <v>935</v>
      </c>
      <c r="L43">
        <v>492</v>
      </c>
      <c r="M43">
        <v>491</v>
      </c>
      <c r="N43">
        <v>983</v>
      </c>
      <c r="O43">
        <v>473</v>
      </c>
      <c r="P43">
        <v>470</v>
      </c>
      <c r="Q43">
        <v>943</v>
      </c>
      <c r="R43">
        <v>535</v>
      </c>
      <c r="S43">
        <v>538</v>
      </c>
      <c r="T43">
        <v>1073</v>
      </c>
      <c r="U43">
        <v>134</v>
      </c>
      <c r="V43">
        <v>113</v>
      </c>
      <c r="W43">
        <v>247</v>
      </c>
      <c r="X43">
        <v>411.45699999999999</v>
      </c>
    </row>
    <row r="44" spans="1:24" x14ac:dyDescent="0.2">
      <c r="A44">
        <v>109912001</v>
      </c>
      <c r="B44" t="s">
        <v>1230</v>
      </c>
      <c r="C44">
        <v>109912</v>
      </c>
      <c r="D44" t="s">
        <v>1231</v>
      </c>
      <c r="E44">
        <v>109</v>
      </c>
      <c r="F44" t="s">
        <v>1223</v>
      </c>
      <c r="G44">
        <v>12</v>
      </c>
      <c r="H44" t="s">
        <v>115</v>
      </c>
      <c r="I44">
        <v>563</v>
      </c>
      <c r="J44">
        <v>518</v>
      </c>
      <c r="K44">
        <v>1082</v>
      </c>
      <c r="L44">
        <v>524</v>
      </c>
      <c r="M44">
        <v>495</v>
      </c>
      <c r="N44">
        <v>1019</v>
      </c>
      <c r="O44">
        <v>550</v>
      </c>
      <c r="P44">
        <v>505</v>
      </c>
      <c r="Q44">
        <v>1055</v>
      </c>
      <c r="R44">
        <v>515</v>
      </c>
      <c r="S44">
        <v>492</v>
      </c>
      <c r="T44">
        <v>1007</v>
      </c>
      <c r="U44">
        <v>135</v>
      </c>
      <c r="V44">
        <v>128</v>
      </c>
      <c r="W44">
        <v>263</v>
      </c>
      <c r="X44">
        <v>411.59700000000009</v>
      </c>
    </row>
    <row r="45" spans="1:24" x14ac:dyDescent="0.2">
      <c r="A45">
        <v>187903001</v>
      </c>
      <c r="B45" t="s">
        <v>1728</v>
      </c>
      <c r="C45">
        <v>187903</v>
      </c>
      <c r="D45" t="s">
        <v>1729</v>
      </c>
      <c r="E45">
        <v>187</v>
      </c>
      <c r="F45" t="s">
        <v>1730</v>
      </c>
      <c r="G45">
        <v>6</v>
      </c>
      <c r="H45" t="s">
        <v>79</v>
      </c>
      <c r="I45">
        <v>443</v>
      </c>
      <c r="J45">
        <v>453</v>
      </c>
      <c r="K45">
        <v>890</v>
      </c>
      <c r="L45">
        <v>443</v>
      </c>
      <c r="M45">
        <v>453</v>
      </c>
      <c r="N45">
        <v>890</v>
      </c>
      <c r="O45">
        <v>412</v>
      </c>
      <c r="P45">
        <v>443</v>
      </c>
      <c r="Q45">
        <v>845</v>
      </c>
      <c r="R45">
        <v>490</v>
      </c>
      <c r="S45">
        <v>468</v>
      </c>
      <c r="T45">
        <v>958</v>
      </c>
      <c r="U45">
        <v>31</v>
      </c>
      <c r="V45">
        <v>30</v>
      </c>
      <c r="W45">
        <v>61</v>
      </c>
      <c r="X45">
        <v>413.00300000000016</v>
      </c>
    </row>
    <row r="46" spans="1:24" x14ac:dyDescent="0.2">
      <c r="A46">
        <v>74905001</v>
      </c>
      <c r="B46" t="s">
        <v>784</v>
      </c>
      <c r="C46">
        <v>74905</v>
      </c>
      <c r="D46" t="s">
        <v>785</v>
      </c>
      <c r="E46">
        <v>74</v>
      </c>
      <c r="F46" t="s">
        <v>783</v>
      </c>
      <c r="G46">
        <v>10</v>
      </c>
      <c r="H46" t="s">
        <v>397</v>
      </c>
      <c r="I46">
        <v>520</v>
      </c>
      <c r="J46">
        <v>505</v>
      </c>
      <c r="K46">
        <v>1025</v>
      </c>
      <c r="L46">
        <v>529</v>
      </c>
      <c r="M46">
        <v>537</v>
      </c>
      <c r="N46">
        <v>1066</v>
      </c>
      <c r="O46">
        <v>530</v>
      </c>
      <c r="P46">
        <v>522</v>
      </c>
      <c r="Q46">
        <v>1052</v>
      </c>
      <c r="R46">
        <v>528</v>
      </c>
      <c r="S46">
        <v>560</v>
      </c>
      <c r="T46">
        <v>1088</v>
      </c>
      <c r="U46">
        <v>54</v>
      </c>
      <c r="V46">
        <v>52</v>
      </c>
      <c r="W46">
        <v>106</v>
      </c>
      <c r="X46">
        <v>418.48500000000001</v>
      </c>
    </row>
    <row r="47" spans="1:24" x14ac:dyDescent="0.2">
      <c r="A47">
        <v>201904001</v>
      </c>
      <c r="B47" t="s">
        <v>1791</v>
      </c>
      <c r="C47">
        <v>201904</v>
      </c>
      <c r="D47" t="s">
        <v>1792</v>
      </c>
      <c r="E47">
        <v>201</v>
      </c>
      <c r="F47" t="s">
        <v>1790</v>
      </c>
      <c r="G47">
        <v>7</v>
      </c>
      <c r="H47" t="s">
        <v>26</v>
      </c>
      <c r="I47">
        <v>585</v>
      </c>
      <c r="J47">
        <v>508</v>
      </c>
      <c r="K47">
        <v>1093</v>
      </c>
      <c r="L47">
        <v>572</v>
      </c>
      <c r="M47">
        <v>489</v>
      </c>
      <c r="N47">
        <v>1061</v>
      </c>
      <c r="O47">
        <v>548</v>
      </c>
      <c r="P47">
        <v>475</v>
      </c>
      <c r="Q47">
        <v>1023</v>
      </c>
      <c r="R47">
        <v>620</v>
      </c>
      <c r="S47">
        <v>517</v>
      </c>
      <c r="T47">
        <v>1137</v>
      </c>
      <c r="U47">
        <v>31</v>
      </c>
      <c r="V47">
        <v>30</v>
      </c>
      <c r="W47">
        <v>61</v>
      </c>
      <c r="X47">
        <v>424.17200000000003</v>
      </c>
    </row>
    <row r="48" spans="1:24" x14ac:dyDescent="0.2">
      <c r="A48">
        <v>249908001</v>
      </c>
      <c r="B48" t="s">
        <v>2170</v>
      </c>
      <c r="C48">
        <v>249908</v>
      </c>
      <c r="D48" t="s">
        <v>2171</v>
      </c>
      <c r="E48">
        <v>249</v>
      </c>
      <c r="F48" t="s">
        <v>2159</v>
      </c>
      <c r="G48">
        <v>11</v>
      </c>
      <c r="H48" t="s">
        <v>461</v>
      </c>
      <c r="I48">
        <v>483</v>
      </c>
      <c r="J48">
        <v>477</v>
      </c>
      <c r="K48">
        <v>960</v>
      </c>
      <c r="L48">
        <v>497</v>
      </c>
      <c r="M48">
        <v>499</v>
      </c>
      <c r="N48">
        <v>996</v>
      </c>
      <c r="O48">
        <v>496</v>
      </c>
      <c r="P48">
        <v>484</v>
      </c>
      <c r="Q48">
        <v>980</v>
      </c>
      <c r="R48">
        <v>500</v>
      </c>
      <c r="S48">
        <v>550</v>
      </c>
      <c r="T48">
        <v>1050</v>
      </c>
      <c r="U48">
        <v>131</v>
      </c>
      <c r="V48">
        <v>138</v>
      </c>
      <c r="W48">
        <v>269</v>
      </c>
      <c r="X48">
        <v>432.6450000000001</v>
      </c>
    </row>
    <row r="49" spans="1:24" x14ac:dyDescent="0.2">
      <c r="A49">
        <v>70909001</v>
      </c>
      <c r="B49" t="s">
        <v>683</v>
      </c>
      <c r="C49">
        <v>70909</v>
      </c>
      <c r="D49" t="s">
        <v>684</v>
      </c>
      <c r="E49">
        <v>70</v>
      </c>
      <c r="F49" t="s">
        <v>671</v>
      </c>
      <c r="G49">
        <v>10</v>
      </c>
      <c r="H49" t="s">
        <v>397</v>
      </c>
      <c r="I49">
        <v>513</v>
      </c>
      <c r="J49">
        <v>520</v>
      </c>
      <c r="K49">
        <v>1033</v>
      </c>
      <c r="L49">
        <v>518</v>
      </c>
      <c r="M49">
        <v>525</v>
      </c>
      <c r="N49">
        <v>1043</v>
      </c>
      <c r="O49">
        <v>545</v>
      </c>
      <c r="P49">
        <v>580</v>
      </c>
      <c r="Q49">
        <v>1125</v>
      </c>
      <c r="R49">
        <v>505</v>
      </c>
      <c r="S49">
        <v>498</v>
      </c>
      <c r="T49">
        <v>1003</v>
      </c>
      <c r="U49">
        <v>111</v>
      </c>
      <c r="V49">
        <v>144</v>
      </c>
      <c r="W49">
        <v>255</v>
      </c>
      <c r="X49">
        <v>434.40499999999997</v>
      </c>
    </row>
    <row r="50" spans="1:24" x14ac:dyDescent="0.2">
      <c r="A50">
        <v>101837001</v>
      </c>
      <c r="B50" t="s">
        <v>982</v>
      </c>
      <c r="C50">
        <v>101837</v>
      </c>
      <c r="D50" t="s">
        <v>983</v>
      </c>
      <c r="E50">
        <v>101</v>
      </c>
      <c r="F50" t="s">
        <v>971</v>
      </c>
      <c r="G50">
        <v>4</v>
      </c>
      <c r="H50" t="s">
        <v>252</v>
      </c>
      <c r="I50">
        <v>491</v>
      </c>
      <c r="J50">
        <v>479</v>
      </c>
      <c r="K50">
        <v>970</v>
      </c>
      <c r="L50">
        <v>518</v>
      </c>
      <c r="M50">
        <v>514</v>
      </c>
      <c r="N50">
        <v>1031</v>
      </c>
      <c r="O50">
        <v>519</v>
      </c>
      <c r="P50">
        <v>515</v>
      </c>
      <c r="Q50">
        <v>1034</v>
      </c>
      <c r="R50">
        <v>512</v>
      </c>
      <c r="S50">
        <v>510</v>
      </c>
      <c r="T50">
        <v>1022</v>
      </c>
      <c r="U50">
        <v>108</v>
      </c>
      <c r="V50">
        <v>57</v>
      </c>
      <c r="W50">
        <v>165</v>
      </c>
      <c r="X50">
        <v>437.09399999999999</v>
      </c>
    </row>
    <row r="51" spans="1:24" x14ac:dyDescent="0.2">
      <c r="A51">
        <v>75908001</v>
      </c>
      <c r="B51" t="s">
        <v>801</v>
      </c>
      <c r="C51">
        <v>75908</v>
      </c>
      <c r="D51" t="s">
        <v>802</v>
      </c>
      <c r="E51">
        <v>75</v>
      </c>
      <c r="F51" t="s">
        <v>796</v>
      </c>
      <c r="G51">
        <v>13</v>
      </c>
      <c r="H51" t="s">
        <v>92</v>
      </c>
      <c r="I51">
        <v>517</v>
      </c>
      <c r="J51">
        <v>460</v>
      </c>
      <c r="K51">
        <v>977</v>
      </c>
      <c r="L51">
        <v>515</v>
      </c>
      <c r="M51">
        <v>507</v>
      </c>
      <c r="N51">
        <v>1021</v>
      </c>
      <c r="O51">
        <v>510</v>
      </c>
      <c r="P51">
        <v>494</v>
      </c>
      <c r="Q51">
        <v>1002</v>
      </c>
      <c r="R51">
        <v>533</v>
      </c>
      <c r="S51">
        <v>550</v>
      </c>
      <c r="T51">
        <v>1083</v>
      </c>
      <c r="U51">
        <v>73</v>
      </c>
      <c r="V51">
        <v>54</v>
      </c>
      <c r="W51">
        <v>127</v>
      </c>
      <c r="X51">
        <v>450.44800000000009</v>
      </c>
    </row>
    <row r="52" spans="1:24" x14ac:dyDescent="0.2">
      <c r="A52">
        <v>74911001</v>
      </c>
      <c r="B52" t="s">
        <v>790</v>
      </c>
      <c r="C52">
        <v>74911</v>
      </c>
      <c r="D52" t="s">
        <v>791</v>
      </c>
      <c r="E52">
        <v>74</v>
      </c>
      <c r="F52" t="s">
        <v>783</v>
      </c>
      <c r="G52">
        <v>10</v>
      </c>
      <c r="H52" t="s">
        <v>397</v>
      </c>
      <c r="I52">
        <v>630</v>
      </c>
      <c r="J52">
        <v>610</v>
      </c>
      <c r="K52">
        <v>1240</v>
      </c>
      <c r="L52">
        <v>552</v>
      </c>
      <c r="M52">
        <v>537</v>
      </c>
      <c r="N52">
        <v>1089</v>
      </c>
      <c r="O52">
        <v>556</v>
      </c>
      <c r="P52">
        <v>547</v>
      </c>
      <c r="Q52">
        <v>1103</v>
      </c>
      <c r="R52">
        <v>545</v>
      </c>
      <c r="S52">
        <v>520</v>
      </c>
      <c r="T52">
        <v>1065</v>
      </c>
      <c r="U52">
        <v>74</v>
      </c>
      <c r="V52">
        <v>71</v>
      </c>
      <c r="W52">
        <v>145</v>
      </c>
      <c r="X52">
        <v>470.73099999999999</v>
      </c>
    </row>
    <row r="53" spans="1:24" x14ac:dyDescent="0.2">
      <c r="A53">
        <v>230904001</v>
      </c>
      <c r="B53" t="s">
        <v>2022</v>
      </c>
      <c r="C53">
        <v>230904</v>
      </c>
      <c r="D53" t="s">
        <v>2023</v>
      </c>
      <c r="E53">
        <v>230</v>
      </c>
      <c r="F53" t="s">
        <v>2017</v>
      </c>
      <c r="G53">
        <v>7</v>
      </c>
      <c r="H53" t="s">
        <v>26</v>
      </c>
      <c r="I53">
        <v>615</v>
      </c>
      <c r="J53">
        <v>500</v>
      </c>
      <c r="K53">
        <v>1115</v>
      </c>
      <c r="L53">
        <v>615</v>
      </c>
      <c r="M53">
        <v>500</v>
      </c>
      <c r="N53">
        <v>1115</v>
      </c>
      <c r="O53">
        <v>615</v>
      </c>
      <c r="P53">
        <v>500</v>
      </c>
      <c r="Q53">
        <v>1115</v>
      </c>
      <c r="U53">
        <v>62</v>
      </c>
      <c r="V53">
        <v>74</v>
      </c>
      <c r="W53">
        <v>136</v>
      </c>
      <c r="X53">
        <v>475.73500000000001</v>
      </c>
    </row>
    <row r="54" spans="1:24" x14ac:dyDescent="0.2">
      <c r="A54">
        <v>71804001</v>
      </c>
      <c r="B54" t="s">
        <v>701</v>
      </c>
      <c r="C54">
        <v>71804</v>
      </c>
      <c r="D54" t="s">
        <v>701</v>
      </c>
      <c r="E54">
        <v>71</v>
      </c>
      <c r="F54" t="s">
        <v>696</v>
      </c>
      <c r="G54">
        <v>19</v>
      </c>
      <c r="H54" t="s">
        <v>697</v>
      </c>
      <c r="I54">
        <v>565</v>
      </c>
      <c r="J54">
        <v>530</v>
      </c>
      <c r="K54">
        <v>1095</v>
      </c>
      <c r="L54">
        <v>565</v>
      </c>
      <c r="M54">
        <v>530</v>
      </c>
      <c r="N54">
        <v>1095</v>
      </c>
      <c r="O54">
        <v>565</v>
      </c>
      <c r="P54">
        <v>530</v>
      </c>
      <c r="Q54">
        <v>1095</v>
      </c>
      <c r="U54">
        <v>108</v>
      </c>
      <c r="V54">
        <v>102</v>
      </c>
      <c r="W54">
        <v>210</v>
      </c>
      <c r="X54">
        <v>492.16500000000002</v>
      </c>
    </row>
    <row r="55" spans="1:24" x14ac:dyDescent="0.2">
      <c r="A55">
        <v>113906001</v>
      </c>
      <c r="B55" t="s">
        <v>1258</v>
      </c>
      <c r="C55">
        <v>113906</v>
      </c>
      <c r="D55" t="s">
        <v>1259</v>
      </c>
      <c r="E55">
        <v>113</v>
      </c>
      <c r="F55" t="s">
        <v>1251</v>
      </c>
      <c r="G55">
        <v>6</v>
      </c>
      <c r="H55" t="s">
        <v>79</v>
      </c>
      <c r="I55">
        <v>400</v>
      </c>
      <c r="J55">
        <v>383</v>
      </c>
      <c r="K55">
        <v>783</v>
      </c>
      <c r="L55">
        <v>460</v>
      </c>
      <c r="M55">
        <v>464</v>
      </c>
      <c r="N55">
        <v>924</v>
      </c>
      <c r="O55">
        <v>510</v>
      </c>
      <c r="P55">
        <v>522</v>
      </c>
      <c r="Q55">
        <v>1032</v>
      </c>
      <c r="R55">
        <v>377</v>
      </c>
      <c r="S55">
        <v>367</v>
      </c>
      <c r="T55">
        <v>743</v>
      </c>
      <c r="U55">
        <v>60</v>
      </c>
      <c r="V55">
        <v>81</v>
      </c>
      <c r="W55">
        <v>141</v>
      </c>
      <c r="X55">
        <v>494.45500000000015</v>
      </c>
    </row>
    <row r="56" spans="1:24" x14ac:dyDescent="0.2">
      <c r="A56">
        <v>143902001</v>
      </c>
      <c r="B56" t="s">
        <v>1418</v>
      </c>
      <c r="C56">
        <v>143902</v>
      </c>
      <c r="D56" t="s">
        <v>1419</v>
      </c>
      <c r="E56">
        <v>143</v>
      </c>
      <c r="F56" t="s">
        <v>1420</v>
      </c>
      <c r="G56">
        <v>3</v>
      </c>
      <c r="H56" t="s">
        <v>317</v>
      </c>
      <c r="I56">
        <v>508</v>
      </c>
      <c r="J56">
        <v>483</v>
      </c>
      <c r="K56">
        <v>990</v>
      </c>
      <c r="L56">
        <v>537</v>
      </c>
      <c r="M56">
        <v>526</v>
      </c>
      <c r="N56">
        <v>1064</v>
      </c>
      <c r="O56">
        <v>525</v>
      </c>
      <c r="P56">
        <v>520</v>
      </c>
      <c r="Q56">
        <v>1045</v>
      </c>
      <c r="R56">
        <v>544</v>
      </c>
      <c r="S56">
        <v>530</v>
      </c>
      <c r="T56">
        <v>1074</v>
      </c>
      <c r="U56">
        <v>65</v>
      </c>
      <c r="V56">
        <v>76</v>
      </c>
      <c r="W56">
        <v>141</v>
      </c>
      <c r="X56">
        <v>499.55500000000001</v>
      </c>
    </row>
    <row r="57" spans="1:24" x14ac:dyDescent="0.2">
      <c r="A57">
        <v>42903001</v>
      </c>
      <c r="B57" t="s">
        <v>392</v>
      </c>
      <c r="C57">
        <v>42903</v>
      </c>
      <c r="D57" t="s">
        <v>393</v>
      </c>
      <c r="E57">
        <v>42</v>
      </c>
      <c r="F57" t="s">
        <v>394</v>
      </c>
      <c r="G57">
        <v>15</v>
      </c>
      <c r="H57" t="s">
        <v>287</v>
      </c>
      <c r="I57">
        <v>455</v>
      </c>
      <c r="J57">
        <v>485</v>
      </c>
      <c r="K57">
        <v>937</v>
      </c>
      <c r="L57">
        <v>464</v>
      </c>
      <c r="M57">
        <v>491</v>
      </c>
      <c r="N57">
        <v>953</v>
      </c>
      <c r="O57">
        <v>469</v>
      </c>
      <c r="P57">
        <v>489</v>
      </c>
      <c r="Q57">
        <v>958</v>
      </c>
      <c r="R57">
        <v>440</v>
      </c>
      <c r="S57">
        <v>500</v>
      </c>
      <c r="T57">
        <v>930</v>
      </c>
      <c r="U57">
        <v>48</v>
      </c>
      <c r="V57">
        <v>50</v>
      </c>
      <c r="W57">
        <v>98</v>
      </c>
      <c r="X57">
        <v>500.40600000000001</v>
      </c>
    </row>
    <row r="58" spans="1:24" x14ac:dyDescent="0.2">
      <c r="A58">
        <v>89905102</v>
      </c>
      <c r="B58" t="s">
        <v>880</v>
      </c>
      <c r="C58">
        <v>89905</v>
      </c>
      <c r="D58" t="s">
        <v>881</v>
      </c>
      <c r="E58">
        <v>89</v>
      </c>
      <c r="F58" t="s">
        <v>877</v>
      </c>
      <c r="G58">
        <v>13</v>
      </c>
      <c r="H58" t="s">
        <v>92</v>
      </c>
      <c r="I58">
        <v>388</v>
      </c>
      <c r="J58">
        <v>368</v>
      </c>
      <c r="K58">
        <v>755</v>
      </c>
      <c r="L58">
        <v>397</v>
      </c>
      <c r="M58">
        <v>391</v>
      </c>
      <c r="N58">
        <v>788</v>
      </c>
      <c r="O58">
        <v>388</v>
      </c>
      <c r="P58">
        <v>400</v>
      </c>
      <c r="Q58">
        <v>788</v>
      </c>
      <c r="R58">
        <v>413</v>
      </c>
      <c r="S58">
        <v>373</v>
      </c>
      <c r="T58">
        <v>787</v>
      </c>
      <c r="U58">
        <v>173</v>
      </c>
      <c r="V58">
        <v>166</v>
      </c>
      <c r="W58">
        <v>339</v>
      </c>
      <c r="X58">
        <v>513.41</v>
      </c>
    </row>
    <row r="59" spans="1:24" x14ac:dyDescent="0.2">
      <c r="A59">
        <v>182902001</v>
      </c>
      <c r="B59" t="s">
        <v>1699</v>
      </c>
      <c r="C59">
        <v>182902</v>
      </c>
      <c r="D59" t="s">
        <v>1700</v>
      </c>
      <c r="E59">
        <v>182</v>
      </c>
      <c r="F59" t="s">
        <v>1698</v>
      </c>
      <c r="G59">
        <v>11</v>
      </c>
      <c r="H59" t="s">
        <v>461</v>
      </c>
      <c r="I59">
        <v>440</v>
      </c>
      <c r="J59">
        <v>461</v>
      </c>
      <c r="K59">
        <v>901</v>
      </c>
      <c r="L59">
        <v>495</v>
      </c>
      <c r="M59">
        <v>490</v>
      </c>
      <c r="N59">
        <v>985</v>
      </c>
      <c r="O59">
        <v>500</v>
      </c>
      <c r="P59">
        <v>473</v>
      </c>
      <c r="Q59">
        <v>973</v>
      </c>
      <c r="R59">
        <v>485</v>
      </c>
      <c r="S59">
        <v>525</v>
      </c>
      <c r="T59">
        <v>1010</v>
      </c>
      <c r="U59">
        <v>66</v>
      </c>
      <c r="V59">
        <v>78</v>
      </c>
      <c r="W59">
        <v>144</v>
      </c>
      <c r="X59">
        <v>521.65200000000004</v>
      </c>
    </row>
    <row r="60" spans="1:24" x14ac:dyDescent="0.2">
      <c r="A60">
        <v>67904001</v>
      </c>
      <c r="B60" t="s">
        <v>660</v>
      </c>
      <c r="C60">
        <v>67904</v>
      </c>
      <c r="D60" t="s">
        <v>661</v>
      </c>
      <c r="E60">
        <v>67</v>
      </c>
      <c r="F60" t="s">
        <v>657</v>
      </c>
      <c r="G60">
        <v>14</v>
      </c>
      <c r="H60" t="s">
        <v>321</v>
      </c>
      <c r="I60">
        <v>480</v>
      </c>
      <c r="J60">
        <v>517</v>
      </c>
      <c r="K60">
        <v>997</v>
      </c>
      <c r="L60">
        <v>504</v>
      </c>
      <c r="M60">
        <v>530</v>
      </c>
      <c r="N60">
        <v>1034</v>
      </c>
      <c r="O60">
        <v>481</v>
      </c>
      <c r="P60">
        <v>498</v>
      </c>
      <c r="Q60">
        <v>979</v>
      </c>
      <c r="R60">
        <v>524</v>
      </c>
      <c r="S60">
        <v>559</v>
      </c>
      <c r="T60">
        <v>1083</v>
      </c>
      <c r="U60">
        <v>51</v>
      </c>
      <c r="V60">
        <v>43</v>
      </c>
      <c r="W60">
        <v>94</v>
      </c>
      <c r="X60">
        <v>522.21</v>
      </c>
    </row>
    <row r="61" spans="1:24" x14ac:dyDescent="0.2">
      <c r="A61">
        <v>128904001</v>
      </c>
      <c r="B61" t="s">
        <v>1358</v>
      </c>
      <c r="C61">
        <v>128904</v>
      </c>
      <c r="D61" t="s">
        <v>1359</v>
      </c>
      <c r="E61">
        <v>128</v>
      </c>
      <c r="F61" t="s">
        <v>1355</v>
      </c>
      <c r="G61">
        <v>20</v>
      </c>
      <c r="H61" t="s">
        <v>67</v>
      </c>
      <c r="I61">
        <v>568</v>
      </c>
      <c r="J61">
        <v>565</v>
      </c>
      <c r="K61">
        <v>1133</v>
      </c>
      <c r="L61">
        <v>559</v>
      </c>
      <c r="M61">
        <v>535</v>
      </c>
      <c r="N61">
        <v>1092</v>
      </c>
      <c r="O61">
        <v>527</v>
      </c>
      <c r="P61">
        <v>512</v>
      </c>
      <c r="Q61">
        <v>1033</v>
      </c>
      <c r="R61">
        <v>587</v>
      </c>
      <c r="S61">
        <v>556</v>
      </c>
      <c r="T61">
        <v>1143</v>
      </c>
      <c r="U61">
        <v>91</v>
      </c>
      <c r="V61">
        <v>93</v>
      </c>
      <c r="W61">
        <v>184</v>
      </c>
      <c r="X61">
        <v>529.08800000000008</v>
      </c>
    </row>
    <row r="62" spans="1:24" x14ac:dyDescent="0.2">
      <c r="A62">
        <v>41902001</v>
      </c>
      <c r="B62" t="s">
        <v>389</v>
      </c>
      <c r="C62">
        <v>41902</v>
      </c>
      <c r="D62" t="s">
        <v>390</v>
      </c>
      <c r="E62">
        <v>41</v>
      </c>
      <c r="F62" t="s">
        <v>391</v>
      </c>
      <c r="G62">
        <v>15</v>
      </c>
      <c r="H62" t="s">
        <v>287</v>
      </c>
      <c r="I62">
        <v>587</v>
      </c>
      <c r="J62">
        <v>597</v>
      </c>
      <c r="K62">
        <v>1183</v>
      </c>
      <c r="L62">
        <v>555</v>
      </c>
      <c r="M62">
        <v>547</v>
      </c>
      <c r="N62">
        <v>1102</v>
      </c>
      <c r="O62">
        <v>543</v>
      </c>
      <c r="P62">
        <v>520</v>
      </c>
      <c r="Q62">
        <v>1063</v>
      </c>
      <c r="R62">
        <v>567</v>
      </c>
      <c r="S62">
        <v>573</v>
      </c>
      <c r="T62">
        <v>1140</v>
      </c>
      <c r="U62">
        <v>56</v>
      </c>
      <c r="V62">
        <v>56</v>
      </c>
      <c r="W62">
        <v>112</v>
      </c>
      <c r="X62">
        <v>530.67899999999997</v>
      </c>
    </row>
    <row r="63" spans="1:24" x14ac:dyDescent="0.2">
      <c r="A63">
        <v>223902001</v>
      </c>
      <c r="B63" t="s">
        <v>1947</v>
      </c>
      <c r="C63">
        <v>223902</v>
      </c>
      <c r="D63" t="s">
        <v>1948</v>
      </c>
      <c r="E63">
        <v>223</v>
      </c>
      <c r="F63" t="s">
        <v>1946</v>
      </c>
      <c r="G63">
        <v>17</v>
      </c>
      <c r="H63" t="s">
        <v>388</v>
      </c>
      <c r="I63">
        <v>508</v>
      </c>
      <c r="J63">
        <v>518</v>
      </c>
      <c r="K63">
        <v>1027</v>
      </c>
      <c r="L63">
        <v>508</v>
      </c>
      <c r="M63">
        <v>518</v>
      </c>
      <c r="N63">
        <v>1027</v>
      </c>
      <c r="O63">
        <v>547</v>
      </c>
      <c r="P63">
        <v>490</v>
      </c>
      <c r="Q63">
        <v>1037</v>
      </c>
      <c r="R63">
        <v>470</v>
      </c>
      <c r="S63">
        <v>547</v>
      </c>
      <c r="T63">
        <v>1017</v>
      </c>
      <c r="U63">
        <v>178</v>
      </c>
      <c r="V63">
        <v>151</v>
      </c>
      <c r="W63">
        <v>329</v>
      </c>
      <c r="X63">
        <v>533.52300000000002</v>
      </c>
    </row>
    <row r="64" spans="1:24" x14ac:dyDescent="0.2">
      <c r="A64">
        <v>10901001</v>
      </c>
      <c r="B64" t="s">
        <v>84</v>
      </c>
      <c r="C64">
        <v>10901</v>
      </c>
      <c r="D64" t="s">
        <v>85</v>
      </c>
      <c r="E64">
        <v>10</v>
      </c>
      <c r="F64" t="s">
        <v>86</v>
      </c>
      <c r="G64">
        <v>20</v>
      </c>
      <c r="H64" t="s">
        <v>67</v>
      </c>
      <c r="I64">
        <v>524</v>
      </c>
      <c r="J64">
        <v>454</v>
      </c>
      <c r="K64">
        <v>980</v>
      </c>
      <c r="L64">
        <v>536</v>
      </c>
      <c r="M64">
        <v>475</v>
      </c>
      <c r="N64">
        <v>1015</v>
      </c>
      <c r="O64">
        <v>508</v>
      </c>
      <c r="P64">
        <v>452</v>
      </c>
      <c r="Q64">
        <v>964</v>
      </c>
      <c r="R64">
        <v>583</v>
      </c>
      <c r="S64">
        <v>513</v>
      </c>
      <c r="T64">
        <v>1100</v>
      </c>
      <c r="U64">
        <v>146</v>
      </c>
      <c r="V64">
        <v>143</v>
      </c>
      <c r="W64">
        <v>289</v>
      </c>
      <c r="X64">
        <v>536.72900000000004</v>
      </c>
    </row>
    <row r="65" spans="1:24" x14ac:dyDescent="0.2">
      <c r="A65">
        <v>111902003</v>
      </c>
      <c r="B65" t="s">
        <v>1244</v>
      </c>
      <c r="C65">
        <v>111902</v>
      </c>
      <c r="D65" t="s">
        <v>1245</v>
      </c>
      <c r="E65">
        <v>111</v>
      </c>
      <c r="F65" t="s">
        <v>1243</v>
      </c>
      <c r="G65">
        <v>11</v>
      </c>
      <c r="H65" t="s">
        <v>461</v>
      </c>
      <c r="I65">
        <v>465</v>
      </c>
      <c r="J65">
        <v>483</v>
      </c>
      <c r="K65">
        <v>948</v>
      </c>
      <c r="L65">
        <v>467</v>
      </c>
      <c r="M65">
        <v>477</v>
      </c>
      <c r="N65">
        <v>943</v>
      </c>
      <c r="O65">
        <v>478</v>
      </c>
      <c r="P65">
        <v>495</v>
      </c>
      <c r="Q65">
        <v>973</v>
      </c>
      <c r="R65">
        <v>458</v>
      </c>
      <c r="S65">
        <v>462</v>
      </c>
      <c r="T65">
        <v>920</v>
      </c>
      <c r="U65">
        <v>67</v>
      </c>
      <c r="V65">
        <v>75</v>
      </c>
      <c r="W65">
        <v>142</v>
      </c>
      <c r="X65">
        <v>539.08100000000002</v>
      </c>
    </row>
    <row r="66" spans="1:24" x14ac:dyDescent="0.2">
      <c r="A66">
        <v>245904002</v>
      </c>
      <c r="B66" t="s">
        <v>2115</v>
      </c>
      <c r="C66">
        <v>245904</v>
      </c>
      <c r="D66" t="s">
        <v>2116</v>
      </c>
      <c r="E66">
        <v>245</v>
      </c>
      <c r="F66" t="s">
        <v>2112</v>
      </c>
      <c r="G66">
        <v>1</v>
      </c>
      <c r="H66" t="s">
        <v>327</v>
      </c>
      <c r="I66">
        <v>479</v>
      </c>
      <c r="J66">
        <v>496</v>
      </c>
      <c r="K66">
        <v>974</v>
      </c>
      <c r="L66">
        <v>494</v>
      </c>
      <c r="M66">
        <v>491</v>
      </c>
      <c r="N66">
        <v>986</v>
      </c>
      <c r="O66">
        <v>511</v>
      </c>
      <c r="P66">
        <v>517</v>
      </c>
      <c r="Q66">
        <v>1029</v>
      </c>
      <c r="R66">
        <v>477</v>
      </c>
      <c r="S66">
        <v>466</v>
      </c>
      <c r="T66">
        <v>943</v>
      </c>
      <c r="U66">
        <v>38</v>
      </c>
      <c r="V66">
        <v>47</v>
      </c>
      <c r="W66">
        <v>85</v>
      </c>
      <c r="X66">
        <v>557.28200000000004</v>
      </c>
    </row>
    <row r="67" spans="1:24" x14ac:dyDescent="0.2">
      <c r="A67">
        <v>119903001</v>
      </c>
      <c r="B67" t="s">
        <v>1293</v>
      </c>
      <c r="C67">
        <v>119903</v>
      </c>
      <c r="D67" t="s">
        <v>1294</v>
      </c>
      <c r="E67">
        <v>119</v>
      </c>
      <c r="F67" t="s">
        <v>1292</v>
      </c>
      <c r="G67">
        <v>9</v>
      </c>
      <c r="H67" t="s">
        <v>63</v>
      </c>
      <c r="I67">
        <v>522</v>
      </c>
      <c r="J67">
        <v>513</v>
      </c>
      <c r="K67">
        <v>1035</v>
      </c>
      <c r="L67">
        <v>493</v>
      </c>
      <c r="M67">
        <v>500</v>
      </c>
      <c r="N67">
        <v>993</v>
      </c>
      <c r="O67">
        <v>442</v>
      </c>
      <c r="P67">
        <v>462</v>
      </c>
      <c r="Q67">
        <v>904</v>
      </c>
      <c r="R67">
        <v>518</v>
      </c>
      <c r="S67">
        <v>519</v>
      </c>
      <c r="T67">
        <v>1037</v>
      </c>
      <c r="U67">
        <v>74</v>
      </c>
      <c r="V67">
        <v>93</v>
      </c>
      <c r="W67">
        <v>167</v>
      </c>
      <c r="X67">
        <v>558.93900000000008</v>
      </c>
    </row>
    <row r="68" spans="1:24" x14ac:dyDescent="0.2">
      <c r="A68">
        <v>154903001</v>
      </c>
      <c r="B68" t="s">
        <v>1495</v>
      </c>
      <c r="C68">
        <v>154903</v>
      </c>
      <c r="D68" t="s">
        <v>1496</v>
      </c>
      <c r="E68">
        <v>154</v>
      </c>
      <c r="F68" t="s">
        <v>1494</v>
      </c>
      <c r="G68">
        <v>6</v>
      </c>
      <c r="H68" t="s">
        <v>79</v>
      </c>
      <c r="I68">
        <v>534</v>
      </c>
      <c r="J68">
        <v>473</v>
      </c>
      <c r="K68">
        <v>1008</v>
      </c>
      <c r="L68">
        <v>523</v>
      </c>
      <c r="M68">
        <v>482</v>
      </c>
      <c r="N68">
        <v>1006</v>
      </c>
      <c r="O68">
        <v>522</v>
      </c>
      <c r="P68">
        <v>476</v>
      </c>
      <c r="Q68">
        <v>999</v>
      </c>
      <c r="R68">
        <v>526</v>
      </c>
      <c r="S68">
        <v>498</v>
      </c>
      <c r="T68">
        <v>1024</v>
      </c>
      <c r="U68">
        <v>196</v>
      </c>
      <c r="V68">
        <v>154</v>
      </c>
      <c r="W68">
        <v>350</v>
      </c>
      <c r="X68">
        <v>569.45500000000004</v>
      </c>
    </row>
    <row r="69" spans="1:24" x14ac:dyDescent="0.2">
      <c r="A69">
        <v>109905001</v>
      </c>
      <c r="B69" t="s">
        <v>1224</v>
      </c>
      <c r="C69">
        <v>109905</v>
      </c>
      <c r="D69" t="s">
        <v>1225</v>
      </c>
      <c r="E69">
        <v>109</v>
      </c>
      <c r="F69" t="s">
        <v>1223</v>
      </c>
      <c r="G69">
        <v>12</v>
      </c>
      <c r="H69" t="s">
        <v>115</v>
      </c>
      <c r="I69">
        <v>457</v>
      </c>
      <c r="J69">
        <v>503</v>
      </c>
      <c r="K69">
        <v>957</v>
      </c>
      <c r="L69">
        <v>498</v>
      </c>
      <c r="M69">
        <v>485</v>
      </c>
      <c r="N69">
        <v>986</v>
      </c>
      <c r="O69">
        <v>471</v>
      </c>
      <c r="P69">
        <v>476</v>
      </c>
      <c r="Q69">
        <v>946</v>
      </c>
      <c r="U69">
        <v>60</v>
      </c>
      <c r="V69">
        <v>51</v>
      </c>
      <c r="W69">
        <v>111</v>
      </c>
      <c r="X69">
        <v>573.53300000000002</v>
      </c>
    </row>
    <row r="70" spans="1:24" x14ac:dyDescent="0.2">
      <c r="A70">
        <v>153903001</v>
      </c>
      <c r="B70" t="s">
        <v>1485</v>
      </c>
      <c r="C70">
        <v>153903</v>
      </c>
      <c r="D70" t="s">
        <v>1486</v>
      </c>
      <c r="E70">
        <v>153</v>
      </c>
      <c r="F70" t="s">
        <v>1487</v>
      </c>
      <c r="G70">
        <v>17</v>
      </c>
      <c r="H70" t="s">
        <v>388</v>
      </c>
      <c r="I70">
        <v>435</v>
      </c>
      <c r="J70">
        <v>440</v>
      </c>
      <c r="K70">
        <v>875</v>
      </c>
      <c r="L70">
        <v>475</v>
      </c>
      <c r="M70">
        <v>470</v>
      </c>
      <c r="N70">
        <v>945</v>
      </c>
      <c r="O70">
        <v>475</v>
      </c>
      <c r="P70">
        <v>470</v>
      </c>
      <c r="Q70">
        <v>945</v>
      </c>
      <c r="U70">
        <v>143</v>
      </c>
      <c r="V70">
        <v>163</v>
      </c>
      <c r="W70">
        <v>306</v>
      </c>
      <c r="X70">
        <v>576.928</v>
      </c>
    </row>
    <row r="71" spans="1:24" x14ac:dyDescent="0.2">
      <c r="A71">
        <v>116910001</v>
      </c>
      <c r="B71" t="s">
        <v>1281</v>
      </c>
      <c r="C71">
        <v>116910</v>
      </c>
      <c r="D71" t="s">
        <v>1282</v>
      </c>
      <c r="E71">
        <v>116</v>
      </c>
      <c r="F71" t="s">
        <v>1270</v>
      </c>
      <c r="G71">
        <v>10</v>
      </c>
      <c r="H71" t="s">
        <v>397</v>
      </c>
      <c r="I71">
        <v>473</v>
      </c>
      <c r="J71">
        <v>587</v>
      </c>
      <c r="K71">
        <v>1060</v>
      </c>
      <c r="L71">
        <v>474</v>
      </c>
      <c r="M71">
        <v>511</v>
      </c>
      <c r="N71">
        <v>985</v>
      </c>
      <c r="O71">
        <v>486</v>
      </c>
      <c r="P71">
        <v>534</v>
      </c>
      <c r="Q71">
        <v>1020</v>
      </c>
      <c r="R71">
        <v>463</v>
      </c>
      <c r="S71">
        <v>492</v>
      </c>
      <c r="T71">
        <v>955</v>
      </c>
      <c r="U71">
        <v>118</v>
      </c>
      <c r="V71">
        <v>85</v>
      </c>
      <c r="W71">
        <v>203</v>
      </c>
      <c r="X71">
        <v>581.20600000000002</v>
      </c>
    </row>
    <row r="72" spans="1:24" x14ac:dyDescent="0.2">
      <c r="A72">
        <v>14902001</v>
      </c>
      <c r="B72" t="s">
        <v>116</v>
      </c>
      <c r="C72">
        <v>14902</v>
      </c>
      <c r="D72" t="s">
        <v>117</v>
      </c>
      <c r="E72">
        <v>14</v>
      </c>
      <c r="F72" t="s">
        <v>108</v>
      </c>
      <c r="G72">
        <v>13</v>
      </c>
      <c r="H72" t="s">
        <v>92</v>
      </c>
      <c r="I72">
        <v>407</v>
      </c>
      <c r="J72">
        <v>441</v>
      </c>
      <c r="K72">
        <v>849</v>
      </c>
      <c r="L72">
        <v>437</v>
      </c>
      <c r="M72">
        <v>429</v>
      </c>
      <c r="N72">
        <v>870</v>
      </c>
      <c r="O72">
        <v>423</v>
      </c>
      <c r="P72">
        <v>415</v>
      </c>
      <c r="Q72">
        <v>843</v>
      </c>
      <c r="R72">
        <v>483</v>
      </c>
      <c r="S72">
        <v>477</v>
      </c>
      <c r="T72">
        <v>960</v>
      </c>
      <c r="U72">
        <v>165</v>
      </c>
      <c r="V72">
        <v>204</v>
      </c>
      <c r="W72">
        <v>369</v>
      </c>
      <c r="X72">
        <v>584.57000000000005</v>
      </c>
    </row>
    <row r="73" spans="1:24" x14ac:dyDescent="0.2">
      <c r="A73">
        <v>147901001</v>
      </c>
      <c r="B73" t="s">
        <v>1449</v>
      </c>
      <c r="C73">
        <v>147901</v>
      </c>
      <c r="D73" t="s">
        <v>1450</v>
      </c>
      <c r="E73">
        <v>147</v>
      </c>
      <c r="F73" t="s">
        <v>1451</v>
      </c>
      <c r="G73">
        <v>12</v>
      </c>
      <c r="H73" t="s">
        <v>115</v>
      </c>
      <c r="I73">
        <v>434</v>
      </c>
      <c r="J73">
        <v>458</v>
      </c>
      <c r="K73">
        <v>892</v>
      </c>
      <c r="L73">
        <v>448</v>
      </c>
      <c r="M73">
        <v>465</v>
      </c>
      <c r="N73">
        <v>913</v>
      </c>
      <c r="O73">
        <v>485</v>
      </c>
      <c r="P73">
        <v>475</v>
      </c>
      <c r="Q73">
        <v>960</v>
      </c>
      <c r="R73">
        <v>430</v>
      </c>
      <c r="S73">
        <v>460</v>
      </c>
      <c r="T73">
        <v>890</v>
      </c>
      <c r="U73">
        <v>73</v>
      </c>
      <c r="V73">
        <v>86</v>
      </c>
      <c r="W73">
        <v>159</v>
      </c>
      <c r="X73">
        <v>586.06200000000001</v>
      </c>
    </row>
    <row r="74" spans="1:24" x14ac:dyDescent="0.2">
      <c r="A74">
        <v>101868001</v>
      </c>
      <c r="B74" t="s">
        <v>1007</v>
      </c>
      <c r="C74">
        <v>101868</v>
      </c>
      <c r="D74" t="s">
        <v>1008</v>
      </c>
      <c r="E74">
        <v>101</v>
      </c>
      <c r="F74" t="s">
        <v>971</v>
      </c>
      <c r="G74">
        <v>4</v>
      </c>
      <c r="H74" t="s">
        <v>252</v>
      </c>
      <c r="I74">
        <v>433</v>
      </c>
      <c r="J74">
        <v>430</v>
      </c>
      <c r="K74">
        <v>863</v>
      </c>
      <c r="L74">
        <v>424</v>
      </c>
      <c r="M74">
        <v>421</v>
      </c>
      <c r="N74">
        <v>845</v>
      </c>
      <c r="O74">
        <v>424</v>
      </c>
      <c r="P74">
        <v>430</v>
      </c>
      <c r="Q74">
        <v>854</v>
      </c>
      <c r="R74">
        <v>424</v>
      </c>
      <c r="S74">
        <v>418</v>
      </c>
      <c r="T74">
        <v>842</v>
      </c>
      <c r="U74">
        <v>45</v>
      </c>
      <c r="V74">
        <v>135</v>
      </c>
      <c r="W74">
        <v>180</v>
      </c>
      <c r="X74">
        <v>592.4580000000002</v>
      </c>
    </row>
    <row r="75" spans="1:24" x14ac:dyDescent="0.2">
      <c r="A75">
        <v>109913001</v>
      </c>
      <c r="B75" t="s">
        <v>1232</v>
      </c>
      <c r="C75">
        <v>109913</v>
      </c>
      <c r="D75" t="s">
        <v>1233</v>
      </c>
      <c r="E75">
        <v>109</v>
      </c>
      <c r="F75" t="s">
        <v>1223</v>
      </c>
      <c r="G75">
        <v>12</v>
      </c>
      <c r="H75" t="s">
        <v>115</v>
      </c>
      <c r="I75">
        <v>511</v>
      </c>
      <c r="J75">
        <v>512</v>
      </c>
      <c r="K75">
        <v>1023</v>
      </c>
      <c r="L75">
        <v>529</v>
      </c>
      <c r="M75">
        <v>498</v>
      </c>
      <c r="N75">
        <v>1027</v>
      </c>
      <c r="O75">
        <v>523</v>
      </c>
      <c r="P75">
        <v>502</v>
      </c>
      <c r="Q75">
        <v>1025</v>
      </c>
      <c r="R75">
        <v>534</v>
      </c>
      <c r="S75">
        <v>495</v>
      </c>
      <c r="T75">
        <v>1029</v>
      </c>
      <c r="U75">
        <v>39</v>
      </c>
      <c r="V75">
        <v>65</v>
      </c>
      <c r="W75">
        <v>104</v>
      </c>
      <c r="X75">
        <v>592.76700000000005</v>
      </c>
    </row>
    <row r="76" spans="1:24" x14ac:dyDescent="0.2">
      <c r="A76">
        <v>234909001</v>
      </c>
      <c r="B76" t="s">
        <v>2048</v>
      </c>
      <c r="C76">
        <v>234909</v>
      </c>
      <c r="D76" t="s">
        <v>2049</v>
      </c>
      <c r="E76">
        <v>234</v>
      </c>
      <c r="F76" t="s">
        <v>2040</v>
      </c>
      <c r="G76">
        <v>7</v>
      </c>
      <c r="H76" t="s">
        <v>26</v>
      </c>
      <c r="I76">
        <v>557</v>
      </c>
      <c r="J76">
        <v>573</v>
      </c>
      <c r="K76">
        <v>1130</v>
      </c>
      <c r="L76">
        <v>575</v>
      </c>
      <c r="M76">
        <v>588</v>
      </c>
      <c r="N76">
        <v>1163</v>
      </c>
      <c r="O76">
        <v>585</v>
      </c>
      <c r="P76">
        <v>598</v>
      </c>
      <c r="Q76">
        <v>1183</v>
      </c>
      <c r="R76">
        <v>565</v>
      </c>
      <c r="S76">
        <v>578</v>
      </c>
      <c r="T76">
        <v>1143</v>
      </c>
      <c r="U76">
        <v>64</v>
      </c>
      <c r="V76">
        <v>63</v>
      </c>
      <c r="W76">
        <v>127</v>
      </c>
      <c r="X76">
        <v>593.47300000000018</v>
      </c>
    </row>
    <row r="77" spans="1:24" x14ac:dyDescent="0.2">
      <c r="A77">
        <v>70901001</v>
      </c>
      <c r="B77" t="s">
        <v>672</v>
      </c>
      <c r="C77">
        <v>70901</v>
      </c>
      <c r="D77" t="s">
        <v>673</v>
      </c>
      <c r="E77">
        <v>70</v>
      </c>
      <c r="F77" t="s">
        <v>671</v>
      </c>
      <c r="G77">
        <v>10</v>
      </c>
      <c r="H77" t="s">
        <v>397</v>
      </c>
      <c r="I77">
        <v>400</v>
      </c>
      <c r="J77">
        <v>475</v>
      </c>
      <c r="K77">
        <v>875</v>
      </c>
      <c r="L77">
        <v>508</v>
      </c>
      <c r="M77">
        <v>526</v>
      </c>
      <c r="N77">
        <v>1034</v>
      </c>
      <c r="O77">
        <v>540</v>
      </c>
      <c r="P77">
        <v>527</v>
      </c>
      <c r="Q77">
        <v>1067</v>
      </c>
      <c r="R77">
        <v>488</v>
      </c>
      <c r="S77">
        <v>526</v>
      </c>
      <c r="T77">
        <v>1014</v>
      </c>
      <c r="U77">
        <v>198</v>
      </c>
      <c r="V77">
        <v>181</v>
      </c>
      <c r="W77">
        <v>379</v>
      </c>
      <c r="X77">
        <v>593.56500000000005</v>
      </c>
    </row>
    <row r="78" spans="1:24" x14ac:dyDescent="0.2">
      <c r="A78">
        <v>180901001</v>
      </c>
      <c r="B78" t="s">
        <v>1682</v>
      </c>
      <c r="C78">
        <v>180901</v>
      </c>
      <c r="D78" t="s">
        <v>1683</v>
      </c>
      <c r="E78">
        <v>180</v>
      </c>
      <c r="F78" t="s">
        <v>1684</v>
      </c>
      <c r="G78">
        <v>16</v>
      </c>
      <c r="H78" t="s">
        <v>283</v>
      </c>
      <c r="I78">
        <v>514</v>
      </c>
      <c r="J78">
        <v>492</v>
      </c>
      <c r="K78">
        <v>1006</v>
      </c>
      <c r="L78">
        <v>515</v>
      </c>
      <c r="M78">
        <v>482</v>
      </c>
      <c r="N78">
        <v>997</v>
      </c>
      <c r="O78">
        <v>553</v>
      </c>
      <c r="P78">
        <v>528</v>
      </c>
      <c r="Q78">
        <v>1080</v>
      </c>
      <c r="R78">
        <v>440</v>
      </c>
      <c r="S78">
        <v>390</v>
      </c>
      <c r="T78">
        <v>830</v>
      </c>
      <c r="U78">
        <v>54</v>
      </c>
      <c r="V78">
        <v>95</v>
      </c>
      <c r="W78">
        <v>149</v>
      </c>
      <c r="X78">
        <v>595.29399999999998</v>
      </c>
    </row>
    <row r="79" spans="1:24" x14ac:dyDescent="0.2">
      <c r="A79">
        <v>229905001</v>
      </c>
      <c r="B79" t="s">
        <v>2011</v>
      </c>
      <c r="C79">
        <v>229905</v>
      </c>
      <c r="D79" t="s">
        <v>2012</v>
      </c>
      <c r="E79">
        <v>229</v>
      </c>
      <c r="F79" t="s">
        <v>2007</v>
      </c>
      <c r="G79">
        <v>5</v>
      </c>
      <c r="H79" t="s">
        <v>372</v>
      </c>
      <c r="I79">
        <v>456</v>
      </c>
      <c r="J79">
        <v>457</v>
      </c>
      <c r="K79">
        <v>912</v>
      </c>
      <c r="L79">
        <v>463</v>
      </c>
      <c r="M79">
        <v>456</v>
      </c>
      <c r="N79">
        <v>918</v>
      </c>
      <c r="O79">
        <v>456</v>
      </c>
      <c r="P79">
        <v>445</v>
      </c>
      <c r="Q79">
        <v>901</v>
      </c>
      <c r="R79">
        <v>476</v>
      </c>
      <c r="S79">
        <v>480</v>
      </c>
      <c r="T79">
        <v>956</v>
      </c>
      <c r="U79">
        <v>76</v>
      </c>
      <c r="V79">
        <v>73</v>
      </c>
      <c r="W79">
        <v>149</v>
      </c>
      <c r="X79">
        <v>597.096</v>
      </c>
    </row>
    <row r="80" spans="1:24" x14ac:dyDescent="0.2">
      <c r="A80">
        <v>30903001</v>
      </c>
      <c r="B80" t="s">
        <v>322</v>
      </c>
      <c r="C80">
        <v>30903</v>
      </c>
      <c r="D80" t="s">
        <v>323</v>
      </c>
      <c r="E80">
        <v>30</v>
      </c>
      <c r="F80" t="s">
        <v>320</v>
      </c>
      <c r="G80">
        <v>14</v>
      </c>
      <c r="H80" t="s">
        <v>321</v>
      </c>
      <c r="I80">
        <v>455</v>
      </c>
      <c r="J80">
        <v>430</v>
      </c>
      <c r="K80">
        <v>885</v>
      </c>
      <c r="L80">
        <v>450</v>
      </c>
      <c r="M80">
        <v>420</v>
      </c>
      <c r="N80">
        <v>870</v>
      </c>
      <c r="O80">
        <v>445</v>
      </c>
      <c r="P80">
        <v>395</v>
      </c>
      <c r="Q80">
        <v>840</v>
      </c>
      <c r="U80">
        <v>39</v>
      </c>
      <c r="V80">
        <v>52</v>
      </c>
      <c r="W80">
        <v>91</v>
      </c>
      <c r="X80">
        <v>604.17200000000003</v>
      </c>
    </row>
    <row r="81" spans="1:24" x14ac:dyDescent="0.2">
      <c r="A81">
        <v>240904001</v>
      </c>
      <c r="B81" t="s">
        <v>2085</v>
      </c>
      <c r="C81">
        <v>240904</v>
      </c>
      <c r="D81" t="s">
        <v>2086</v>
      </c>
      <c r="E81">
        <v>240</v>
      </c>
      <c r="F81" t="s">
        <v>2076</v>
      </c>
      <c r="G81">
        <v>1</v>
      </c>
      <c r="H81" t="s">
        <v>327</v>
      </c>
      <c r="I81">
        <v>451</v>
      </c>
      <c r="J81">
        <v>460</v>
      </c>
      <c r="K81">
        <v>911</v>
      </c>
      <c r="L81">
        <v>474</v>
      </c>
      <c r="M81">
        <v>471</v>
      </c>
      <c r="N81">
        <v>945</v>
      </c>
      <c r="O81">
        <v>464</v>
      </c>
      <c r="P81">
        <v>487</v>
      </c>
      <c r="Q81">
        <v>951</v>
      </c>
      <c r="R81">
        <v>481</v>
      </c>
      <c r="S81">
        <v>460</v>
      </c>
      <c r="T81">
        <v>941</v>
      </c>
      <c r="U81">
        <v>46</v>
      </c>
      <c r="V81">
        <v>56</v>
      </c>
      <c r="W81">
        <v>102</v>
      </c>
      <c r="X81">
        <v>614.89100000000019</v>
      </c>
    </row>
    <row r="82" spans="1:24" x14ac:dyDescent="0.2">
      <c r="A82">
        <v>40902001</v>
      </c>
      <c r="B82" t="s">
        <v>385</v>
      </c>
      <c r="C82">
        <v>40902</v>
      </c>
      <c r="D82" t="s">
        <v>386</v>
      </c>
      <c r="E82">
        <v>40</v>
      </c>
      <c r="F82" t="s">
        <v>387</v>
      </c>
      <c r="G82">
        <v>17</v>
      </c>
      <c r="H82" t="s">
        <v>388</v>
      </c>
      <c r="I82">
        <v>485</v>
      </c>
      <c r="J82">
        <v>520</v>
      </c>
      <c r="K82">
        <v>1005</v>
      </c>
      <c r="L82">
        <v>531</v>
      </c>
      <c r="M82">
        <v>551</v>
      </c>
      <c r="N82">
        <v>1082</v>
      </c>
      <c r="O82">
        <v>468</v>
      </c>
      <c r="P82">
        <v>500</v>
      </c>
      <c r="Q82">
        <v>968</v>
      </c>
      <c r="R82">
        <v>610</v>
      </c>
      <c r="S82">
        <v>615</v>
      </c>
      <c r="T82">
        <v>1225</v>
      </c>
      <c r="U82">
        <v>89</v>
      </c>
      <c r="V82">
        <v>82</v>
      </c>
      <c r="W82">
        <v>171</v>
      </c>
      <c r="X82">
        <v>617.875</v>
      </c>
    </row>
    <row r="83" spans="1:24" x14ac:dyDescent="0.2">
      <c r="A83">
        <v>201907001</v>
      </c>
      <c r="B83" t="s">
        <v>1793</v>
      </c>
      <c r="C83">
        <v>201907</v>
      </c>
      <c r="D83" t="s">
        <v>1794</v>
      </c>
      <c r="E83">
        <v>201</v>
      </c>
      <c r="F83" t="s">
        <v>1790</v>
      </c>
      <c r="G83">
        <v>7</v>
      </c>
      <c r="H83" t="s">
        <v>26</v>
      </c>
      <c r="I83">
        <v>510</v>
      </c>
      <c r="J83">
        <v>420</v>
      </c>
      <c r="K83">
        <v>930</v>
      </c>
      <c r="L83">
        <v>577</v>
      </c>
      <c r="M83">
        <v>512</v>
      </c>
      <c r="N83">
        <v>1088</v>
      </c>
      <c r="O83">
        <v>530</v>
      </c>
      <c r="P83">
        <v>470</v>
      </c>
      <c r="Q83">
        <v>1000</v>
      </c>
      <c r="R83">
        <v>670</v>
      </c>
      <c r="S83">
        <v>595</v>
      </c>
      <c r="T83">
        <v>1265</v>
      </c>
      <c r="U83">
        <v>96</v>
      </c>
      <c r="V83">
        <v>108</v>
      </c>
      <c r="W83">
        <v>204</v>
      </c>
      <c r="X83">
        <v>625.11900000000003</v>
      </c>
    </row>
    <row r="84" spans="1:24" x14ac:dyDescent="0.2">
      <c r="A84">
        <v>1909001</v>
      </c>
      <c r="B84" t="s">
        <v>35</v>
      </c>
      <c r="C84">
        <v>1909</v>
      </c>
      <c r="D84" t="s">
        <v>36</v>
      </c>
      <c r="E84">
        <v>1</v>
      </c>
      <c r="F84" t="s">
        <v>25</v>
      </c>
      <c r="G84">
        <v>7</v>
      </c>
      <c r="H84" t="s">
        <v>26</v>
      </c>
      <c r="I84">
        <v>557</v>
      </c>
      <c r="J84">
        <v>520</v>
      </c>
      <c r="K84">
        <v>1077</v>
      </c>
      <c r="L84">
        <v>521</v>
      </c>
      <c r="M84">
        <v>493</v>
      </c>
      <c r="N84">
        <v>1014</v>
      </c>
      <c r="O84">
        <v>517</v>
      </c>
      <c r="P84">
        <v>502</v>
      </c>
      <c r="Q84">
        <v>1018</v>
      </c>
      <c r="R84">
        <v>526</v>
      </c>
      <c r="S84">
        <v>482</v>
      </c>
      <c r="T84">
        <v>1008</v>
      </c>
      <c r="U84">
        <v>56</v>
      </c>
      <c r="V84">
        <v>46</v>
      </c>
      <c r="W84">
        <v>102</v>
      </c>
      <c r="X84">
        <v>632.495</v>
      </c>
    </row>
    <row r="85" spans="1:24" x14ac:dyDescent="0.2">
      <c r="A85">
        <v>123803001</v>
      </c>
      <c r="B85" t="s">
        <v>1309</v>
      </c>
      <c r="C85">
        <v>123803</v>
      </c>
      <c r="D85" t="s">
        <v>1309</v>
      </c>
      <c r="E85">
        <v>123</v>
      </c>
      <c r="F85" t="s">
        <v>1310</v>
      </c>
      <c r="G85">
        <v>5</v>
      </c>
      <c r="H85" t="s">
        <v>372</v>
      </c>
      <c r="I85">
        <v>450</v>
      </c>
      <c r="J85">
        <v>390</v>
      </c>
      <c r="K85">
        <v>840</v>
      </c>
      <c r="L85">
        <v>433</v>
      </c>
      <c r="M85">
        <v>413</v>
      </c>
      <c r="N85">
        <v>847</v>
      </c>
      <c r="R85">
        <v>450</v>
      </c>
      <c r="S85">
        <v>390</v>
      </c>
      <c r="T85">
        <v>840</v>
      </c>
      <c r="U85">
        <v>49</v>
      </c>
      <c r="V85">
        <v>27</v>
      </c>
      <c r="W85">
        <v>76</v>
      </c>
      <c r="X85">
        <v>642.31900000000019</v>
      </c>
    </row>
    <row r="86" spans="1:24" x14ac:dyDescent="0.2">
      <c r="A86">
        <v>229901001</v>
      </c>
      <c r="B86" t="s">
        <v>2005</v>
      </c>
      <c r="C86">
        <v>229901</v>
      </c>
      <c r="D86" t="s">
        <v>2006</v>
      </c>
      <c r="E86">
        <v>229</v>
      </c>
      <c r="F86" t="s">
        <v>2007</v>
      </c>
      <c r="G86">
        <v>5</v>
      </c>
      <c r="H86" t="s">
        <v>372</v>
      </c>
      <c r="I86">
        <v>513</v>
      </c>
      <c r="J86">
        <v>515</v>
      </c>
      <c r="K86">
        <v>1025</v>
      </c>
      <c r="L86">
        <v>524</v>
      </c>
      <c r="M86">
        <v>483</v>
      </c>
      <c r="N86">
        <v>1007</v>
      </c>
      <c r="O86">
        <v>537</v>
      </c>
      <c r="P86">
        <v>483</v>
      </c>
      <c r="Q86">
        <v>1018</v>
      </c>
      <c r="R86">
        <v>500</v>
      </c>
      <c r="S86">
        <v>483</v>
      </c>
      <c r="T86">
        <v>983</v>
      </c>
      <c r="U86">
        <v>86</v>
      </c>
      <c r="V86">
        <v>92</v>
      </c>
      <c r="W86">
        <v>178</v>
      </c>
      <c r="X86">
        <v>643.21600000000001</v>
      </c>
    </row>
    <row r="87" spans="1:24" x14ac:dyDescent="0.2">
      <c r="A87">
        <v>121902001</v>
      </c>
      <c r="B87" t="s">
        <v>1300</v>
      </c>
      <c r="C87">
        <v>121902</v>
      </c>
      <c r="D87" t="s">
        <v>1301</v>
      </c>
      <c r="E87">
        <v>121</v>
      </c>
      <c r="F87" t="s">
        <v>1302</v>
      </c>
      <c r="G87">
        <v>5</v>
      </c>
      <c r="H87" t="s">
        <v>372</v>
      </c>
      <c r="I87">
        <v>596</v>
      </c>
      <c r="J87">
        <v>516</v>
      </c>
      <c r="K87">
        <v>1112</v>
      </c>
      <c r="L87">
        <v>591</v>
      </c>
      <c r="M87">
        <v>530</v>
      </c>
      <c r="N87">
        <v>1120</v>
      </c>
      <c r="O87">
        <v>592</v>
      </c>
      <c r="P87">
        <v>554</v>
      </c>
      <c r="Q87">
        <v>1144</v>
      </c>
      <c r="R87">
        <v>590</v>
      </c>
      <c r="S87">
        <v>470</v>
      </c>
      <c r="T87">
        <v>1060</v>
      </c>
      <c r="U87">
        <v>118</v>
      </c>
      <c r="V87">
        <v>96</v>
      </c>
      <c r="W87">
        <v>214</v>
      </c>
      <c r="X87">
        <v>645.93900000000019</v>
      </c>
    </row>
    <row r="88" spans="1:24" x14ac:dyDescent="0.2">
      <c r="A88">
        <v>246905001</v>
      </c>
      <c r="B88" t="s">
        <v>2125</v>
      </c>
      <c r="C88">
        <v>246905</v>
      </c>
      <c r="D88" t="s">
        <v>2126</v>
      </c>
      <c r="E88">
        <v>246</v>
      </c>
      <c r="F88" t="s">
        <v>2118</v>
      </c>
      <c r="G88">
        <v>13</v>
      </c>
      <c r="H88" t="s">
        <v>92</v>
      </c>
      <c r="I88">
        <v>475</v>
      </c>
      <c r="J88">
        <v>483</v>
      </c>
      <c r="K88">
        <v>958</v>
      </c>
      <c r="L88">
        <v>502</v>
      </c>
      <c r="M88">
        <v>502</v>
      </c>
      <c r="N88">
        <v>1003</v>
      </c>
      <c r="O88">
        <v>490</v>
      </c>
      <c r="P88">
        <v>477</v>
      </c>
      <c r="Q88">
        <v>967</v>
      </c>
      <c r="R88">
        <v>506</v>
      </c>
      <c r="S88">
        <v>511</v>
      </c>
      <c r="T88">
        <v>1017</v>
      </c>
      <c r="U88">
        <v>174</v>
      </c>
      <c r="V88">
        <v>232</v>
      </c>
      <c r="W88">
        <v>406</v>
      </c>
      <c r="X88">
        <v>649.33399999999995</v>
      </c>
    </row>
    <row r="89" spans="1:24" x14ac:dyDescent="0.2">
      <c r="A89">
        <v>3906001</v>
      </c>
      <c r="B89" t="s">
        <v>52</v>
      </c>
      <c r="C89">
        <v>3906</v>
      </c>
      <c r="D89" t="s">
        <v>53</v>
      </c>
      <c r="E89">
        <v>3</v>
      </c>
      <c r="F89" t="s">
        <v>43</v>
      </c>
      <c r="G89">
        <v>7</v>
      </c>
      <c r="H89" t="s">
        <v>26</v>
      </c>
      <c r="I89">
        <v>496</v>
      </c>
      <c r="J89">
        <v>488</v>
      </c>
      <c r="K89">
        <v>984</v>
      </c>
      <c r="L89">
        <v>526</v>
      </c>
      <c r="M89">
        <v>500</v>
      </c>
      <c r="N89">
        <v>1026</v>
      </c>
      <c r="O89">
        <v>526</v>
      </c>
      <c r="P89">
        <v>519</v>
      </c>
      <c r="Q89">
        <v>1044</v>
      </c>
      <c r="R89">
        <v>525</v>
      </c>
      <c r="S89">
        <v>435</v>
      </c>
      <c r="T89">
        <v>960</v>
      </c>
      <c r="U89">
        <v>104</v>
      </c>
      <c r="V89">
        <v>113</v>
      </c>
      <c r="W89">
        <v>217</v>
      </c>
      <c r="X89">
        <v>650.64200000000005</v>
      </c>
    </row>
    <row r="90" spans="1:24" x14ac:dyDescent="0.2">
      <c r="A90">
        <v>243902001</v>
      </c>
      <c r="B90" t="s">
        <v>2102</v>
      </c>
      <c r="C90">
        <v>243902</v>
      </c>
      <c r="D90" t="s">
        <v>2103</v>
      </c>
      <c r="E90">
        <v>243</v>
      </c>
      <c r="F90" t="s">
        <v>2101</v>
      </c>
      <c r="G90">
        <v>9</v>
      </c>
      <c r="H90" t="s">
        <v>63</v>
      </c>
      <c r="I90">
        <v>500</v>
      </c>
      <c r="J90">
        <v>533</v>
      </c>
      <c r="K90">
        <v>1033</v>
      </c>
      <c r="L90">
        <v>513</v>
      </c>
      <c r="M90">
        <v>534</v>
      </c>
      <c r="N90">
        <v>1047</v>
      </c>
      <c r="O90">
        <v>553</v>
      </c>
      <c r="P90">
        <v>543</v>
      </c>
      <c r="Q90">
        <v>1097</v>
      </c>
      <c r="R90">
        <v>483</v>
      </c>
      <c r="S90">
        <v>528</v>
      </c>
      <c r="T90">
        <v>1010</v>
      </c>
      <c r="U90">
        <v>75</v>
      </c>
      <c r="V90">
        <v>92</v>
      </c>
      <c r="W90">
        <v>167</v>
      </c>
      <c r="X90">
        <v>650.88900000000001</v>
      </c>
    </row>
    <row r="91" spans="1:24" x14ac:dyDescent="0.2">
      <c r="A91">
        <v>220809001</v>
      </c>
      <c r="B91" t="s">
        <v>1859</v>
      </c>
      <c r="C91">
        <v>220809</v>
      </c>
      <c r="D91" t="s">
        <v>1859</v>
      </c>
      <c r="E91">
        <v>220</v>
      </c>
      <c r="F91" t="s">
        <v>1860</v>
      </c>
      <c r="G91">
        <v>11</v>
      </c>
      <c r="H91" t="s">
        <v>461</v>
      </c>
      <c r="I91">
        <v>515</v>
      </c>
      <c r="J91">
        <v>500</v>
      </c>
      <c r="K91">
        <v>1015</v>
      </c>
      <c r="L91">
        <v>581</v>
      </c>
      <c r="M91">
        <v>527</v>
      </c>
      <c r="N91">
        <v>1108</v>
      </c>
      <c r="O91">
        <v>587</v>
      </c>
      <c r="P91">
        <v>531</v>
      </c>
      <c r="Q91">
        <v>1118</v>
      </c>
      <c r="R91">
        <v>563</v>
      </c>
      <c r="S91">
        <v>513</v>
      </c>
      <c r="T91">
        <v>1076</v>
      </c>
      <c r="U91">
        <v>249</v>
      </c>
      <c r="V91">
        <v>99</v>
      </c>
      <c r="W91">
        <v>348</v>
      </c>
      <c r="X91">
        <v>651.37200000000018</v>
      </c>
    </row>
    <row r="92" spans="1:24" x14ac:dyDescent="0.2">
      <c r="A92">
        <v>123913001</v>
      </c>
      <c r="B92" t="s">
        <v>1321</v>
      </c>
      <c r="C92">
        <v>123913</v>
      </c>
      <c r="D92" t="s">
        <v>1322</v>
      </c>
      <c r="E92">
        <v>123</v>
      </c>
      <c r="F92" t="s">
        <v>1310</v>
      </c>
      <c r="G92">
        <v>5</v>
      </c>
      <c r="H92" t="s">
        <v>372</v>
      </c>
      <c r="I92">
        <v>500</v>
      </c>
      <c r="J92">
        <v>455</v>
      </c>
      <c r="K92">
        <v>955</v>
      </c>
      <c r="L92">
        <v>495</v>
      </c>
      <c r="M92">
        <v>468</v>
      </c>
      <c r="N92">
        <v>964</v>
      </c>
      <c r="O92">
        <v>478</v>
      </c>
      <c r="P92">
        <v>453</v>
      </c>
      <c r="Q92">
        <v>931</v>
      </c>
      <c r="R92">
        <v>521</v>
      </c>
      <c r="S92">
        <v>490</v>
      </c>
      <c r="T92">
        <v>1011</v>
      </c>
      <c r="U92">
        <v>211</v>
      </c>
      <c r="V92">
        <v>175</v>
      </c>
      <c r="W92">
        <v>386</v>
      </c>
      <c r="X92">
        <v>657.55100000000004</v>
      </c>
    </row>
    <row r="93" spans="1:24" x14ac:dyDescent="0.2">
      <c r="A93">
        <v>163902001</v>
      </c>
      <c r="B93" t="s">
        <v>1566</v>
      </c>
      <c r="C93">
        <v>163902</v>
      </c>
      <c r="D93" t="s">
        <v>1566</v>
      </c>
      <c r="E93">
        <v>163</v>
      </c>
      <c r="F93" t="s">
        <v>1565</v>
      </c>
      <c r="G93">
        <v>20</v>
      </c>
      <c r="H93" t="s">
        <v>67</v>
      </c>
      <c r="I93">
        <v>586</v>
      </c>
      <c r="J93">
        <v>550</v>
      </c>
      <c r="K93">
        <v>1142</v>
      </c>
      <c r="L93">
        <v>604</v>
      </c>
      <c r="M93">
        <v>585</v>
      </c>
      <c r="N93">
        <v>1191</v>
      </c>
      <c r="O93">
        <v>613</v>
      </c>
      <c r="P93">
        <v>601</v>
      </c>
      <c r="Q93">
        <v>1213</v>
      </c>
      <c r="R93">
        <v>583</v>
      </c>
      <c r="S93">
        <v>547</v>
      </c>
      <c r="T93">
        <v>1140</v>
      </c>
      <c r="U93">
        <v>183</v>
      </c>
      <c r="V93">
        <v>181</v>
      </c>
      <c r="W93">
        <v>364</v>
      </c>
      <c r="X93">
        <v>665.94799999999998</v>
      </c>
    </row>
    <row r="94" spans="1:24" x14ac:dyDescent="0.2">
      <c r="A94">
        <v>67907001</v>
      </c>
      <c r="B94" t="s">
        <v>662</v>
      </c>
      <c r="C94">
        <v>67907</v>
      </c>
      <c r="D94" t="s">
        <v>663</v>
      </c>
      <c r="E94">
        <v>67</v>
      </c>
      <c r="F94" t="s">
        <v>657</v>
      </c>
      <c r="G94">
        <v>14</v>
      </c>
      <c r="H94" t="s">
        <v>321</v>
      </c>
      <c r="I94">
        <v>487</v>
      </c>
      <c r="J94">
        <v>460</v>
      </c>
      <c r="K94">
        <v>947</v>
      </c>
      <c r="L94">
        <v>502</v>
      </c>
      <c r="M94">
        <v>479</v>
      </c>
      <c r="N94">
        <v>981</v>
      </c>
      <c r="O94">
        <v>507</v>
      </c>
      <c r="P94">
        <v>461</v>
      </c>
      <c r="Q94">
        <v>969</v>
      </c>
      <c r="R94">
        <v>485</v>
      </c>
      <c r="S94">
        <v>540</v>
      </c>
      <c r="T94">
        <v>1025</v>
      </c>
      <c r="U94">
        <v>56</v>
      </c>
      <c r="V94">
        <v>53</v>
      </c>
      <c r="W94">
        <v>109</v>
      </c>
      <c r="X94">
        <v>666.43200000000002</v>
      </c>
    </row>
    <row r="95" spans="1:24" x14ac:dyDescent="0.2">
      <c r="A95">
        <v>84805001</v>
      </c>
      <c r="B95" t="s">
        <v>844</v>
      </c>
      <c r="C95">
        <v>84805</v>
      </c>
      <c r="D95" t="s">
        <v>844</v>
      </c>
      <c r="E95">
        <v>84</v>
      </c>
      <c r="F95" t="s">
        <v>843</v>
      </c>
      <c r="G95">
        <v>4</v>
      </c>
      <c r="H95" t="s">
        <v>252</v>
      </c>
      <c r="I95">
        <v>436</v>
      </c>
      <c r="J95">
        <v>441</v>
      </c>
      <c r="K95">
        <v>877</v>
      </c>
      <c r="L95">
        <v>452</v>
      </c>
      <c r="M95">
        <v>443</v>
      </c>
      <c r="N95">
        <v>896</v>
      </c>
      <c r="O95">
        <v>467</v>
      </c>
      <c r="P95">
        <v>438</v>
      </c>
      <c r="Q95">
        <v>905</v>
      </c>
      <c r="R95">
        <v>423</v>
      </c>
      <c r="S95">
        <v>453</v>
      </c>
      <c r="T95">
        <v>877</v>
      </c>
      <c r="U95">
        <v>230</v>
      </c>
      <c r="V95">
        <v>229</v>
      </c>
      <c r="W95">
        <v>459</v>
      </c>
      <c r="X95">
        <v>667.98099999999999</v>
      </c>
    </row>
    <row r="96" spans="1:24" x14ac:dyDescent="0.2">
      <c r="A96">
        <v>239903001</v>
      </c>
      <c r="B96" t="s">
        <v>2073</v>
      </c>
      <c r="C96">
        <v>239903</v>
      </c>
      <c r="D96" t="s">
        <v>2074</v>
      </c>
      <c r="E96">
        <v>239</v>
      </c>
      <c r="F96" t="s">
        <v>2072</v>
      </c>
      <c r="G96">
        <v>6</v>
      </c>
      <c r="H96" t="s">
        <v>79</v>
      </c>
      <c r="I96">
        <v>456</v>
      </c>
      <c r="J96">
        <v>450</v>
      </c>
      <c r="K96">
        <v>906</v>
      </c>
      <c r="L96">
        <v>519</v>
      </c>
      <c r="M96">
        <v>513</v>
      </c>
      <c r="N96">
        <v>1032</v>
      </c>
      <c r="O96">
        <v>543</v>
      </c>
      <c r="P96">
        <v>509</v>
      </c>
      <c r="Q96">
        <v>1051</v>
      </c>
      <c r="R96">
        <v>473</v>
      </c>
      <c r="S96">
        <v>520</v>
      </c>
      <c r="T96">
        <v>993</v>
      </c>
      <c r="U96">
        <v>91</v>
      </c>
      <c r="V96">
        <v>96</v>
      </c>
      <c r="W96">
        <v>187</v>
      </c>
      <c r="X96">
        <v>668.49400000000003</v>
      </c>
    </row>
    <row r="97" spans="1:24" x14ac:dyDescent="0.2">
      <c r="A97">
        <v>91907101</v>
      </c>
      <c r="B97" t="s">
        <v>894</v>
      </c>
      <c r="C97">
        <v>91907</v>
      </c>
      <c r="D97" t="s">
        <v>895</v>
      </c>
      <c r="E97">
        <v>91</v>
      </c>
      <c r="F97" t="s">
        <v>887</v>
      </c>
      <c r="G97">
        <v>10</v>
      </c>
      <c r="H97" t="s">
        <v>397</v>
      </c>
      <c r="I97">
        <v>480</v>
      </c>
      <c r="J97">
        <v>430</v>
      </c>
      <c r="K97">
        <v>910</v>
      </c>
      <c r="L97">
        <v>567</v>
      </c>
      <c r="M97">
        <v>513</v>
      </c>
      <c r="N97">
        <v>1077</v>
      </c>
      <c r="O97">
        <v>610</v>
      </c>
      <c r="P97">
        <v>555</v>
      </c>
      <c r="Q97">
        <v>1160</v>
      </c>
      <c r="R97">
        <v>480</v>
      </c>
      <c r="S97">
        <v>430</v>
      </c>
      <c r="T97">
        <v>910</v>
      </c>
      <c r="U97">
        <v>252</v>
      </c>
      <c r="V97">
        <v>223</v>
      </c>
      <c r="W97">
        <v>475</v>
      </c>
      <c r="X97">
        <v>669.50800000000004</v>
      </c>
    </row>
    <row r="98" spans="1:24" x14ac:dyDescent="0.2">
      <c r="A98">
        <v>15815041</v>
      </c>
      <c r="B98" t="s">
        <v>142</v>
      </c>
      <c r="C98">
        <v>15815</v>
      </c>
      <c r="D98" t="s">
        <v>143</v>
      </c>
      <c r="E98">
        <v>15</v>
      </c>
      <c r="F98" t="s">
        <v>139</v>
      </c>
      <c r="G98">
        <v>20</v>
      </c>
      <c r="H98" t="s">
        <v>67</v>
      </c>
      <c r="I98">
        <v>452</v>
      </c>
      <c r="J98">
        <v>472</v>
      </c>
      <c r="K98">
        <v>924</v>
      </c>
      <c r="L98">
        <v>487</v>
      </c>
      <c r="M98">
        <v>470</v>
      </c>
      <c r="N98">
        <v>957</v>
      </c>
      <c r="O98">
        <v>454</v>
      </c>
      <c r="P98">
        <v>452</v>
      </c>
      <c r="Q98">
        <v>906</v>
      </c>
      <c r="R98">
        <v>510</v>
      </c>
      <c r="S98">
        <v>483</v>
      </c>
      <c r="T98">
        <v>993</v>
      </c>
      <c r="U98">
        <v>141</v>
      </c>
      <c r="V98">
        <v>152</v>
      </c>
      <c r="W98">
        <v>293</v>
      </c>
      <c r="X98">
        <v>672.46699999999998</v>
      </c>
    </row>
    <row r="99" spans="1:24" x14ac:dyDescent="0.2">
      <c r="A99">
        <v>175905001</v>
      </c>
      <c r="B99" t="s">
        <v>1640</v>
      </c>
      <c r="C99">
        <v>175905</v>
      </c>
      <c r="D99" t="s">
        <v>1641</v>
      </c>
      <c r="E99">
        <v>175</v>
      </c>
      <c r="F99" t="s">
        <v>1635</v>
      </c>
      <c r="G99">
        <v>12</v>
      </c>
      <c r="H99" t="s">
        <v>115</v>
      </c>
      <c r="I99">
        <v>509</v>
      </c>
      <c r="J99">
        <v>483</v>
      </c>
      <c r="K99">
        <v>992</v>
      </c>
      <c r="L99">
        <v>512</v>
      </c>
      <c r="M99">
        <v>508</v>
      </c>
      <c r="N99">
        <v>1019</v>
      </c>
      <c r="O99">
        <v>508</v>
      </c>
      <c r="P99">
        <v>481</v>
      </c>
      <c r="Q99">
        <v>989</v>
      </c>
      <c r="R99">
        <v>517</v>
      </c>
      <c r="S99">
        <v>541</v>
      </c>
      <c r="T99">
        <v>1059</v>
      </c>
      <c r="U99">
        <v>91</v>
      </c>
      <c r="V99">
        <v>115</v>
      </c>
      <c r="W99">
        <v>206</v>
      </c>
      <c r="X99">
        <v>675.01800000000003</v>
      </c>
    </row>
    <row r="100" spans="1:24" x14ac:dyDescent="0.2">
      <c r="A100">
        <v>121906001</v>
      </c>
      <c r="B100" t="s">
        <v>1307</v>
      </c>
      <c r="C100">
        <v>121906</v>
      </c>
      <c r="D100" t="s">
        <v>1308</v>
      </c>
      <c r="E100">
        <v>121</v>
      </c>
      <c r="F100" t="s">
        <v>1302</v>
      </c>
      <c r="G100">
        <v>5</v>
      </c>
      <c r="H100" t="s">
        <v>372</v>
      </c>
      <c r="I100">
        <v>550</v>
      </c>
      <c r="J100">
        <v>485</v>
      </c>
      <c r="K100">
        <v>1035</v>
      </c>
      <c r="L100">
        <v>526</v>
      </c>
      <c r="M100">
        <v>492</v>
      </c>
      <c r="N100">
        <v>1015</v>
      </c>
      <c r="O100">
        <v>517</v>
      </c>
      <c r="P100">
        <v>492</v>
      </c>
      <c r="Q100">
        <v>1009</v>
      </c>
      <c r="R100">
        <v>539</v>
      </c>
      <c r="S100">
        <v>491</v>
      </c>
      <c r="T100">
        <v>1024</v>
      </c>
      <c r="U100">
        <v>66</v>
      </c>
      <c r="V100">
        <v>82</v>
      </c>
      <c r="W100">
        <v>148</v>
      </c>
      <c r="X100">
        <v>683.41899999999998</v>
      </c>
    </row>
    <row r="101" spans="1:24" x14ac:dyDescent="0.2">
      <c r="A101">
        <v>57840001</v>
      </c>
      <c r="B101" t="s">
        <v>516</v>
      </c>
      <c r="C101">
        <v>57840</v>
      </c>
      <c r="D101" t="s">
        <v>517</v>
      </c>
      <c r="E101">
        <v>57</v>
      </c>
      <c r="F101" t="s">
        <v>480</v>
      </c>
      <c r="G101">
        <v>10</v>
      </c>
      <c r="H101" t="s">
        <v>397</v>
      </c>
      <c r="I101">
        <v>554</v>
      </c>
      <c r="J101">
        <v>546</v>
      </c>
      <c r="K101">
        <v>1099</v>
      </c>
      <c r="L101">
        <v>560</v>
      </c>
      <c r="M101">
        <v>549</v>
      </c>
      <c r="N101">
        <v>1109</v>
      </c>
      <c r="O101">
        <v>562</v>
      </c>
      <c r="P101">
        <v>544</v>
      </c>
      <c r="Q101">
        <v>1106</v>
      </c>
      <c r="R101">
        <v>556</v>
      </c>
      <c r="S101">
        <v>559</v>
      </c>
      <c r="T101">
        <v>1115</v>
      </c>
      <c r="U101">
        <v>347</v>
      </c>
      <c r="V101">
        <v>164</v>
      </c>
      <c r="W101">
        <v>511</v>
      </c>
      <c r="X101">
        <v>684.91500000000019</v>
      </c>
    </row>
    <row r="102" spans="1:24" x14ac:dyDescent="0.2">
      <c r="A102">
        <v>93903001</v>
      </c>
      <c r="B102" t="s">
        <v>929</v>
      </c>
      <c r="C102">
        <v>93903</v>
      </c>
      <c r="D102" t="s">
        <v>930</v>
      </c>
      <c r="E102">
        <v>93</v>
      </c>
      <c r="F102" t="s">
        <v>928</v>
      </c>
      <c r="G102">
        <v>6</v>
      </c>
      <c r="H102" t="s">
        <v>79</v>
      </c>
      <c r="I102">
        <v>488</v>
      </c>
      <c r="J102">
        <v>483</v>
      </c>
      <c r="K102">
        <v>971</v>
      </c>
      <c r="L102">
        <v>513</v>
      </c>
      <c r="M102">
        <v>514</v>
      </c>
      <c r="N102">
        <v>1027</v>
      </c>
      <c r="O102">
        <v>494</v>
      </c>
      <c r="P102">
        <v>479</v>
      </c>
      <c r="Q102">
        <v>973</v>
      </c>
      <c r="R102">
        <v>529</v>
      </c>
      <c r="S102">
        <v>546</v>
      </c>
      <c r="T102">
        <v>1075</v>
      </c>
      <c r="U102">
        <v>104</v>
      </c>
      <c r="V102">
        <v>101</v>
      </c>
      <c r="W102">
        <v>205</v>
      </c>
      <c r="X102">
        <v>686.73299999999995</v>
      </c>
    </row>
    <row r="103" spans="1:24" x14ac:dyDescent="0.2">
      <c r="A103">
        <v>54901001</v>
      </c>
      <c r="B103" t="s">
        <v>473</v>
      </c>
      <c r="C103">
        <v>54901</v>
      </c>
      <c r="D103" t="s">
        <v>474</v>
      </c>
      <c r="E103">
        <v>54</v>
      </c>
      <c r="F103" t="s">
        <v>475</v>
      </c>
      <c r="G103">
        <v>17</v>
      </c>
      <c r="H103" t="s">
        <v>388</v>
      </c>
      <c r="I103">
        <v>560</v>
      </c>
      <c r="J103">
        <v>557</v>
      </c>
      <c r="K103">
        <v>1117</v>
      </c>
      <c r="L103">
        <v>552</v>
      </c>
      <c r="M103">
        <v>532</v>
      </c>
      <c r="N103">
        <v>1084</v>
      </c>
      <c r="O103">
        <v>578</v>
      </c>
      <c r="P103">
        <v>555</v>
      </c>
      <c r="Q103">
        <v>1133</v>
      </c>
      <c r="U103">
        <v>96</v>
      </c>
      <c r="V103">
        <v>95</v>
      </c>
      <c r="W103">
        <v>191</v>
      </c>
      <c r="X103">
        <v>692.22</v>
      </c>
    </row>
    <row r="104" spans="1:24" x14ac:dyDescent="0.2">
      <c r="A104">
        <v>13903001</v>
      </c>
      <c r="B104" t="s">
        <v>102</v>
      </c>
      <c r="C104">
        <v>13903</v>
      </c>
      <c r="D104" t="s">
        <v>103</v>
      </c>
      <c r="E104">
        <v>13</v>
      </c>
      <c r="F104" t="s">
        <v>101</v>
      </c>
      <c r="G104">
        <v>2</v>
      </c>
      <c r="H104" t="s">
        <v>59</v>
      </c>
      <c r="I104">
        <v>490</v>
      </c>
      <c r="J104">
        <v>500</v>
      </c>
      <c r="K104">
        <v>990</v>
      </c>
      <c r="L104">
        <v>553</v>
      </c>
      <c r="M104">
        <v>525</v>
      </c>
      <c r="N104">
        <v>1078</v>
      </c>
      <c r="O104">
        <v>573</v>
      </c>
      <c r="P104">
        <v>493</v>
      </c>
      <c r="Q104">
        <v>1067</v>
      </c>
      <c r="U104">
        <v>117</v>
      </c>
      <c r="V104">
        <v>122</v>
      </c>
      <c r="W104">
        <v>239</v>
      </c>
      <c r="X104">
        <v>692.74300000000005</v>
      </c>
    </row>
    <row r="105" spans="1:24" x14ac:dyDescent="0.2">
      <c r="A105">
        <v>110906001</v>
      </c>
      <c r="B105" t="s">
        <v>1237</v>
      </c>
      <c r="C105">
        <v>110906</v>
      </c>
      <c r="D105" t="s">
        <v>1238</v>
      </c>
      <c r="E105">
        <v>110</v>
      </c>
      <c r="F105" t="s">
        <v>1236</v>
      </c>
      <c r="G105">
        <v>17</v>
      </c>
      <c r="H105" t="s">
        <v>388</v>
      </c>
      <c r="I105">
        <v>517</v>
      </c>
      <c r="J105">
        <v>533</v>
      </c>
      <c r="K105">
        <v>1050</v>
      </c>
      <c r="L105">
        <v>518</v>
      </c>
      <c r="M105">
        <v>513</v>
      </c>
      <c r="N105">
        <v>1032</v>
      </c>
      <c r="O105">
        <v>524</v>
      </c>
      <c r="P105">
        <v>514</v>
      </c>
      <c r="Q105">
        <v>1038</v>
      </c>
      <c r="U105">
        <v>92</v>
      </c>
      <c r="V105">
        <v>113</v>
      </c>
      <c r="W105">
        <v>205</v>
      </c>
      <c r="X105">
        <v>693.697</v>
      </c>
    </row>
    <row r="106" spans="1:24" x14ac:dyDescent="0.2">
      <c r="A106">
        <v>15820001</v>
      </c>
      <c r="B106" t="s">
        <v>144</v>
      </c>
      <c r="C106">
        <v>15820</v>
      </c>
      <c r="D106" t="s">
        <v>144</v>
      </c>
      <c r="E106">
        <v>15</v>
      </c>
      <c r="F106" t="s">
        <v>139</v>
      </c>
      <c r="G106">
        <v>20</v>
      </c>
      <c r="H106" t="s">
        <v>67</v>
      </c>
      <c r="I106">
        <v>503</v>
      </c>
      <c r="J106">
        <v>428</v>
      </c>
      <c r="K106">
        <v>930</v>
      </c>
      <c r="L106">
        <v>503</v>
      </c>
      <c r="M106">
        <v>428</v>
      </c>
      <c r="N106">
        <v>930</v>
      </c>
      <c r="O106">
        <v>503</v>
      </c>
      <c r="P106">
        <v>428</v>
      </c>
      <c r="Q106">
        <v>930</v>
      </c>
      <c r="U106">
        <v>176</v>
      </c>
      <c r="V106">
        <v>152</v>
      </c>
      <c r="W106">
        <v>328</v>
      </c>
      <c r="X106">
        <v>699.7030000000002</v>
      </c>
    </row>
    <row r="107" spans="1:24" x14ac:dyDescent="0.2">
      <c r="A107">
        <v>174911001</v>
      </c>
      <c r="B107" t="s">
        <v>1631</v>
      </c>
      <c r="C107">
        <v>174911</v>
      </c>
      <c r="D107" t="s">
        <v>1632</v>
      </c>
      <c r="E107">
        <v>174</v>
      </c>
      <c r="F107" t="s">
        <v>1622</v>
      </c>
      <c r="G107">
        <v>7</v>
      </c>
      <c r="H107" t="s">
        <v>26</v>
      </c>
      <c r="I107">
        <v>488</v>
      </c>
      <c r="J107">
        <v>493</v>
      </c>
      <c r="K107">
        <v>980</v>
      </c>
      <c r="L107">
        <v>520</v>
      </c>
      <c r="M107">
        <v>514</v>
      </c>
      <c r="N107">
        <v>1034</v>
      </c>
      <c r="O107">
        <v>484</v>
      </c>
      <c r="P107">
        <v>470</v>
      </c>
      <c r="Q107">
        <v>954</v>
      </c>
      <c r="R107">
        <v>540</v>
      </c>
      <c r="S107">
        <v>539</v>
      </c>
      <c r="T107">
        <v>1079</v>
      </c>
      <c r="U107">
        <v>204</v>
      </c>
      <c r="V107">
        <v>258</v>
      </c>
      <c r="W107">
        <v>462</v>
      </c>
      <c r="X107">
        <v>701.40200000000004</v>
      </c>
    </row>
    <row r="108" spans="1:24" x14ac:dyDescent="0.2">
      <c r="A108">
        <v>107910001</v>
      </c>
      <c r="B108" t="s">
        <v>1166</v>
      </c>
      <c r="C108">
        <v>107910</v>
      </c>
      <c r="D108" t="s">
        <v>1167</v>
      </c>
      <c r="E108">
        <v>107</v>
      </c>
      <c r="F108" t="s">
        <v>1157</v>
      </c>
      <c r="G108">
        <v>7</v>
      </c>
      <c r="H108" t="s">
        <v>26</v>
      </c>
      <c r="I108">
        <v>504</v>
      </c>
      <c r="J108">
        <v>534</v>
      </c>
      <c r="K108">
        <v>1038</v>
      </c>
      <c r="L108">
        <v>532</v>
      </c>
      <c r="M108">
        <v>540</v>
      </c>
      <c r="N108">
        <v>1072</v>
      </c>
      <c r="O108">
        <v>552</v>
      </c>
      <c r="P108">
        <v>538</v>
      </c>
      <c r="Q108">
        <v>1090</v>
      </c>
      <c r="R108">
        <v>502</v>
      </c>
      <c r="S108">
        <v>543</v>
      </c>
      <c r="T108">
        <v>1045</v>
      </c>
      <c r="U108">
        <v>60</v>
      </c>
      <c r="V108">
        <v>54</v>
      </c>
      <c r="W108">
        <v>114</v>
      </c>
      <c r="X108">
        <v>709.08199999999999</v>
      </c>
    </row>
    <row r="109" spans="1:24" x14ac:dyDescent="0.2">
      <c r="A109">
        <v>26902001</v>
      </c>
      <c r="B109" t="s">
        <v>297</v>
      </c>
      <c r="C109">
        <v>26902</v>
      </c>
      <c r="D109" t="s">
        <v>298</v>
      </c>
      <c r="E109">
        <v>26</v>
      </c>
      <c r="F109" t="s">
        <v>296</v>
      </c>
      <c r="G109">
        <v>6</v>
      </c>
      <c r="H109" t="s">
        <v>79</v>
      </c>
      <c r="I109">
        <v>380</v>
      </c>
      <c r="J109">
        <v>430</v>
      </c>
      <c r="K109">
        <v>810</v>
      </c>
      <c r="L109">
        <v>450</v>
      </c>
      <c r="M109">
        <v>475</v>
      </c>
      <c r="N109">
        <v>925</v>
      </c>
      <c r="R109">
        <v>434</v>
      </c>
      <c r="S109">
        <v>464</v>
      </c>
      <c r="T109">
        <v>898</v>
      </c>
      <c r="U109">
        <v>70</v>
      </c>
      <c r="V109">
        <v>96</v>
      </c>
      <c r="W109">
        <v>166</v>
      </c>
      <c r="X109">
        <v>712.51</v>
      </c>
    </row>
    <row r="110" spans="1:24" x14ac:dyDescent="0.2">
      <c r="A110">
        <v>198901001</v>
      </c>
      <c r="B110" t="s">
        <v>1772</v>
      </c>
      <c r="C110">
        <v>198901</v>
      </c>
      <c r="D110" t="s">
        <v>1773</v>
      </c>
      <c r="E110">
        <v>198</v>
      </c>
      <c r="F110" t="s">
        <v>1774</v>
      </c>
      <c r="G110">
        <v>6</v>
      </c>
      <c r="H110" t="s">
        <v>79</v>
      </c>
      <c r="I110">
        <v>526</v>
      </c>
      <c r="J110">
        <v>508</v>
      </c>
      <c r="K110">
        <v>1034</v>
      </c>
      <c r="L110">
        <v>523</v>
      </c>
      <c r="M110">
        <v>514</v>
      </c>
      <c r="N110">
        <v>1037</v>
      </c>
      <c r="O110">
        <v>545</v>
      </c>
      <c r="P110">
        <v>514</v>
      </c>
      <c r="Q110">
        <v>1057</v>
      </c>
      <c r="R110">
        <v>503</v>
      </c>
      <c r="S110">
        <v>515</v>
      </c>
      <c r="T110">
        <v>1018</v>
      </c>
      <c r="U110">
        <v>66</v>
      </c>
      <c r="V110">
        <v>85</v>
      </c>
      <c r="W110">
        <v>151</v>
      </c>
      <c r="X110">
        <v>714.45400000000018</v>
      </c>
    </row>
    <row r="111" spans="1:24" x14ac:dyDescent="0.2">
      <c r="A111">
        <v>137903001</v>
      </c>
      <c r="B111" t="s">
        <v>1399</v>
      </c>
      <c r="C111">
        <v>137903</v>
      </c>
      <c r="D111" t="s">
        <v>1400</v>
      </c>
      <c r="E111">
        <v>137</v>
      </c>
      <c r="F111" t="s">
        <v>1398</v>
      </c>
      <c r="G111">
        <v>2</v>
      </c>
      <c r="H111" t="s">
        <v>59</v>
      </c>
      <c r="I111">
        <v>439</v>
      </c>
      <c r="J111">
        <v>456</v>
      </c>
      <c r="K111">
        <v>894</v>
      </c>
      <c r="L111">
        <v>479</v>
      </c>
      <c r="M111">
        <v>482</v>
      </c>
      <c r="N111">
        <v>960</v>
      </c>
      <c r="O111">
        <v>491</v>
      </c>
      <c r="P111">
        <v>478</v>
      </c>
      <c r="Q111">
        <v>968</v>
      </c>
      <c r="R111">
        <v>467</v>
      </c>
      <c r="S111">
        <v>486</v>
      </c>
      <c r="T111">
        <v>952</v>
      </c>
      <c r="U111">
        <v>103</v>
      </c>
      <c r="V111">
        <v>120</v>
      </c>
      <c r="W111">
        <v>223</v>
      </c>
      <c r="X111">
        <v>756.28800000000001</v>
      </c>
    </row>
    <row r="112" spans="1:24" x14ac:dyDescent="0.2">
      <c r="A112">
        <v>113905001</v>
      </c>
      <c r="B112" t="s">
        <v>1256</v>
      </c>
      <c r="C112">
        <v>113905</v>
      </c>
      <c r="D112" t="s">
        <v>1257</v>
      </c>
      <c r="E112">
        <v>113</v>
      </c>
      <c r="F112" t="s">
        <v>1251</v>
      </c>
      <c r="G112">
        <v>6</v>
      </c>
      <c r="H112" t="s">
        <v>79</v>
      </c>
      <c r="I112">
        <v>458</v>
      </c>
      <c r="J112">
        <v>465</v>
      </c>
      <c r="K112">
        <v>923</v>
      </c>
      <c r="L112">
        <v>523</v>
      </c>
      <c r="M112">
        <v>484</v>
      </c>
      <c r="N112">
        <v>1013</v>
      </c>
      <c r="O112">
        <v>529</v>
      </c>
      <c r="P112">
        <v>473</v>
      </c>
      <c r="Q112">
        <v>1009</v>
      </c>
      <c r="R112">
        <v>513</v>
      </c>
      <c r="S112">
        <v>506</v>
      </c>
      <c r="T112">
        <v>1019</v>
      </c>
      <c r="U112">
        <v>123</v>
      </c>
      <c r="V112">
        <v>108</v>
      </c>
      <c r="W112">
        <v>231</v>
      </c>
      <c r="X112">
        <v>757.33699999999999</v>
      </c>
    </row>
    <row r="113" spans="1:24" x14ac:dyDescent="0.2">
      <c r="A113">
        <v>175904001</v>
      </c>
      <c r="B113" t="s">
        <v>1638</v>
      </c>
      <c r="C113">
        <v>175904</v>
      </c>
      <c r="D113" t="s">
        <v>1639</v>
      </c>
      <c r="E113">
        <v>175</v>
      </c>
      <c r="F113" t="s">
        <v>1635</v>
      </c>
      <c r="G113">
        <v>12</v>
      </c>
      <c r="H113" t="s">
        <v>115</v>
      </c>
      <c r="I113">
        <v>573</v>
      </c>
      <c r="J113">
        <v>560</v>
      </c>
      <c r="K113">
        <v>1133</v>
      </c>
      <c r="L113">
        <v>550</v>
      </c>
      <c r="M113">
        <v>508</v>
      </c>
      <c r="N113">
        <v>1058</v>
      </c>
      <c r="O113">
        <v>563</v>
      </c>
      <c r="P113">
        <v>528</v>
      </c>
      <c r="Q113">
        <v>1090</v>
      </c>
      <c r="U113">
        <v>107</v>
      </c>
      <c r="V113">
        <v>122</v>
      </c>
      <c r="W113">
        <v>229</v>
      </c>
      <c r="X113">
        <v>763.02200000000005</v>
      </c>
    </row>
    <row r="114" spans="1:24" x14ac:dyDescent="0.2">
      <c r="A114">
        <v>178908001</v>
      </c>
      <c r="B114" t="s">
        <v>1670</v>
      </c>
      <c r="C114">
        <v>178908</v>
      </c>
      <c r="D114" t="s">
        <v>1671</v>
      </c>
      <c r="E114">
        <v>178</v>
      </c>
      <c r="F114" t="s">
        <v>1657</v>
      </c>
      <c r="G114">
        <v>2</v>
      </c>
      <c r="H114" t="s">
        <v>59</v>
      </c>
      <c r="I114">
        <v>465</v>
      </c>
      <c r="J114">
        <v>483</v>
      </c>
      <c r="K114">
        <v>948</v>
      </c>
      <c r="L114">
        <v>556</v>
      </c>
      <c r="M114">
        <v>534</v>
      </c>
      <c r="N114">
        <v>1090</v>
      </c>
      <c r="O114">
        <v>543</v>
      </c>
      <c r="P114">
        <v>506</v>
      </c>
      <c r="Q114">
        <v>1049</v>
      </c>
      <c r="R114">
        <v>571</v>
      </c>
      <c r="S114">
        <v>566</v>
      </c>
      <c r="T114">
        <v>1137</v>
      </c>
      <c r="U114">
        <v>82</v>
      </c>
      <c r="V114">
        <v>95</v>
      </c>
      <c r="W114">
        <v>177</v>
      </c>
      <c r="X114">
        <v>768.697</v>
      </c>
    </row>
    <row r="115" spans="1:24" x14ac:dyDescent="0.2">
      <c r="A115">
        <v>201908001</v>
      </c>
      <c r="B115" t="s">
        <v>1795</v>
      </c>
      <c r="C115">
        <v>201908</v>
      </c>
      <c r="D115" t="s">
        <v>1796</v>
      </c>
      <c r="E115">
        <v>201</v>
      </c>
      <c r="F115" t="s">
        <v>1790</v>
      </c>
      <c r="G115">
        <v>7</v>
      </c>
      <c r="H115" t="s">
        <v>26</v>
      </c>
      <c r="I115">
        <v>600</v>
      </c>
      <c r="J115">
        <v>590</v>
      </c>
      <c r="K115">
        <v>1190</v>
      </c>
      <c r="L115">
        <v>553</v>
      </c>
      <c r="M115">
        <v>530</v>
      </c>
      <c r="N115">
        <v>1083</v>
      </c>
      <c r="O115">
        <v>560</v>
      </c>
      <c r="P115">
        <v>530</v>
      </c>
      <c r="Q115">
        <v>1090</v>
      </c>
      <c r="R115">
        <v>551</v>
      </c>
      <c r="S115">
        <v>530</v>
      </c>
      <c r="T115">
        <v>1081</v>
      </c>
      <c r="U115">
        <v>125</v>
      </c>
      <c r="V115">
        <v>135</v>
      </c>
      <c r="W115">
        <v>260</v>
      </c>
      <c r="X115">
        <v>768.98500000000001</v>
      </c>
    </row>
    <row r="116" spans="1:24" x14ac:dyDescent="0.2">
      <c r="A116">
        <v>116916001</v>
      </c>
      <c r="B116" t="s">
        <v>1285</v>
      </c>
      <c r="C116">
        <v>116916</v>
      </c>
      <c r="D116" t="s">
        <v>1286</v>
      </c>
      <c r="E116">
        <v>116</v>
      </c>
      <c r="F116" t="s">
        <v>1270</v>
      </c>
      <c r="G116">
        <v>10</v>
      </c>
      <c r="H116" t="s">
        <v>397</v>
      </c>
      <c r="I116">
        <v>505</v>
      </c>
      <c r="J116">
        <v>476</v>
      </c>
      <c r="K116">
        <v>978</v>
      </c>
      <c r="L116">
        <v>520</v>
      </c>
      <c r="M116">
        <v>512</v>
      </c>
      <c r="N116">
        <v>1030</v>
      </c>
      <c r="O116">
        <v>505</v>
      </c>
      <c r="P116">
        <v>488</v>
      </c>
      <c r="Q116">
        <v>991</v>
      </c>
      <c r="R116">
        <v>540</v>
      </c>
      <c r="S116">
        <v>543</v>
      </c>
      <c r="T116">
        <v>1083</v>
      </c>
      <c r="U116">
        <v>79</v>
      </c>
      <c r="V116">
        <v>94</v>
      </c>
      <c r="W116">
        <v>173</v>
      </c>
      <c r="X116">
        <v>771.93499999999995</v>
      </c>
    </row>
    <row r="117" spans="1:24" x14ac:dyDescent="0.2">
      <c r="A117">
        <v>18902001</v>
      </c>
      <c r="B117" t="s">
        <v>228</v>
      </c>
      <c r="C117">
        <v>18902</v>
      </c>
      <c r="D117" t="s">
        <v>229</v>
      </c>
      <c r="E117">
        <v>18</v>
      </c>
      <c r="F117" t="s">
        <v>230</v>
      </c>
      <c r="G117">
        <v>12</v>
      </c>
      <c r="H117" t="s">
        <v>115</v>
      </c>
      <c r="I117">
        <v>513</v>
      </c>
      <c r="J117">
        <v>491</v>
      </c>
      <c r="K117">
        <v>1004</v>
      </c>
      <c r="L117">
        <v>506</v>
      </c>
      <c r="M117">
        <v>495</v>
      </c>
      <c r="N117">
        <v>1001</v>
      </c>
      <c r="O117">
        <v>525</v>
      </c>
      <c r="P117">
        <v>506</v>
      </c>
      <c r="Q117">
        <v>1033</v>
      </c>
      <c r="R117">
        <v>485</v>
      </c>
      <c r="S117">
        <v>482</v>
      </c>
      <c r="T117">
        <v>967</v>
      </c>
      <c r="U117">
        <v>114</v>
      </c>
      <c r="V117">
        <v>133</v>
      </c>
      <c r="W117">
        <v>247</v>
      </c>
      <c r="X117">
        <v>773.02700000000004</v>
      </c>
    </row>
    <row r="118" spans="1:24" x14ac:dyDescent="0.2">
      <c r="A118">
        <v>39903001</v>
      </c>
      <c r="B118" t="s">
        <v>383</v>
      </c>
      <c r="C118">
        <v>39903</v>
      </c>
      <c r="D118" t="s">
        <v>384</v>
      </c>
      <c r="E118">
        <v>39</v>
      </c>
      <c r="F118" t="s">
        <v>382</v>
      </c>
      <c r="G118">
        <v>9</v>
      </c>
      <c r="H118" t="s">
        <v>63</v>
      </c>
      <c r="I118">
        <v>473</v>
      </c>
      <c r="J118">
        <v>420</v>
      </c>
      <c r="K118">
        <v>893</v>
      </c>
      <c r="L118">
        <v>523</v>
      </c>
      <c r="M118">
        <v>478</v>
      </c>
      <c r="N118">
        <v>1002</v>
      </c>
      <c r="O118">
        <v>540</v>
      </c>
      <c r="P118">
        <v>464</v>
      </c>
      <c r="Q118">
        <v>1006</v>
      </c>
      <c r="R118">
        <v>485</v>
      </c>
      <c r="S118">
        <v>510</v>
      </c>
      <c r="T118">
        <v>995</v>
      </c>
      <c r="U118">
        <v>100</v>
      </c>
      <c r="V118">
        <v>111</v>
      </c>
      <c r="W118">
        <v>211</v>
      </c>
      <c r="X118">
        <v>774.21500000000003</v>
      </c>
    </row>
    <row r="119" spans="1:24" x14ac:dyDescent="0.2">
      <c r="A119">
        <v>74912001</v>
      </c>
      <c r="B119" t="s">
        <v>792</v>
      </c>
      <c r="C119">
        <v>74912</v>
      </c>
      <c r="D119" t="s">
        <v>793</v>
      </c>
      <c r="E119">
        <v>74</v>
      </c>
      <c r="F119" t="s">
        <v>783</v>
      </c>
      <c r="G119">
        <v>10</v>
      </c>
      <c r="H119" t="s">
        <v>397</v>
      </c>
      <c r="I119">
        <v>525</v>
      </c>
      <c r="J119">
        <v>527</v>
      </c>
      <c r="K119">
        <v>1052</v>
      </c>
      <c r="L119">
        <v>557</v>
      </c>
      <c r="M119">
        <v>539</v>
      </c>
      <c r="N119">
        <v>1095</v>
      </c>
      <c r="O119">
        <v>555</v>
      </c>
      <c r="P119">
        <v>543</v>
      </c>
      <c r="Q119">
        <v>1098</v>
      </c>
      <c r="R119">
        <v>559</v>
      </c>
      <c r="S119">
        <v>534</v>
      </c>
      <c r="T119">
        <v>1093</v>
      </c>
      <c r="U119">
        <v>71</v>
      </c>
      <c r="V119">
        <v>87</v>
      </c>
      <c r="W119">
        <v>158</v>
      </c>
      <c r="X119">
        <v>775.05900000000031</v>
      </c>
    </row>
    <row r="120" spans="1:24" x14ac:dyDescent="0.2">
      <c r="A120">
        <v>116902001</v>
      </c>
      <c r="B120" t="s">
        <v>1271</v>
      </c>
      <c r="C120">
        <v>116902</v>
      </c>
      <c r="D120" t="s">
        <v>1272</v>
      </c>
      <c r="E120">
        <v>116</v>
      </c>
      <c r="F120" t="s">
        <v>1270</v>
      </c>
      <c r="G120">
        <v>10</v>
      </c>
      <c r="H120" t="s">
        <v>397</v>
      </c>
      <c r="I120">
        <v>435</v>
      </c>
      <c r="J120">
        <v>470</v>
      </c>
      <c r="K120">
        <v>905</v>
      </c>
      <c r="L120">
        <v>481</v>
      </c>
      <c r="M120">
        <v>480</v>
      </c>
      <c r="N120">
        <v>961</v>
      </c>
      <c r="O120">
        <v>478</v>
      </c>
      <c r="P120">
        <v>498</v>
      </c>
      <c r="Q120">
        <v>976</v>
      </c>
      <c r="R120">
        <v>485</v>
      </c>
      <c r="S120">
        <v>458</v>
      </c>
      <c r="T120">
        <v>943</v>
      </c>
      <c r="U120">
        <v>72</v>
      </c>
      <c r="V120">
        <v>83</v>
      </c>
      <c r="W120">
        <v>155</v>
      </c>
      <c r="X120">
        <v>775.50800000000004</v>
      </c>
    </row>
    <row r="121" spans="1:24" x14ac:dyDescent="0.2">
      <c r="A121">
        <v>113902002</v>
      </c>
      <c r="B121" t="s">
        <v>1252</v>
      </c>
      <c r="C121">
        <v>113902</v>
      </c>
      <c r="D121" t="s">
        <v>1253</v>
      </c>
      <c r="E121">
        <v>113</v>
      </c>
      <c r="F121" t="s">
        <v>1251</v>
      </c>
      <c r="G121">
        <v>6</v>
      </c>
      <c r="H121" t="s">
        <v>79</v>
      </c>
      <c r="I121">
        <v>442</v>
      </c>
      <c r="J121">
        <v>416</v>
      </c>
      <c r="K121">
        <v>858</v>
      </c>
      <c r="L121">
        <v>473</v>
      </c>
      <c r="M121">
        <v>449</v>
      </c>
      <c r="N121">
        <v>922</v>
      </c>
      <c r="O121">
        <v>489</v>
      </c>
      <c r="P121">
        <v>471</v>
      </c>
      <c r="Q121">
        <v>960</v>
      </c>
      <c r="R121">
        <v>450</v>
      </c>
      <c r="S121">
        <v>415</v>
      </c>
      <c r="T121">
        <v>865</v>
      </c>
      <c r="U121">
        <v>77</v>
      </c>
      <c r="V121">
        <v>78</v>
      </c>
      <c r="W121">
        <v>155</v>
      </c>
      <c r="X121">
        <v>776.71900000000005</v>
      </c>
    </row>
    <row r="122" spans="1:24" x14ac:dyDescent="0.2">
      <c r="A122">
        <v>245901001</v>
      </c>
      <c r="B122" t="s">
        <v>2110</v>
      </c>
      <c r="C122">
        <v>245901</v>
      </c>
      <c r="D122" t="s">
        <v>2111</v>
      </c>
      <c r="E122">
        <v>245</v>
      </c>
      <c r="F122" t="s">
        <v>2112</v>
      </c>
      <c r="G122">
        <v>1</v>
      </c>
      <c r="H122" t="s">
        <v>327</v>
      </c>
      <c r="I122">
        <v>466</v>
      </c>
      <c r="J122">
        <v>464</v>
      </c>
      <c r="K122">
        <v>931</v>
      </c>
      <c r="L122">
        <v>470</v>
      </c>
      <c r="M122">
        <v>475</v>
      </c>
      <c r="N122">
        <v>945</v>
      </c>
      <c r="O122">
        <v>414</v>
      </c>
      <c r="P122">
        <v>400</v>
      </c>
      <c r="Q122">
        <v>816</v>
      </c>
      <c r="R122">
        <v>526</v>
      </c>
      <c r="S122">
        <v>550</v>
      </c>
      <c r="T122">
        <v>1074</v>
      </c>
      <c r="U122">
        <v>54</v>
      </c>
      <c r="V122">
        <v>53</v>
      </c>
      <c r="W122">
        <v>107</v>
      </c>
      <c r="X122">
        <v>778.85200000000032</v>
      </c>
    </row>
    <row r="123" spans="1:24" x14ac:dyDescent="0.2">
      <c r="A123">
        <v>146905001</v>
      </c>
      <c r="B123" t="s">
        <v>1444</v>
      </c>
      <c r="C123">
        <v>146905</v>
      </c>
      <c r="D123" t="s">
        <v>1445</v>
      </c>
      <c r="E123">
        <v>146</v>
      </c>
      <c r="F123" t="s">
        <v>1439</v>
      </c>
      <c r="G123">
        <v>5</v>
      </c>
      <c r="H123" t="s">
        <v>372</v>
      </c>
      <c r="I123">
        <v>476</v>
      </c>
      <c r="J123">
        <v>426</v>
      </c>
      <c r="K123">
        <v>904</v>
      </c>
      <c r="L123">
        <v>471</v>
      </c>
      <c r="M123">
        <v>446</v>
      </c>
      <c r="N123">
        <v>918</v>
      </c>
      <c r="O123">
        <v>471</v>
      </c>
      <c r="P123">
        <v>431</v>
      </c>
      <c r="Q123">
        <v>903</v>
      </c>
      <c r="R123">
        <v>472</v>
      </c>
      <c r="S123">
        <v>488</v>
      </c>
      <c r="T123">
        <v>962</v>
      </c>
      <c r="U123">
        <v>77</v>
      </c>
      <c r="V123">
        <v>81</v>
      </c>
      <c r="W123">
        <v>158</v>
      </c>
      <c r="X123">
        <v>783.28599999999994</v>
      </c>
    </row>
    <row r="124" spans="1:24" x14ac:dyDescent="0.2">
      <c r="A124">
        <v>123807001</v>
      </c>
      <c r="B124" t="s">
        <v>1311</v>
      </c>
      <c r="C124">
        <v>123807</v>
      </c>
      <c r="D124" t="s">
        <v>1311</v>
      </c>
      <c r="E124">
        <v>123</v>
      </c>
      <c r="F124" t="s">
        <v>1310</v>
      </c>
      <c r="G124">
        <v>5</v>
      </c>
      <c r="H124" t="s">
        <v>372</v>
      </c>
      <c r="I124">
        <v>446</v>
      </c>
      <c r="J124">
        <v>445</v>
      </c>
      <c r="K124">
        <v>890</v>
      </c>
      <c r="L124">
        <v>446</v>
      </c>
      <c r="M124">
        <v>444</v>
      </c>
      <c r="N124">
        <v>889</v>
      </c>
      <c r="O124">
        <v>445</v>
      </c>
      <c r="P124">
        <v>432</v>
      </c>
      <c r="Q124">
        <v>876</v>
      </c>
      <c r="R124">
        <v>446</v>
      </c>
      <c r="S124">
        <v>455</v>
      </c>
      <c r="T124">
        <v>901</v>
      </c>
      <c r="U124">
        <v>277</v>
      </c>
      <c r="V124">
        <v>239</v>
      </c>
      <c r="W124">
        <v>516</v>
      </c>
      <c r="X124">
        <v>797.35300000000018</v>
      </c>
    </row>
    <row r="125" spans="1:24" x14ac:dyDescent="0.2">
      <c r="A125">
        <v>26903002</v>
      </c>
      <c r="B125" t="s">
        <v>299</v>
      </c>
      <c r="C125">
        <v>26903</v>
      </c>
      <c r="D125" t="s">
        <v>300</v>
      </c>
      <c r="E125">
        <v>26</v>
      </c>
      <c r="F125" t="s">
        <v>296</v>
      </c>
      <c r="G125">
        <v>6</v>
      </c>
      <c r="H125" t="s">
        <v>79</v>
      </c>
      <c r="I125">
        <v>484</v>
      </c>
      <c r="J125">
        <v>471</v>
      </c>
      <c r="K125">
        <v>955</v>
      </c>
      <c r="L125">
        <v>503</v>
      </c>
      <c r="M125">
        <v>469</v>
      </c>
      <c r="N125">
        <v>973</v>
      </c>
      <c r="O125">
        <v>506</v>
      </c>
      <c r="P125">
        <v>465</v>
      </c>
      <c r="Q125">
        <v>971</v>
      </c>
      <c r="R125">
        <v>496</v>
      </c>
      <c r="S125">
        <v>482</v>
      </c>
      <c r="T125">
        <v>978</v>
      </c>
      <c r="U125">
        <v>128</v>
      </c>
      <c r="V125">
        <v>134</v>
      </c>
      <c r="W125">
        <v>262</v>
      </c>
      <c r="X125">
        <v>797.59700000000032</v>
      </c>
    </row>
    <row r="126" spans="1:24" x14ac:dyDescent="0.2">
      <c r="A126">
        <v>184901001</v>
      </c>
      <c r="B126" t="s">
        <v>1708</v>
      </c>
      <c r="C126">
        <v>184901</v>
      </c>
      <c r="D126" t="s">
        <v>1709</v>
      </c>
      <c r="E126">
        <v>184</v>
      </c>
      <c r="F126" t="s">
        <v>1710</v>
      </c>
      <c r="G126">
        <v>11</v>
      </c>
      <c r="H126" t="s">
        <v>461</v>
      </c>
      <c r="I126">
        <v>440</v>
      </c>
      <c r="J126">
        <v>466</v>
      </c>
      <c r="K126">
        <v>906</v>
      </c>
      <c r="L126">
        <v>472</v>
      </c>
      <c r="M126">
        <v>471</v>
      </c>
      <c r="N126">
        <v>943</v>
      </c>
      <c r="O126">
        <v>450</v>
      </c>
      <c r="P126">
        <v>434</v>
      </c>
      <c r="Q126">
        <v>884</v>
      </c>
      <c r="R126">
        <v>489</v>
      </c>
      <c r="S126">
        <v>499</v>
      </c>
      <c r="T126">
        <v>988</v>
      </c>
      <c r="U126">
        <v>74</v>
      </c>
      <c r="V126">
        <v>76</v>
      </c>
      <c r="W126">
        <v>150</v>
      </c>
      <c r="X126">
        <v>801.86200000000031</v>
      </c>
    </row>
    <row r="127" spans="1:24" x14ac:dyDescent="0.2">
      <c r="A127">
        <v>7901001</v>
      </c>
      <c r="B127" t="s">
        <v>64</v>
      </c>
      <c r="C127">
        <v>7901</v>
      </c>
      <c r="D127" t="s">
        <v>65</v>
      </c>
      <c r="E127">
        <v>7</v>
      </c>
      <c r="F127" t="s">
        <v>66</v>
      </c>
      <c r="G127">
        <v>20</v>
      </c>
      <c r="H127" t="s">
        <v>67</v>
      </c>
      <c r="I127">
        <v>459</v>
      </c>
      <c r="J127">
        <v>431</v>
      </c>
      <c r="K127">
        <v>890</v>
      </c>
      <c r="L127">
        <v>465</v>
      </c>
      <c r="M127">
        <v>445</v>
      </c>
      <c r="N127">
        <v>911</v>
      </c>
      <c r="O127">
        <v>447</v>
      </c>
      <c r="P127">
        <v>440</v>
      </c>
      <c r="Q127">
        <v>887</v>
      </c>
      <c r="R127">
        <v>488</v>
      </c>
      <c r="S127">
        <v>452</v>
      </c>
      <c r="T127">
        <v>940</v>
      </c>
      <c r="U127">
        <v>73</v>
      </c>
      <c r="V127">
        <v>77</v>
      </c>
      <c r="W127">
        <v>150</v>
      </c>
      <c r="X127">
        <v>806.654</v>
      </c>
    </row>
    <row r="128" spans="1:24" x14ac:dyDescent="0.2">
      <c r="A128">
        <v>62904001</v>
      </c>
      <c r="B128" t="s">
        <v>650</v>
      </c>
      <c r="C128">
        <v>62904</v>
      </c>
      <c r="D128" t="s">
        <v>651</v>
      </c>
      <c r="E128">
        <v>62</v>
      </c>
      <c r="F128" t="s">
        <v>645</v>
      </c>
      <c r="G128">
        <v>3</v>
      </c>
      <c r="H128" t="s">
        <v>317</v>
      </c>
      <c r="I128">
        <v>527</v>
      </c>
      <c r="J128">
        <v>483</v>
      </c>
      <c r="K128">
        <v>1010</v>
      </c>
      <c r="L128">
        <v>497</v>
      </c>
      <c r="M128">
        <v>469</v>
      </c>
      <c r="N128">
        <v>966</v>
      </c>
      <c r="O128">
        <v>478</v>
      </c>
      <c r="P128">
        <v>451</v>
      </c>
      <c r="Q128">
        <v>929</v>
      </c>
      <c r="R128">
        <v>514</v>
      </c>
      <c r="S128">
        <v>486</v>
      </c>
      <c r="T128">
        <v>999</v>
      </c>
      <c r="U128">
        <v>75</v>
      </c>
      <c r="V128">
        <v>89</v>
      </c>
      <c r="W128">
        <v>164</v>
      </c>
      <c r="X128">
        <v>816.91300000000001</v>
      </c>
    </row>
    <row r="129" spans="1:24" x14ac:dyDescent="0.2">
      <c r="A129">
        <v>174902001</v>
      </c>
      <c r="B129" t="s">
        <v>1620</v>
      </c>
      <c r="C129">
        <v>174902</v>
      </c>
      <c r="D129" t="s">
        <v>1621</v>
      </c>
      <c r="E129">
        <v>174</v>
      </c>
      <c r="F129" t="s">
        <v>1622</v>
      </c>
      <c r="G129">
        <v>7</v>
      </c>
      <c r="H129" t="s">
        <v>26</v>
      </c>
      <c r="I129">
        <v>542</v>
      </c>
      <c r="J129">
        <v>520</v>
      </c>
      <c r="K129">
        <v>1072</v>
      </c>
      <c r="L129">
        <v>552</v>
      </c>
      <c r="M129">
        <v>541</v>
      </c>
      <c r="N129">
        <v>1097</v>
      </c>
      <c r="O129">
        <v>517</v>
      </c>
      <c r="P129">
        <v>509</v>
      </c>
      <c r="Q129">
        <v>1026</v>
      </c>
      <c r="R129">
        <v>613</v>
      </c>
      <c r="S129">
        <v>598</v>
      </c>
      <c r="T129">
        <v>1223</v>
      </c>
      <c r="U129">
        <v>131</v>
      </c>
      <c r="V129">
        <v>150</v>
      </c>
      <c r="W129">
        <v>281</v>
      </c>
      <c r="X129">
        <v>820.57500000000005</v>
      </c>
    </row>
    <row r="130" spans="1:24" x14ac:dyDescent="0.2">
      <c r="A130">
        <v>161908002</v>
      </c>
      <c r="B130" t="s">
        <v>1538</v>
      </c>
      <c r="C130">
        <v>161908</v>
      </c>
      <c r="D130" t="s">
        <v>1539</v>
      </c>
      <c r="E130">
        <v>161</v>
      </c>
      <c r="F130" t="s">
        <v>1521</v>
      </c>
      <c r="G130">
        <v>12</v>
      </c>
      <c r="H130" t="s">
        <v>115</v>
      </c>
      <c r="I130">
        <v>468</v>
      </c>
      <c r="J130">
        <v>503</v>
      </c>
      <c r="K130">
        <v>970</v>
      </c>
      <c r="L130">
        <v>505</v>
      </c>
      <c r="M130">
        <v>513</v>
      </c>
      <c r="N130">
        <v>1018</v>
      </c>
      <c r="O130">
        <v>503</v>
      </c>
      <c r="P130">
        <v>488</v>
      </c>
      <c r="Q130">
        <v>991</v>
      </c>
      <c r="R130">
        <v>506</v>
      </c>
      <c r="S130">
        <v>541</v>
      </c>
      <c r="T130">
        <v>1048</v>
      </c>
      <c r="U130">
        <v>77</v>
      </c>
      <c r="V130">
        <v>93</v>
      </c>
      <c r="W130">
        <v>170</v>
      </c>
      <c r="X130">
        <v>824.70300000000032</v>
      </c>
    </row>
    <row r="131" spans="1:24" x14ac:dyDescent="0.2">
      <c r="A131">
        <v>161901001</v>
      </c>
      <c r="B131" t="s">
        <v>1530</v>
      </c>
      <c r="C131">
        <v>161901</v>
      </c>
      <c r="D131" t="s">
        <v>1531</v>
      </c>
      <c r="E131">
        <v>161</v>
      </c>
      <c r="F131" t="s">
        <v>1521</v>
      </c>
      <c r="G131">
        <v>12</v>
      </c>
      <c r="H131" t="s">
        <v>115</v>
      </c>
      <c r="I131">
        <v>583</v>
      </c>
      <c r="J131">
        <v>540</v>
      </c>
      <c r="K131">
        <v>1123</v>
      </c>
      <c r="L131">
        <v>570</v>
      </c>
      <c r="M131">
        <v>564</v>
      </c>
      <c r="N131">
        <v>1133</v>
      </c>
      <c r="O131">
        <v>548</v>
      </c>
      <c r="P131">
        <v>515</v>
      </c>
      <c r="Q131">
        <v>1063</v>
      </c>
      <c r="R131">
        <v>581</v>
      </c>
      <c r="S131">
        <v>589</v>
      </c>
      <c r="T131">
        <v>1169</v>
      </c>
      <c r="U131">
        <v>132</v>
      </c>
      <c r="V131">
        <v>138</v>
      </c>
      <c r="W131">
        <v>270</v>
      </c>
      <c r="X131">
        <v>825.15500000000031</v>
      </c>
    </row>
    <row r="132" spans="1:24" x14ac:dyDescent="0.2">
      <c r="A132">
        <v>115901004</v>
      </c>
      <c r="B132" t="s">
        <v>1265</v>
      </c>
      <c r="C132">
        <v>115901</v>
      </c>
      <c r="D132" t="s">
        <v>1266</v>
      </c>
      <c r="E132">
        <v>115</v>
      </c>
      <c r="F132" t="s">
        <v>1267</v>
      </c>
      <c r="G132">
        <v>19</v>
      </c>
      <c r="H132" t="s">
        <v>697</v>
      </c>
      <c r="I132">
        <v>455</v>
      </c>
      <c r="J132">
        <v>434</v>
      </c>
      <c r="K132">
        <v>888</v>
      </c>
      <c r="L132">
        <v>455</v>
      </c>
      <c r="M132">
        <v>434</v>
      </c>
      <c r="N132">
        <v>888</v>
      </c>
      <c r="O132">
        <v>445</v>
      </c>
      <c r="P132">
        <v>425</v>
      </c>
      <c r="Q132">
        <v>866</v>
      </c>
      <c r="R132">
        <v>464</v>
      </c>
      <c r="S132">
        <v>442</v>
      </c>
      <c r="T132">
        <v>905</v>
      </c>
      <c r="U132">
        <v>58</v>
      </c>
      <c r="V132">
        <v>74</v>
      </c>
      <c r="W132">
        <v>132</v>
      </c>
      <c r="X132">
        <v>832.29100000000005</v>
      </c>
    </row>
    <row r="133" spans="1:24" x14ac:dyDescent="0.2">
      <c r="A133">
        <v>97903001</v>
      </c>
      <c r="B133" t="s">
        <v>956</v>
      </c>
      <c r="C133">
        <v>97903</v>
      </c>
      <c r="D133" t="s">
        <v>957</v>
      </c>
      <c r="E133">
        <v>97</v>
      </c>
      <c r="F133" t="s">
        <v>955</v>
      </c>
      <c r="G133">
        <v>12</v>
      </c>
      <c r="H133" t="s">
        <v>115</v>
      </c>
      <c r="I133">
        <v>505</v>
      </c>
      <c r="J133">
        <v>497</v>
      </c>
      <c r="K133">
        <v>1002</v>
      </c>
      <c r="L133">
        <v>566</v>
      </c>
      <c r="M133">
        <v>566</v>
      </c>
      <c r="N133">
        <v>1131</v>
      </c>
      <c r="O133">
        <v>582</v>
      </c>
      <c r="P133">
        <v>578</v>
      </c>
      <c r="Q133">
        <v>1158</v>
      </c>
      <c r="R133">
        <v>545</v>
      </c>
      <c r="S133">
        <v>550</v>
      </c>
      <c r="T133">
        <v>1098</v>
      </c>
      <c r="U133">
        <v>119</v>
      </c>
      <c r="V133">
        <v>170</v>
      </c>
      <c r="W133">
        <v>289</v>
      </c>
      <c r="X133">
        <v>838.92000000000019</v>
      </c>
    </row>
    <row r="134" spans="1:24" x14ac:dyDescent="0.2">
      <c r="A134">
        <v>145906001</v>
      </c>
      <c r="B134" t="s">
        <v>1431</v>
      </c>
      <c r="C134">
        <v>145906</v>
      </c>
      <c r="D134" t="s">
        <v>1432</v>
      </c>
      <c r="E134">
        <v>145</v>
      </c>
      <c r="F134" t="s">
        <v>1430</v>
      </c>
      <c r="G134">
        <v>6</v>
      </c>
      <c r="H134" t="s">
        <v>79</v>
      </c>
      <c r="I134">
        <v>514</v>
      </c>
      <c r="J134">
        <v>466</v>
      </c>
      <c r="K134">
        <v>980</v>
      </c>
      <c r="L134">
        <v>517</v>
      </c>
      <c r="M134">
        <v>484</v>
      </c>
      <c r="N134">
        <v>1001</v>
      </c>
      <c r="O134">
        <v>489</v>
      </c>
      <c r="P134">
        <v>461</v>
      </c>
      <c r="Q134">
        <v>950</v>
      </c>
      <c r="R134">
        <v>550</v>
      </c>
      <c r="S134">
        <v>510</v>
      </c>
      <c r="T134">
        <v>1060</v>
      </c>
      <c r="U134">
        <v>83</v>
      </c>
      <c r="V134">
        <v>96</v>
      </c>
      <c r="W134">
        <v>179</v>
      </c>
      <c r="X134">
        <v>843.51900000000001</v>
      </c>
    </row>
    <row r="135" spans="1:24" x14ac:dyDescent="0.2">
      <c r="A135">
        <v>209901001</v>
      </c>
      <c r="B135" t="s">
        <v>1820</v>
      </c>
      <c r="C135">
        <v>209901</v>
      </c>
      <c r="D135" t="s">
        <v>1821</v>
      </c>
      <c r="E135">
        <v>209</v>
      </c>
      <c r="F135" t="s">
        <v>1822</v>
      </c>
      <c r="G135">
        <v>14</v>
      </c>
      <c r="H135" t="s">
        <v>321</v>
      </c>
      <c r="I135">
        <v>605</v>
      </c>
      <c r="J135">
        <v>600</v>
      </c>
      <c r="K135">
        <v>1205</v>
      </c>
      <c r="L135">
        <v>541</v>
      </c>
      <c r="M135">
        <v>496</v>
      </c>
      <c r="N135">
        <v>1037</v>
      </c>
      <c r="O135">
        <v>530</v>
      </c>
      <c r="P135">
        <v>470</v>
      </c>
      <c r="Q135">
        <v>1000</v>
      </c>
      <c r="R135">
        <v>558</v>
      </c>
      <c r="S135">
        <v>535</v>
      </c>
      <c r="T135">
        <v>1093</v>
      </c>
      <c r="U135">
        <v>115</v>
      </c>
      <c r="V135">
        <v>108</v>
      </c>
      <c r="W135">
        <v>223</v>
      </c>
      <c r="X135">
        <v>858.15200000000004</v>
      </c>
    </row>
    <row r="136" spans="1:24" x14ac:dyDescent="0.2">
      <c r="A136">
        <v>100908001</v>
      </c>
      <c r="B136" t="s">
        <v>967</v>
      </c>
      <c r="C136">
        <v>100908</v>
      </c>
      <c r="D136" t="s">
        <v>968</v>
      </c>
      <c r="E136">
        <v>100</v>
      </c>
      <c r="F136" t="s">
        <v>960</v>
      </c>
      <c r="G136">
        <v>5</v>
      </c>
      <c r="H136" t="s">
        <v>372</v>
      </c>
      <c r="I136">
        <v>515</v>
      </c>
      <c r="J136">
        <v>430</v>
      </c>
      <c r="K136">
        <v>945</v>
      </c>
      <c r="L136">
        <v>505</v>
      </c>
      <c r="M136">
        <v>470</v>
      </c>
      <c r="N136">
        <v>976</v>
      </c>
      <c r="O136">
        <v>493</v>
      </c>
      <c r="P136">
        <v>444</v>
      </c>
      <c r="Q136">
        <v>937</v>
      </c>
      <c r="R136">
        <v>523</v>
      </c>
      <c r="S136">
        <v>507</v>
      </c>
      <c r="T136">
        <v>1030</v>
      </c>
      <c r="U136">
        <v>131</v>
      </c>
      <c r="V136">
        <v>121</v>
      </c>
      <c r="W136">
        <v>252</v>
      </c>
      <c r="X136">
        <v>865.26600000000019</v>
      </c>
    </row>
    <row r="137" spans="1:24" x14ac:dyDescent="0.2">
      <c r="A137">
        <v>166905001</v>
      </c>
      <c r="B137" t="s">
        <v>1582</v>
      </c>
      <c r="C137">
        <v>166905</v>
      </c>
      <c r="D137" t="s">
        <v>1583</v>
      </c>
      <c r="E137">
        <v>166</v>
      </c>
      <c r="F137" t="s">
        <v>1579</v>
      </c>
      <c r="G137">
        <v>13</v>
      </c>
      <c r="H137" t="s">
        <v>92</v>
      </c>
      <c r="I137">
        <v>535</v>
      </c>
      <c r="J137">
        <v>508</v>
      </c>
      <c r="K137">
        <v>1043</v>
      </c>
      <c r="L137">
        <v>528</v>
      </c>
      <c r="M137">
        <v>521</v>
      </c>
      <c r="N137">
        <v>1050</v>
      </c>
      <c r="O137">
        <v>532</v>
      </c>
      <c r="P137">
        <v>525</v>
      </c>
      <c r="Q137">
        <v>1057</v>
      </c>
      <c r="R137">
        <v>523</v>
      </c>
      <c r="S137">
        <v>515</v>
      </c>
      <c r="T137">
        <v>1040</v>
      </c>
      <c r="U137">
        <v>91</v>
      </c>
      <c r="V137">
        <v>108</v>
      </c>
      <c r="W137">
        <v>199</v>
      </c>
      <c r="X137">
        <v>865.82900000000018</v>
      </c>
    </row>
    <row r="138" spans="1:24" x14ac:dyDescent="0.2">
      <c r="A138">
        <v>143903001</v>
      </c>
      <c r="B138" t="s">
        <v>1421</v>
      </c>
      <c r="C138">
        <v>143903</v>
      </c>
      <c r="D138" t="s">
        <v>1422</v>
      </c>
      <c r="E138">
        <v>143</v>
      </c>
      <c r="F138" t="s">
        <v>1420</v>
      </c>
      <c r="G138">
        <v>3</v>
      </c>
      <c r="H138" t="s">
        <v>317</v>
      </c>
      <c r="I138">
        <v>522</v>
      </c>
      <c r="J138">
        <v>492</v>
      </c>
      <c r="K138">
        <v>1012</v>
      </c>
      <c r="L138">
        <v>526</v>
      </c>
      <c r="M138">
        <v>519</v>
      </c>
      <c r="N138">
        <v>1045</v>
      </c>
      <c r="O138">
        <v>522</v>
      </c>
      <c r="P138">
        <v>506</v>
      </c>
      <c r="Q138">
        <v>1029</v>
      </c>
      <c r="R138">
        <v>531</v>
      </c>
      <c r="S138">
        <v>534</v>
      </c>
      <c r="T138">
        <v>1064</v>
      </c>
      <c r="U138">
        <v>145</v>
      </c>
      <c r="V138">
        <v>142</v>
      </c>
      <c r="W138">
        <v>287</v>
      </c>
      <c r="X138">
        <v>866.822</v>
      </c>
    </row>
    <row r="139" spans="1:24" x14ac:dyDescent="0.2">
      <c r="A139">
        <v>101865001</v>
      </c>
      <c r="B139" t="s">
        <v>1005</v>
      </c>
      <c r="C139">
        <v>101865</v>
      </c>
      <c r="D139" t="s">
        <v>1005</v>
      </c>
      <c r="E139">
        <v>101</v>
      </c>
      <c r="F139" t="s">
        <v>971</v>
      </c>
      <c r="G139">
        <v>4</v>
      </c>
      <c r="H139" t="s">
        <v>252</v>
      </c>
      <c r="I139">
        <v>406</v>
      </c>
      <c r="J139">
        <v>376</v>
      </c>
      <c r="K139">
        <v>782</v>
      </c>
      <c r="L139">
        <v>396</v>
      </c>
      <c r="M139">
        <v>373</v>
      </c>
      <c r="N139">
        <v>769</v>
      </c>
      <c r="O139">
        <v>415</v>
      </c>
      <c r="P139">
        <v>383</v>
      </c>
      <c r="Q139">
        <v>798</v>
      </c>
      <c r="R139">
        <v>378</v>
      </c>
      <c r="S139">
        <v>363</v>
      </c>
      <c r="T139">
        <v>740</v>
      </c>
      <c r="U139">
        <v>67</v>
      </c>
      <c r="V139">
        <v>67</v>
      </c>
      <c r="W139">
        <v>134</v>
      </c>
      <c r="X139">
        <v>877.90500000000031</v>
      </c>
    </row>
    <row r="140" spans="1:24" x14ac:dyDescent="0.2">
      <c r="A140">
        <v>101865003</v>
      </c>
      <c r="B140" t="s">
        <v>1006</v>
      </c>
      <c r="C140">
        <v>101865</v>
      </c>
      <c r="D140" t="s">
        <v>1005</v>
      </c>
      <c r="E140">
        <v>101</v>
      </c>
      <c r="F140" t="s">
        <v>971</v>
      </c>
      <c r="G140">
        <v>4</v>
      </c>
      <c r="H140" t="s">
        <v>252</v>
      </c>
      <c r="I140">
        <v>424</v>
      </c>
      <c r="J140">
        <v>402</v>
      </c>
      <c r="K140">
        <v>836</v>
      </c>
      <c r="L140">
        <v>433</v>
      </c>
      <c r="M140">
        <v>404</v>
      </c>
      <c r="N140">
        <v>843</v>
      </c>
      <c r="O140">
        <v>422</v>
      </c>
      <c r="P140">
        <v>371</v>
      </c>
      <c r="Q140">
        <v>804</v>
      </c>
      <c r="R140">
        <v>448</v>
      </c>
      <c r="S140">
        <v>447</v>
      </c>
      <c r="T140">
        <v>895</v>
      </c>
      <c r="U140">
        <v>114</v>
      </c>
      <c r="V140">
        <v>75</v>
      </c>
      <c r="W140">
        <v>189</v>
      </c>
      <c r="X140">
        <v>877.90500000000031</v>
      </c>
    </row>
    <row r="141" spans="1:24" x14ac:dyDescent="0.2">
      <c r="A141">
        <v>1902001</v>
      </c>
      <c r="B141" t="s">
        <v>23</v>
      </c>
      <c r="C141">
        <v>1902</v>
      </c>
      <c r="D141" t="s">
        <v>24</v>
      </c>
      <c r="E141">
        <v>1</v>
      </c>
      <c r="F141" t="s">
        <v>25</v>
      </c>
      <c r="G141">
        <v>7</v>
      </c>
      <c r="H141" t="s">
        <v>26</v>
      </c>
      <c r="I141">
        <v>493</v>
      </c>
      <c r="J141">
        <v>492</v>
      </c>
      <c r="K141">
        <v>985</v>
      </c>
      <c r="L141">
        <v>519</v>
      </c>
      <c r="M141">
        <v>505</v>
      </c>
      <c r="N141">
        <v>1024</v>
      </c>
      <c r="O141">
        <v>515</v>
      </c>
      <c r="P141">
        <v>489</v>
      </c>
      <c r="Q141">
        <v>1004</v>
      </c>
      <c r="R141">
        <v>540</v>
      </c>
      <c r="S141">
        <v>583</v>
      </c>
      <c r="T141">
        <v>1123</v>
      </c>
      <c r="U141">
        <v>91</v>
      </c>
      <c r="V141">
        <v>97</v>
      </c>
      <c r="W141">
        <v>188</v>
      </c>
      <c r="X141">
        <v>881.45300000000032</v>
      </c>
    </row>
    <row r="142" spans="1:24" x14ac:dyDescent="0.2">
      <c r="A142">
        <v>110907001</v>
      </c>
      <c r="B142" t="s">
        <v>1239</v>
      </c>
      <c r="C142">
        <v>110907</v>
      </c>
      <c r="D142" t="s">
        <v>1240</v>
      </c>
      <c r="E142">
        <v>110</v>
      </c>
      <c r="F142" t="s">
        <v>1236</v>
      </c>
      <c r="G142">
        <v>17</v>
      </c>
      <c r="H142" t="s">
        <v>388</v>
      </c>
      <c r="I142">
        <v>500</v>
      </c>
      <c r="J142">
        <v>547</v>
      </c>
      <c r="K142">
        <v>1047</v>
      </c>
      <c r="L142">
        <v>525</v>
      </c>
      <c r="M142">
        <v>553</v>
      </c>
      <c r="N142">
        <v>1078</v>
      </c>
      <c r="O142">
        <v>515</v>
      </c>
      <c r="P142">
        <v>555</v>
      </c>
      <c r="Q142">
        <v>1070</v>
      </c>
      <c r="R142">
        <v>537</v>
      </c>
      <c r="S142">
        <v>551</v>
      </c>
      <c r="T142">
        <v>1088</v>
      </c>
      <c r="U142">
        <v>74</v>
      </c>
      <c r="V142">
        <v>93</v>
      </c>
      <c r="W142">
        <v>167</v>
      </c>
      <c r="X142">
        <v>887.49100000000033</v>
      </c>
    </row>
    <row r="143" spans="1:24" x14ac:dyDescent="0.2">
      <c r="A143">
        <v>113903002</v>
      </c>
      <c r="B143" t="s">
        <v>1254</v>
      </c>
      <c r="C143">
        <v>113903</v>
      </c>
      <c r="D143" t="s">
        <v>1255</v>
      </c>
      <c r="E143">
        <v>113</v>
      </c>
      <c r="F143" t="s">
        <v>1251</v>
      </c>
      <c r="G143">
        <v>6</v>
      </c>
      <c r="H143" t="s">
        <v>79</v>
      </c>
      <c r="I143">
        <v>470</v>
      </c>
      <c r="J143">
        <v>442</v>
      </c>
      <c r="K143">
        <v>915</v>
      </c>
      <c r="L143">
        <v>533</v>
      </c>
      <c r="M143">
        <v>499</v>
      </c>
      <c r="N143">
        <v>1032</v>
      </c>
      <c r="O143">
        <v>562</v>
      </c>
      <c r="P143">
        <v>517</v>
      </c>
      <c r="Q143">
        <v>1079</v>
      </c>
      <c r="R143">
        <v>502</v>
      </c>
      <c r="S143">
        <v>479</v>
      </c>
      <c r="T143">
        <v>982</v>
      </c>
      <c r="U143">
        <v>110</v>
      </c>
      <c r="V143">
        <v>118</v>
      </c>
      <c r="W143">
        <v>228</v>
      </c>
      <c r="X143">
        <v>888.37400000000002</v>
      </c>
    </row>
    <row r="144" spans="1:24" x14ac:dyDescent="0.2">
      <c r="A144">
        <v>186903002</v>
      </c>
      <c r="B144" t="s">
        <v>1726</v>
      </c>
      <c r="C144">
        <v>186903</v>
      </c>
      <c r="D144" t="s">
        <v>1727</v>
      </c>
      <c r="E144">
        <v>186</v>
      </c>
      <c r="F144" t="s">
        <v>1723</v>
      </c>
      <c r="G144">
        <v>18</v>
      </c>
      <c r="H144" t="s">
        <v>40</v>
      </c>
      <c r="I144">
        <v>537</v>
      </c>
      <c r="J144">
        <v>518</v>
      </c>
      <c r="K144">
        <v>1055</v>
      </c>
      <c r="L144">
        <v>537</v>
      </c>
      <c r="M144">
        <v>518</v>
      </c>
      <c r="N144">
        <v>1055</v>
      </c>
      <c r="R144">
        <v>537</v>
      </c>
      <c r="S144">
        <v>518</v>
      </c>
      <c r="T144">
        <v>1055</v>
      </c>
      <c r="U144">
        <v>0</v>
      </c>
      <c r="V144">
        <v>78</v>
      </c>
      <c r="W144">
        <v>78</v>
      </c>
      <c r="X144">
        <v>898.75600000000031</v>
      </c>
    </row>
    <row r="145" spans="1:24" x14ac:dyDescent="0.2">
      <c r="A145">
        <v>70907001</v>
      </c>
      <c r="B145" t="s">
        <v>678</v>
      </c>
      <c r="C145">
        <v>70907</v>
      </c>
      <c r="D145" t="s">
        <v>679</v>
      </c>
      <c r="E145">
        <v>70</v>
      </c>
      <c r="F145" t="s">
        <v>671</v>
      </c>
      <c r="G145">
        <v>10</v>
      </c>
      <c r="H145" t="s">
        <v>397</v>
      </c>
      <c r="I145">
        <v>424</v>
      </c>
      <c r="J145">
        <v>406</v>
      </c>
      <c r="K145">
        <v>830</v>
      </c>
      <c r="L145">
        <v>486</v>
      </c>
      <c r="M145">
        <v>475</v>
      </c>
      <c r="N145">
        <v>962</v>
      </c>
      <c r="O145">
        <v>473</v>
      </c>
      <c r="P145">
        <v>493</v>
      </c>
      <c r="Q145">
        <v>967</v>
      </c>
      <c r="R145">
        <v>491</v>
      </c>
      <c r="S145">
        <v>469</v>
      </c>
      <c r="T145">
        <v>960</v>
      </c>
      <c r="U145">
        <v>133</v>
      </c>
      <c r="V145">
        <v>155</v>
      </c>
      <c r="W145">
        <v>288</v>
      </c>
      <c r="X145">
        <v>899.90800000000002</v>
      </c>
    </row>
    <row r="146" spans="1:24" x14ac:dyDescent="0.2">
      <c r="A146">
        <v>133901001</v>
      </c>
      <c r="B146" t="s">
        <v>1383</v>
      </c>
      <c r="C146">
        <v>133901</v>
      </c>
      <c r="D146" t="s">
        <v>1384</v>
      </c>
      <c r="E146">
        <v>133</v>
      </c>
      <c r="F146" t="s">
        <v>1385</v>
      </c>
      <c r="G146">
        <v>20</v>
      </c>
      <c r="H146" t="s">
        <v>67</v>
      </c>
      <c r="I146">
        <v>522</v>
      </c>
      <c r="J146">
        <v>455</v>
      </c>
      <c r="K146">
        <v>977</v>
      </c>
      <c r="L146">
        <v>499</v>
      </c>
      <c r="M146">
        <v>458</v>
      </c>
      <c r="N146">
        <v>955</v>
      </c>
      <c r="O146">
        <v>507</v>
      </c>
      <c r="P146">
        <v>452</v>
      </c>
      <c r="Q146">
        <v>958</v>
      </c>
      <c r="R146">
        <v>475</v>
      </c>
      <c r="S146">
        <v>475</v>
      </c>
      <c r="T146">
        <v>945</v>
      </c>
      <c r="U146">
        <v>82</v>
      </c>
      <c r="V146">
        <v>75</v>
      </c>
      <c r="W146">
        <v>157</v>
      </c>
      <c r="X146">
        <v>906.91600000000005</v>
      </c>
    </row>
    <row r="147" spans="1:24" x14ac:dyDescent="0.2">
      <c r="A147">
        <v>116915001</v>
      </c>
      <c r="B147" t="s">
        <v>1283</v>
      </c>
      <c r="C147">
        <v>116915</v>
      </c>
      <c r="D147" t="s">
        <v>1284</v>
      </c>
      <c r="E147">
        <v>116</v>
      </c>
      <c r="F147" t="s">
        <v>1270</v>
      </c>
      <c r="G147">
        <v>10</v>
      </c>
      <c r="H147" t="s">
        <v>397</v>
      </c>
      <c r="I147">
        <v>493</v>
      </c>
      <c r="J147">
        <v>499</v>
      </c>
      <c r="K147">
        <v>991</v>
      </c>
      <c r="L147">
        <v>523</v>
      </c>
      <c r="M147">
        <v>521</v>
      </c>
      <c r="N147">
        <v>1044</v>
      </c>
      <c r="O147">
        <v>511</v>
      </c>
      <c r="P147">
        <v>498</v>
      </c>
      <c r="Q147">
        <v>1009</v>
      </c>
      <c r="R147">
        <v>543</v>
      </c>
      <c r="S147">
        <v>559</v>
      </c>
      <c r="T147">
        <v>1101</v>
      </c>
      <c r="U147">
        <v>76</v>
      </c>
      <c r="V147">
        <v>102</v>
      </c>
      <c r="W147">
        <v>178</v>
      </c>
      <c r="X147">
        <v>918.04</v>
      </c>
    </row>
    <row r="148" spans="1:24" x14ac:dyDescent="0.2">
      <c r="A148">
        <v>249904001</v>
      </c>
      <c r="B148" t="s">
        <v>2164</v>
      </c>
      <c r="C148">
        <v>249904</v>
      </c>
      <c r="D148" t="s">
        <v>2165</v>
      </c>
      <c r="E148">
        <v>249</v>
      </c>
      <c r="F148" t="s">
        <v>2159</v>
      </c>
      <c r="G148">
        <v>11</v>
      </c>
      <c r="H148" t="s">
        <v>461</v>
      </c>
      <c r="I148">
        <v>512</v>
      </c>
      <c r="J148">
        <v>513</v>
      </c>
      <c r="K148">
        <v>1025</v>
      </c>
      <c r="L148">
        <v>513</v>
      </c>
      <c r="M148">
        <v>505</v>
      </c>
      <c r="N148">
        <v>1019</v>
      </c>
      <c r="O148">
        <v>503</v>
      </c>
      <c r="P148">
        <v>486</v>
      </c>
      <c r="Q148">
        <v>992</v>
      </c>
      <c r="R148">
        <v>529</v>
      </c>
      <c r="S148">
        <v>534</v>
      </c>
      <c r="T148">
        <v>1063</v>
      </c>
      <c r="U148">
        <v>105</v>
      </c>
      <c r="V148">
        <v>92</v>
      </c>
      <c r="W148">
        <v>197</v>
      </c>
      <c r="X148">
        <v>931.30900000000031</v>
      </c>
    </row>
    <row r="149" spans="1:24" x14ac:dyDescent="0.2">
      <c r="A149">
        <v>57834003</v>
      </c>
      <c r="B149" t="s">
        <v>515</v>
      </c>
      <c r="C149">
        <v>57834</v>
      </c>
      <c r="D149" t="s">
        <v>514</v>
      </c>
      <c r="E149">
        <v>57</v>
      </c>
      <c r="F149" t="s">
        <v>480</v>
      </c>
      <c r="G149">
        <v>10</v>
      </c>
      <c r="H149" t="s">
        <v>397</v>
      </c>
      <c r="I149">
        <v>419</v>
      </c>
      <c r="J149">
        <v>381</v>
      </c>
      <c r="K149">
        <v>800</v>
      </c>
      <c r="L149">
        <v>440</v>
      </c>
      <c r="M149">
        <v>393</v>
      </c>
      <c r="N149">
        <v>833</v>
      </c>
      <c r="O149">
        <v>478</v>
      </c>
      <c r="P149">
        <v>398</v>
      </c>
      <c r="Q149">
        <v>876</v>
      </c>
      <c r="R149">
        <v>402</v>
      </c>
      <c r="S149">
        <v>388</v>
      </c>
      <c r="T149">
        <v>790</v>
      </c>
      <c r="U149">
        <v>96</v>
      </c>
      <c r="V149">
        <v>94</v>
      </c>
      <c r="W149">
        <v>190</v>
      </c>
      <c r="X149">
        <v>931.64</v>
      </c>
    </row>
    <row r="150" spans="1:24" x14ac:dyDescent="0.2">
      <c r="A150">
        <v>57834001</v>
      </c>
      <c r="B150" t="s">
        <v>514</v>
      </c>
      <c r="C150">
        <v>57834</v>
      </c>
      <c r="D150" t="s">
        <v>514</v>
      </c>
      <c r="E150">
        <v>57</v>
      </c>
      <c r="F150" t="s">
        <v>480</v>
      </c>
      <c r="G150">
        <v>10</v>
      </c>
      <c r="H150" t="s">
        <v>397</v>
      </c>
      <c r="I150">
        <v>522</v>
      </c>
      <c r="J150">
        <v>517</v>
      </c>
      <c r="K150">
        <v>1038</v>
      </c>
      <c r="L150">
        <v>520</v>
      </c>
      <c r="M150">
        <v>497</v>
      </c>
      <c r="N150">
        <v>1017</v>
      </c>
      <c r="O150">
        <v>548</v>
      </c>
      <c r="P150">
        <v>496</v>
      </c>
      <c r="Q150">
        <v>1044</v>
      </c>
      <c r="R150">
        <v>485</v>
      </c>
      <c r="S150">
        <v>498</v>
      </c>
      <c r="T150">
        <v>983</v>
      </c>
      <c r="U150">
        <v>179</v>
      </c>
      <c r="V150">
        <v>226</v>
      </c>
      <c r="W150">
        <v>405</v>
      </c>
      <c r="X150">
        <v>931.64</v>
      </c>
    </row>
    <row r="151" spans="1:24" x14ac:dyDescent="0.2">
      <c r="A151">
        <v>107904001</v>
      </c>
      <c r="B151" t="s">
        <v>1160</v>
      </c>
      <c r="C151">
        <v>107904</v>
      </c>
      <c r="D151" t="s">
        <v>1161</v>
      </c>
      <c r="E151">
        <v>107</v>
      </c>
      <c r="F151" t="s">
        <v>1157</v>
      </c>
      <c r="G151">
        <v>7</v>
      </c>
      <c r="H151" t="s">
        <v>26</v>
      </c>
      <c r="I151">
        <v>459</v>
      </c>
      <c r="J151">
        <v>471</v>
      </c>
      <c r="K151">
        <v>930</v>
      </c>
      <c r="L151">
        <v>489</v>
      </c>
      <c r="M151">
        <v>487</v>
      </c>
      <c r="N151">
        <v>976</v>
      </c>
      <c r="O151">
        <v>484</v>
      </c>
      <c r="P151">
        <v>484</v>
      </c>
      <c r="Q151">
        <v>968</v>
      </c>
      <c r="R151">
        <v>502</v>
      </c>
      <c r="S151">
        <v>494</v>
      </c>
      <c r="T151">
        <v>996</v>
      </c>
      <c r="U151">
        <v>87</v>
      </c>
      <c r="V151">
        <v>112</v>
      </c>
      <c r="W151">
        <v>199</v>
      </c>
      <c r="X151">
        <v>931.79300000000001</v>
      </c>
    </row>
    <row r="152" spans="1:24" x14ac:dyDescent="0.2">
      <c r="A152">
        <v>198906001</v>
      </c>
      <c r="B152" t="s">
        <v>1780</v>
      </c>
      <c r="C152">
        <v>198906</v>
      </c>
      <c r="D152" t="s">
        <v>1781</v>
      </c>
      <c r="E152">
        <v>198</v>
      </c>
      <c r="F152" t="s">
        <v>1774</v>
      </c>
      <c r="G152">
        <v>6</v>
      </c>
      <c r="H152" t="s">
        <v>79</v>
      </c>
      <c r="I152">
        <v>537</v>
      </c>
      <c r="J152">
        <v>535</v>
      </c>
      <c r="K152">
        <v>1072</v>
      </c>
      <c r="L152">
        <v>548</v>
      </c>
      <c r="M152">
        <v>519</v>
      </c>
      <c r="N152">
        <v>1069</v>
      </c>
      <c r="O152">
        <v>542</v>
      </c>
      <c r="P152">
        <v>496</v>
      </c>
      <c r="Q152">
        <v>1042</v>
      </c>
      <c r="R152">
        <v>554</v>
      </c>
      <c r="S152">
        <v>550</v>
      </c>
      <c r="T152">
        <v>1104</v>
      </c>
      <c r="U152">
        <v>112</v>
      </c>
      <c r="V152">
        <v>115</v>
      </c>
      <c r="W152">
        <v>227</v>
      </c>
      <c r="X152">
        <v>934.62300000000005</v>
      </c>
    </row>
    <row r="153" spans="1:24" x14ac:dyDescent="0.2">
      <c r="A153">
        <v>75901001</v>
      </c>
      <c r="B153" t="s">
        <v>794</v>
      </c>
      <c r="C153">
        <v>75901</v>
      </c>
      <c r="D153" t="s">
        <v>795</v>
      </c>
      <c r="E153">
        <v>75</v>
      </c>
      <c r="F153" t="s">
        <v>796</v>
      </c>
      <c r="G153">
        <v>13</v>
      </c>
      <c r="H153" t="s">
        <v>92</v>
      </c>
      <c r="I153">
        <v>514</v>
      </c>
      <c r="J153">
        <v>499</v>
      </c>
      <c r="K153">
        <v>1015</v>
      </c>
      <c r="L153">
        <v>514</v>
      </c>
      <c r="M153">
        <v>519</v>
      </c>
      <c r="N153">
        <v>1034</v>
      </c>
      <c r="O153">
        <v>527</v>
      </c>
      <c r="P153">
        <v>522</v>
      </c>
      <c r="Q153">
        <v>1049</v>
      </c>
      <c r="R153">
        <v>502</v>
      </c>
      <c r="S153">
        <v>516</v>
      </c>
      <c r="T153">
        <v>1019</v>
      </c>
      <c r="U153">
        <v>135</v>
      </c>
      <c r="V153">
        <v>137</v>
      </c>
      <c r="W153">
        <v>272</v>
      </c>
      <c r="X153">
        <v>936.40500000000031</v>
      </c>
    </row>
    <row r="154" spans="1:24" x14ac:dyDescent="0.2">
      <c r="A154">
        <v>18904001</v>
      </c>
      <c r="B154" t="s">
        <v>233</v>
      </c>
      <c r="C154">
        <v>18904</v>
      </c>
      <c r="D154" t="s">
        <v>234</v>
      </c>
      <c r="E154">
        <v>18</v>
      </c>
      <c r="F154" t="s">
        <v>230</v>
      </c>
      <c r="G154">
        <v>12</v>
      </c>
      <c r="H154" t="s">
        <v>115</v>
      </c>
      <c r="I154">
        <v>497</v>
      </c>
      <c r="J154">
        <v>477</v>
      </c>
      <c r="K154">
        <v>974</v>
      </c>
      <c r="L154">
        <v>498</v>
      </c>
      <c r="M154">
        <v>486</v>
      </c>
      <c r="N154">
        <v>984</v>
      </c>
      <c r="O154">
        <v>513</v>
      </c>
      <c r="P154">
        <v>490</v>
      </c>
      <c r="Q154">
        <v>1003</v>
      </c>
      <c r="R154">
        <v>479</v>
      </c>
      <c r="S154">
        <v>482</v>
      </c>
      <c r="T154">
        <v>961</v>
      </c>
      <c r="U154">
        <v>77</v>
      </c>
      <c r="V154">
        <v>101</v>
      </c>
      <c r="W154">
        <v>178</v>
      </c>
      <c r="X154">
        <v>939.43100000000004</v>
      </c>
    </row>
    <row r="155" spans="1:24" x14ac:dyDescent="0.2">
      <c r="A155">
        <v>232902001</v>
      </c>
      <c r="B155" t="s">
        <v>2028</v>
      </c>
      <c r="C155">
        <v>232902</v>
      </c>
      <c r="D155" t="s">
        <v>2029</v>
      </c>
      <c r="E155">
        <v>232</v>
      </c>
      <c r="F155" t="s">
        <v>2030</v>
      </c>
      <c r="G155">
        <v>20</v>
      </c>
      <c r="H155" t="s">
        <v>67</v>
      </c>
      <c r="I155">
        <v>483</v>
      </c>
      <c r="J155">
        <v>481</v>
      </c>
      <c r="K155">
        <v>964</v>
      </c>
      <c r="L155">
        <v>519</v>
      </c>
      <c r="M155">
        <v>516</v>
      </c>
      <c r="N155">
        <v>1036</v>
      </c>
      <c r="O155">
        <v>524</v>
      </c>
      <c r="P155">
        <v>504</v>
      </c>
      <c r="Q155">
        <v>1028</v>
      </c>
      <c r="R155">
        <v>516</v>
      </c>
      <c r="S155">
        <v>526</v>
      </c>
      <c r="T155">
        <v>1042</v>
      </c>
      <c r="U155">
        <v>90</v>
      </c>
      <c r="V155">
        <v>86</v>
      </c>
      <c r="W155">
        <v>176</v>
      </c>
      <c r="X155">
        <v>942.62600000000032</v>
      </c>
    </row>
    <row r="156" spans="1:24" x14ac:dyDescent="0.2">
      <c r="A156">
        <v>74907001</v>
      </c>
      <c r="B156" t="s">
        <v>786</v>
      </c>
      <c r="C156">
        <v>74907</v>
      </c>
      <c r="D156" t="s">
        <v>787</v>
      </c>
      <c r="E156">
        <v>74</v>
      </c>
      <c r="F156" t="s">
        <v>783</v>
      </c>
      <c r="G156">
        <v>10</v>
      </c>
      <c r="H156" t="s">
        <v>397</v>
      </c>
      <c r="I156">
        <v>568</v>
      </c>
      <c r="J156">
        <v>520</v>
      </c>
      <c r="K156">
        <v>1088</v>
      </c>
      <c r="L156">
        <v>549</v>
      </c>
      <c r="M156">
        <v>493</v>
      </c>
      <c r="N156">
        <v>1042</v>
      </c>
      <c r="O156">
        <v>548</v>
      </c>
      <c r="P156">
        <v>479</v>
      </c>
      <c r="Q156">
        <v>1027</v>
      </c>
      <c r="R156">
        <v>555</v>
      </c>
      <c r="S156">
        <v>555</v>
      </c>
      <c r="T156">
        <v>1110</v>
      </c>
      <c r="U156">
        <v>87</v>
      </c>
      <c r="V156">
        <v>92</v>
      </c>
      <c r="W156">
        <v>179</v>
      </c>
      <c r="X156">
        <v>945.56300000000033</v>
      </c>
    </row>
    <row r="157" spans="1:24" x14ac:dyDescent="0.2">
      <c r="A157">
        <v>175907001</v>
      </c>
      <c r="B157" t="s">
        <v>1642</v>
      </c>
      <c r="C157">
        <v>175907</v>
      </c>
      <c r="D157" t="s">
        <v>1643</v>
      </c>
      <c r="E157">
        <v>175</v>
      </c>
      <c r="F157" t="s">
        <v>1635</v>
      </c>
      <c r="G157">
        <v>12</v>
      </c>
      <c r="H157" t="s">
        <v>115</v>
      </c>
      <c r="I157">
        <v>508</v>
      </c>
      <c r="J157">
        <v>492</v>
      </c>
      <c r="K157">
        <v>998</v>
      </c>
      <c r="L157">
        <v>533</v>
      </c>
      <c r="M157">
        <v>506</v>
      </c>
      <c r="N157">
        <v>1037</v>
      </c>
      <c r="O157">
        <v>540</v>
      </c>
      <c r="P157">
        <v>496</v>
      </c>
      <c r="Q157">
        <v>1036</v>
      </c>
      <c r="R157">
        <v>515</v>
      </c>
      <c r="S157">
        <v>530</v>
      </c>
      <c r="T157">
        <v>1040</v>
      </c>
      <c r="U157">
        <v>259</v>
      </c>
      <c r="V157">
        <v>338</v>
      </c>
      <c r="W157">
        <v>597</v>
      </c>
      <c r="X157">
        <v>948.82</v>
      </c>
    </row>
    <row r="158" spans="1:24" x14ac:dyDescent="0.2">
      <c r="A158">
        <v>246912001</v>
      </c>
      <c r="B158" t="s">
        <v>2139</v>
      </c>
      <c r="C158">
        <v>246912</v>
      </c>
      <c r="D158" t="s">
        <v>2140</v>
      </c>
      <c r="E158">
        <v>246</v>
      </c>
      <c r="F158" t="s">
        <v>2118</v>
      </c>
      <c r="G158">
        <v>13</v>
      </c>
      <c r="H158" t="s">
        <v>92</v>
      </c>
      <c r="I158">
        <v>575</v>
      </c>
      <c r="J158">
        <v>545</v>
      </c>
      <c r="K158">
        <v>1120</v>
      </c>
      <c r="L158">
        <v>558</v>
      </c>
      <c r="M158">
        <v>534</v>
      </c>
      <c r="N158">
        <v>1092</v>
      </c>
      <c r="O158">
        <v>573</v>
      </c>
      <c r="P158">
        <v>538</v>
      </c>
      <c r="Q158">
        <v>1111</v>
      </c>
      <c r="R158">
        <v>529</v>
      </c>
      <c r="S158">
        <v>527</v>
      </c>
      <c r="T158">
        <v>1056</v>
      </c>
      <c r="U158">
        <v>104</v>
      </c>
      <c r="V158">
        <v>113</v>
      </c>
      <c r="W158">
        <v>217</v>
      </c>
      <c r="X158">
        <v>952.827</v>
      </c>
    </row>
    <row r="159" spans="1:24" x14ac:dyDescent="0.2">
      <c r="A159">
        <v>45905002</v>
      </c>
      <c r="B159" t="s">
        <v>441</v>
      </c>
      <c r="C159">
        <v>45905</v>
      </c>
      <c r="D159" t="s">
        <v>442</v>
      </c>
      <c r="E159">
        <v>45</v>
      </c>
      <c r="F159" t="s">
        <v>438</v>
      </c>
      <c r="G159">
        <v>3</v>
      </c>
      <c r="H159" t="s">
        <v>317</v>
      </c>
      <c r="I159">
        <v>550</v>
      </c>
      <c r="J159">
        <v>540</v>
      </c>
      <c r="K159">
        <v>1090</v>
      </c>
      <c r="L159">
        <v>561</v>
      </c>
      <c r="M159">
        <v>535</v>
      </c>
      <c r="N159">
        <v>1096</v>
      </c>
      <c r="O159">
        <v>573</v>
      </c>
      <c r="P159">
        <v>534</v>
      </c>
      <c r="Q159">
        <v>1108</v>
      </c>
      <c r="R159">
        <v>546</v>
      </c>
      <c r="S159">
        <v>536</v>
      </c>
      <c r="T159">
        <v>1081</v>
      </c>
      <c r="U159">
        <v>98</v>
      </c>
      <c r="V159">
        <v>105</v>
      </c>
      <c r="W159">
        <v>203</v>
      </c>
      <c r="X159">
        <v>956.65500000000031</v>
      </c>
    </row>
    <row r="160" spans="1:24" x14ac:dyDescent="0.2">
      <c r="A160">
        <v>95903001</v>
      </c>
      <c r="B160" t="s">
        <v>949</v>
      </c>
      <c r="C160">
        <v>95903</v>
      </c>
      <c r="D160" t="s">
        <v>950</v>
      </c>
      <c r="E160">
        <v>95</v>
      </c>
      <c r="F160" t="s">
        <v>948</v>
      </c>
      <c r="G160">
        <v>17</v>
      </c>
      <c r="H160" t="s">
        <v>388</v>
      </c>
      <c r="I160">
        <v>493</v>
      </c>
      <c r="J160">
        <v>483</v>
      </c>
      <c r="K160">
        <v>977</v>
      </c>
      <c r="L160">
        <v>540</v>
      </c>
      <c r="M160">
        <v>537</v>
      </c>
      <c r="N160">
        <v>1077</v>
      </c>
      <c r="O160">
        <v>533</v>
      </c>
      <c r="P160">
        <v>520</v>
      </c>
      <c r="Q160">
        <v>1053</v>
      </c>
      <c r="R160">
        <v>555</v>
      </c>
      <c r="S160">
        <v>570</v>
      </c>
      <c r="T160">
        <v>1125</v>
      </c>
      <c r="U160">
        <v>86</v>
      </c>
      <c r="V160">
        <v>98</v>
      </c>
      <c r="W160">
        <v>184</v>
      </c>
      <c r="X160">
        <v>957.29600000000005</v>
      </c>
    </row>
    <row r="161" spans="1:24" x14ac:dyDescent="0.2">
      <c r="A161">
        <v>161923001</v>
      </c>
      <c r="B161" t="s">
        <v>1559</v>
      </c>
      <c r="C161">
        <v>161923</v>
      </c>
      <c r="D161" t="s">
        <v>1560</v>
      </c>
      <c r="E161">
        <v>161</v>
      </c>
      <c r="F161" t="s">
        <v>1521</v>
      </c>
      <c r="G161">
        <v>12</v>
      </c>
      <c r="H161" t="s">
        <v>115</v>
      </c>
      <c r="I161">
        <v>460</v>
      </c>
      <c r="J161">
        <v>462</v>
      </c>
      <c r="K161">
        <v>922</v>
      </c>
      <c r="L161">
        <v>540</v>
      </c>
      <c r="M161">
        <v>537</v>
      </c>
      <c r="N161">
        <v>1074</v>
      </c>
      <c r="O161">
        <v>525</v>
      </c>
      <c r="P161">
        <v>519</v>
      </c>
      <c r="Q161">
        <v>1045</v>
      </c>
      <c r="R161">
        <v>570</v>
      </c>
      <c r="S161">
        <v>572</v>
      </c>
      <c r="T161">
        <v>1133</v>
      </c>
      <c r="U161">
        <v>85</v>
      </c>
      <c r="V161">
        <v>107</v>
      </c>
      <c r="W161">
        <v>192</v>
      </c>
      <c r="X161">
        <v>960.34500000000003</v>
      </c>
    </row>
    <row r="162" spans="1:24" x14ac:dyDescent="0.2">
      <c r="A162">
        <v>176903001</v>
      </c>
      <c r="B162" t="s">
        <v>1650</v>
      </c>
      <c r="C162">
        <v>176903</v>
      </c>
      <c r="D162" t="s">
        <v>1651</v>
      </c>
      <c r="E162">
        <v>176</v>
      </c>
      <c r="F162" t="s">
        <v>1649</v>
      </c>
      <c r="G162">
        <v>5</v>
      </c>
      <c r="H162" t="s">
        <v>372</v>
      </c>
      <c r="I162">
        <v>570</v>
      </c>
      <c r="J162">
        <v>510</v>
      </c>
      <c r="K162">
        <v>1080</v>
      </c>
      <c r="L162">
        <v>517</v>
      </c>
      <c r="M162">
        <v>465</v>
      </c>
      <c r="N162">
        <v>982</v>
      </c>
      <c r="O162">
        <v>548</v>
      </c>
      <c r="P162">
        <v>477</v>
      </c>
      <c r="Q162">
        <v>1025</v>
      </c>
      <c r="R162">
        <v>478</v>
      </c>
      <c r="S162">
        <v>450</v>
      </c>
      <c r="T162">
        <v>928</v>
      </c>
      <c r="U162">
        <v>152</v>
      </c>
      <c r="V162">
        <v>158</v>
      </c>
      <c r="W162">
        <v>310</v>
      </c>
      <c r="X162">
        <v>966.625</v>
      </c>
    </row>
    <row r="163" spans="1:24" x14ac:dyDescent="0.2">
      <c r="A163">
        <v>210904002</v>
      </c>
      <c r="B163" t="s">
        <v>1826</v>
      </c>
      <c r="C163">
        <v>210904</v>
      </c>
      <c r="D163" t="s">
        <v>1827</v>
      </c>
      <c r="E163">
        <v>210</v>
      </c>
      <c r="F163" t="s">
        <v>1825</v>
      </c>
      <c r="G163">
        <v>7</v>
      </c>
      <c r="H163" t="s">
        <v>26</v>
      </c>
      <c r="I163">
        <v>488</v>
      </c>
      <c r="J163">
        <v>540</v>
      </c>
      <c r="K163">
        <v>1014</v>
      </c>
      <c r="L163">
        <v>460</v>
      </c>
      <c r="M163">
        <v>517</v>
      </c>
      <c r="N163">
        <v>965</v>
      </c>
      <c r="O163">
        <v>473</v>
      </c>
      <c r="P163">
        <v>528</v>
      </c>
      <c r="Q163">
        <v>985</v>
      </c>
      <c r="R163">
        <v>435</v>
      </c>
      <c r="S163">
        <v>495</v>
      </c>
      <c r="T163">
        <v>925</v>
      </c>
      <c r="U163">
        <v>271</v>
      </c>
      <c r="V163">
        <v>304</v>
      </c>
      <c r="W163">
        <v>575</v>
      </c>
      <c r="X163">
        <v>969.53800000000001</v>
      </c>
    </row>
    <row r="164" spans="1:24" x14ac:dyDescent="0.2">
      <c r="A164">
        <v>137904001</v>
      </c>
      <c r="B164" t="s">
        <v>1401</v>
      </c>
      <c r="C164">
        <v>137904</v>
      </c>
      <c r="D164" t="s">
        <v>1402</v>
      </c>
      <c r="E164">
        <v>137</v>
      </c>
      <c r="F164" t="s">
        <v>1398</v>
      </c>
      <c r="G164">
        <v>2</v>
      </c>
      <c r="H164" t="s">
        <v>59</v>
      </c>
      <c r="I164">
        <v>530</v>
      </c>
      <c r="J164">
        <v>493</v>
      </c>
      <c r="K164">
        <v>1023</v>
      </c>
      <c r="L164">
        <v>543</v>
      </c>
      <c r="M164">
        <v>531</v>
      </c>
      <c r="N164">
        <v>1074</v>
      </c>
      <c r="O164">
        <v>548</v>
      </c>
      <c r="P164">
        <v>534</v>
      </c>
      <c r="Q164">
        <v>1082</v>
      </c>
      <c r="R164">
        <v>539</v>
      </c>
      <c r="S164">
        <v>528</v>
      </c>
      <c r="T164">
        <v>1068</v>
      </c>
      <c r="U164">
        <v>174</v>
      </c>
      <c r="V164">
        <v>194</v>
      </c>
      <c r="W164">
        <v>368</v>
      </c>
      <c r="X164">
        <v>972.72300000000018</v>
      </c>
    </row>
    <row r="165" spans="1:24" x14ac:dyDescent="0.2">
      <c r="A165">
        <v>14905001</v>
      </c>
      <c r="B165" t="s">
        <v>121</v>
      </c>
      <c r="C165">
        <v>14905</v>
      </c>
      <c r="D165" t="s">
        <v>122</v>
      </c>
      <c r="E165">
        <v>14</v>
      </c>
      <c r="F165" t="s">
        <v>108</v>
      </c>
      <c r="G165">
        <v>12</v>
      </c>
      <c r="H165" t="s">
        <v>115</v>
      </c>
      <c r="I165">
        <v>470</v>
      </c>
      <c r="J165">
        <v>495</v>
      </c>
      <c r="K165">
        <v>965</v>
      </c>
      <c r="L165">
        <v>530</v>
      </c>
      <c r="M165">
        <v>502</v>
      </c>
      <c r="N165">
        <v>1036</v>
      </c>
      <c r="O165">
        <v>531</v>
      </c>
      <c r="P165">
        <v>497</v>
      </c>
      <c r="Q165">
        <v>1034</v>
      </c>
      <c r="R165">
        <v>528</v>
      </c>
      <c r="S165">
        <v>515</v>
      </c>
      <c r="T165">
        <v>1043</v>
      </c>
      <c r="U165">
        <v>107</v>
      </c>
      <c r="V165">
        <v>103</v>
      </c>
      <c r="W165">
        <v>210</v>
      </c>
      <c r="X165">
        <v>979.947</v>
      </c>
    </row>
    <row r="166" spans="1:24" x14ac:dyDescent="0.2">
      <c r="A166">
        <v>194904002</v>
      </c>
      <c r="B166" t="s">
        <v>1760</v>
      </c>
      <c r="C166">
        <v>194904</v>
      </c>
      <c r="D166" t="s">
        <v>1761</v>
      </c>
      <c r="E166">
        <v>194</v>
      </c>
      <c r="F166" t="s">
        <v>1759</v>
      </c>
      <c r="G166">
        <v>8</v>
      </c>
      <c r="H166" t="s">
        <v>246</v>
      </c>
      <c r="I166">
        <v>430</v>
      </c>
      <c r="J166">
        <v>360</v>
      </c>
      <c r="K166">
        <v>790</v>
      </c>
      <c r="L166">
        <v>447</v>
      </c>
      <c r="M166">
        <v>380</v>
      </c>
      <c r="N166">
        <v>827</v>
      </c>
      <c r="R166">
        <v>480</v>
      </c>
      <c r="S166">
        <v>380</v>
      </c>
      <c r="T166">
        <v>860</v>
      </c>
      <c r="U166">
        <v>121</v>
      </c>
      <c r="V166">
        <v>127</v>
      </c>
      <c r="W166">
        <v>248</v>
      </c>
      <c r="X166">
        <v>990.03399999999999</v>
      </c>
    </row>
    <row r="167" spans="1:24" x14ac:dyDescent="0.2">
      <c r="A167">
        <v>57802001</v>
      </c>
      <c r="B167" t="s">
        <v>478</v>
      </c>
      <c r="C167">
        <v>57802</v>
      </c>
      <c r="D167" t="s">
        <v>479</v>
      </c>
      <c r="E167">
        <v>57</v>
      </c>
      <c r="F167" t="s">
        <v>480</v>
      </c>
      <c r="G167">
        <v>10</v>
      </c>
      <c r="H167" t="s">
        <v>397</v>
      </c>
      <c r="I167">
        <v>463</v>
      </c>
      <c r="J167">
        <v>475</v>
      </c>
      <c r="K167">
        <v>937</v>
      </c>
      <c r="L167">
        <v>473</v>
      </c>
      <c r="M167">
        <v>474</v>
      </c>
      <c r="N167">
        <v>947</v>
      </c>
      <c r="O167">
        <v>426</v>
      </c>
      <c r="P167">
        <v>453</v>
      </c>
      <c r="Q167">
        <v>879</v>
      </c>
      <c r="R167">
        <v>503</v>
      </c>
      <c r="S167">
        <v>488</v>
      </c>
      <c r="T167">
        <v>991</v>
      </c>
      <c r="U167">
        <v>335</v>
      </c>
      <c r="V167">
        <v>311</v>
      </c>
      <c r="W167">
        <v>646</v>
      </c>
      <c r="X167">
        <v>999.351</v>
      </c>
    </row>
    <row r="168" spans="1:24" x14ac:dyDescent="0.2">
      <c r="A168">
        <v>86902001</v>
      </c>
      <c r="B168" t="s">
        <v>870</v>
      </c>
      <c r="C168">
        <v>86902</v>
      </c>
      <c r="D168" t="s">
        <v>871</v>
      </c>
      <c r="E168">
        <v>86</v>
      </c>
      <c r="F168" t="s">
        <v>869</v>
      </c>
      <c r="G168">
        <v>13</v>
      </c>
      <c r="H168" t="s">
        <v>92</v>
      </c>
      <c r="I168">
        <v>563</v>
      </c>
      <c r="J168">
        <v>516</v>
      </c>
      <c r="K168">
        <v>1079</v>
      </c>
      <c r="L168">
        <v>528</v>
      </c>
      <c r="M168">
        <v>495</v>
      </c>
      <c r="N168">
        <v>1021</v>
      </c>
      <c r="O168">
        <v>515</v>
      </c>
      <c r="P168">
        <v>475</v>
      </c>
      <c r="Q168">
        <v>990</v>
      </c>
      <c r="R168">
        <v>554</v>
      </c>
      <c r="S168">
        <v>536</v>
      </c>
      <c r="T168">
        <v>1088</v>
      </c>
      <c r="U168">
        <v>104</v>
      </c>
      <c r="V168">
        <v>103</v>
      </c>
      <c r="W168">
        <v>207</v>
      </c>
      <c r="X168">
        <v>1001.2940000000002</v>
      </c>
    </row>
    <row r="169" spans="1:24" x14ac:dyDescent="0.2">
      <c r="A169">
        <v>167901001</v>
      </c>
      <c r="B169" t="s">
        <v>1584</v>
      </c>
      <c r="C169">
        <v>167901</v>
      </c>
      <c r="D169" t="s">
        <v>1585</v>
      </c>
      <c r="E169">
        <v>167</v>
      </c>
      <c r="F169" t="s">
        <v>1586</v>
      </c>
      <c r="G169">
        <v>12</v>
      </c>
      <c r="H169" t="s">
        <v>115</v>
      </c>
      <c r="I169">
        <v>525</v>
      </c>
      <c r="J169">
        <v>475</v>
      </c>
      <c r="K169">
        <v>1000</v>
      </c>
      <c r="L169">
        <v>603</v>
      </c>
      <c r="M169">
        <v>565</v>
      </c>
      <c r="N169">
        <v>1177</v>
      </c>
      <c r="O169">
        <v>605</v>
      </c>
      <c r="P169">
        <v>560</v>
      </c>
      <c r="Q169">
        <v>1185</v>
      </c>
      <c r="R169">
        <v>603</v>
      </c>
      <c r="S169">
        <v>568</v>
      </c>
      <c r="T169">
        <v>1173</v>
      </c>
      <c r="U169">
        <v>87</v>
      </c>
      <c r="V169">
        <v>92</v>
      </c>
      <c r="W169">
        <v>179</v>
      </c>
      <c r="X169">
        <v>1010.6950000000001</v>
      </c>
    </row>
    <row r="170" spans="1:24" x14ac:dyDescent="0.2">
      <c r="A170">
        <v>108914001</v>
      </c>
      <c r="B170" t="s">
        <v>1217</v>
      </c>
      <c r="C170">
        <v>108914</v>
      </c>
      <c r="D170" t="s">
        <v>1218</v>
      </c>
      <c r="E170">
        <v>108</v>
      </c>
      <c r="F170" t="s">
        <v>1170</v>
      </c>
      <c r="G170">
        <v>1</v>
      </c>
      <c r="H170" t="s">
        <v>327</v>
      </c>
      <c r="I170">
        <v>552</v>
      </c>
      <c r="J170">
        <v>502</v>
      </c>
      <c r="K170">
        <v>1053</v>
      </c>
      <c r="L170">
        <v>544</v>
      </c>
      <c r="M170">
        <v>503</v>
      </c>
      <c r="N170">
        <v>1047</v>
      </c>
      <c r="O170">
        <v>543</v>
      </c>
      <c r="P170">
        <v>507</v>
      </c>
      <c r="Q170">
        <v>1050</v>
      </c>
      <c r="U170">
        <v>83</v>
      </c>
      <c r="V170">
        <v>88</v>
      </c>
      <c r="W170">
        <v>171</v>
      </c>
      <c r="X170">
        <v>1011.802</v>
      </c>
    </row>
    <row r="171" spans="1:24" x14ac:dyDescent="0.2">
      <c r="A171">
        <v>37901001</v>
      </c>
      <c r="B171" t="s">
        <v>373</v>
      </c>
      <c r="C171">
        <v>37901</v>
      </c>
      <c r="D171" t="s">
        <v>374</v>
      </c>
      <c r="E171">
        <v>37</v>
      </c>
      <c r="F171" t="s">
        <v>375</v>
      </c>
      <c r="G171">
        <v>7</v>
      </c>
      <c r="H171" t="s">
        <v>26</v>
      </c>
      <c r="I171">
        <v>445</v>
      </c>
      <c r="J171">
        <v>420</v>
      </c>
      <c r="K171">
        <v>865</v>
      </c>
      <c r="L171">
        <v>473</v>
      </c>
      <c r="M171">
        <v>436</v>
      </c>
      <c r="N171">
        <v>909</v>
      </c>
      <c r="O171">
        <v>443</v>
      </c>
      <c r="P171">
        <v>410</v>
      </c>
      <c r="Q171">
        <v>853</v>
      </c>
      <c r="R171">
        <v>595</v>
      </c>
      <c r="S171">
        <v>538</v>
      </c>
      <c r="T171">
        <v>1133</v>
      </c>
      <c r="U171">
        <v>94</v>
      </c>
      <c r="V171">
        <v>103</v>
      </c>
      <c r="W171">
        <v>197</v>
      </c>
      <c r="X171">
        <v>1012.682</v>
      </c>
    </row>
    <row r="172" spans="1:24" x14ac:dyDescent="0.2">
      <c r="A172">
        <v>194903001</v>
      </c>
      <c r="B172" t="s">
        <v>1757</v>
      </c>
      <c r="C172">
        <v>194903</v>
      </c>
      <c r="D172" t="s">
        <v>1758</v>
      </c>
      <c r="E172">
        <v>194</v>
      </c>
      <c r="F172" t="s">
        <v>1759</v>
      </c>
      <c r="G172">
        <v>8</v>
      </c>
      <c r="H172" t="s">
        <v>246</v>
      </c>
      <c r="I172">
        <v>537</v>
      </c>
      <c r="J172">
        <v>450</v>
      </c>
      <c r="K172">
        <v>987</v>
      </c>
      <c r="L172">
        <v>496</v>
      </c>
      <c r="M172">
        <v>470</v>
      </c>
      <c r="N172">
        <v>966</v>
      </c>
      <c r="O172">
        <v>540</v>
      </c>
      <c r="P172">
        <v>465</v>
      </c>
      <c r="Q172">
        <v>1005</v>
      </c>
      <c r="U172">
        <v>95</v>
      </c>
      <c r="V172">
        <v>98</v>
      </c>
      <c r="W172">
        <v>193</v>
      </c>
      <c r="X172">
        <v>1015.579</v>
      </c>
    </row>
    <row r="173" spans="1:24" x14ac:dyDescent="0.2">
      <c r="A173">
        <v>54903001</v>
      </c>
      <c r="B173" t="s">
        <v>476</v>
      </c>
      <c r="C173">
        <v>54903</v>
      </c>
      <c r="D173" t="s">
        <v>477</v>
      </c>
      <c r="E173">
        <v>54</v>
      </c>
      <c r="F173" t="s">
        <v>475</v>
      </c>
      <c r="G173">
        <v>17</v>
      </c>
      <c r="H173" t="s">
        <v>388</v>
      </c>
      <c r="I173">
        <v>530</v>
      </c>
      <c r="J173">
        <v>525</v>
      </c>
      <c r="K173">
        <v>1055</v>
      </c>
      <c r="L173">
        <v>537</v>
      </c>
      <c r="M173">
        <v>526</v>
      </c>
      <c r="N173">
        <v>1063</v>
      </c>
      <c r="O173">
        <v>538</v>
      </c>
      <c r="P173">
        <v>528</v>
      </c>
      <c r="Q173">
        <v>1067</v>
      </c>
      <c r="U173">
        <v>67</v>
      </c>
      <c r="V173">
        <v>69</v>
      </c>
      <c r="W173">
        <v>136</v>
      </c>
      <c r="X173">
        <v>1022.1849999999999</v>
      </c>
    </row>
    <row r="174" spans="1:24" x14ac:dyDescent="0.2">
      <c r="A174">
        <v>153904001</v>
      </c>
      <c r="B174" t="s">
        <v>1488</v>
      </c>
      <c r="C174">
        <v>153904</v>
      </c>
      <c r="D174" t="s">
        <v>1489</v>
      </c>
      <c r="E174">
        <v>153</v>
      </c>
      <c r="F174" t="s">
        <v>1487</v>
      </c>
      <c r="G174">
        <v>17</v>
      </c>
      <c r="H174" t="s">
        <v>388</v>
      </c>
      <c r="I174">
        <v>447</v>
      </c>
      <c r="J174">
        <v>483</v>
      </c>
      <c r="K174">
        <v>930</v>
      </c>
      <c r="L174">
        <v>544</v>
      </c>
      <c r="M174">
        <v>532</v>
      </c>
      <c r="N174">
        <v>1076</v>
      </c>
      <c r="O174">
        <v>567</v>
      </c>
      <c r="P174">
        <v>531</v>
      </c>
      <c r="Q174">
        <v>1099</v>
      </c>
      <c r="R174">
        <v>517</v>
      </c>
      <c r="S174">
        <v>533</v>
      </c>
      <c r="T174">
        <v>1050</v>
      </c>
      <c r="U174">
        <v>73</v>
      </c>
      <c r="V174">
        <v>80</v>
      </c>
      <c r="W174">
        <v>153</v>
      </c>
      <c r="X174">
        <v>1022.237</v>
      </c>
    </row>
    <row r="175" spans="1:24" x14ac:dyDescent="0.2">
      <c r="A175">
        <v>175910001</v>
      </c>
      <c r="B175" t="s">
        <v>1644</v>
      </c>
      <c r="C175">
        <v>175910</v>
      </c>
      <c r="D175" t="s">
        <v>1645</v>
      </c>
      <c r="E175">
        <v>175</v>
      </c>
      <c r="F175" t="s">
        <v>1635</v>
      </c>
      <c r="G175">
        <v>12</v>
      </c>
      <c r="H175" t="s">
        <v>115</v>
      </c>
      <c r="I175">
        <v>513</v>
      </c>
      <c r="J175">
        <v>500</v>
      </c>
      <c r="K175">
        <v>1013</v>
      </c>
      <c r="L175">
        <v>551</v>
      </c>
      <c r="M175">
        <v>535</v>
      </c>
      <c r="N175">
        <v>1085</v>
      </c>
      <c r="O175">
        <v>552</v>
      </c>
      <c r="P175">
        <v>521</v>
      </c>
      <c r="Q175">
        <v>1072</v>
      </c>
      <c r="R175">
        <v>550</v>
      </c>
      <c r="S175">
        <v>554</v>
      </c>
      <c r="T175">
        <v>1104</v>
      </c>
      <c r="U175">
        <v>218</v>
      </c>
      <c r="V175">
        <v>211</v>
      </c>
      <c r="W175">
        <v>429</v>
      </c>
      <c r="X175">
        <v>1026.55</v>
      </c>
    </row>
    <row r="176" spans="1:24" x14ac:dyDescent="0.2">
      <c r="A176">
        <v>174903001</v>
      </c>
      <c r="B176" t="s">
        <v>1623</v>
      </c>
      <c r="C176">
        <v>174903</v>
      </c>
      <c r="D176" t="s">
        <v>1624</v>
      </c>
      <c r="E176">
        <v>174</v>
      </c>
      <c r="F176" t="s">
        <v>1622</v>
      </c>
      <c r="G176">
        <v>7</v>
      </c>
      <c r="H176" t="s">
        <v>26</v>
      </c>
      <c r="I176">
        <v>450</v>
      </c>
      <c r="J176">
        <v>490</v>
      </c>
      <c r="K176">
        <v>940</v>
      </c>
      <c r="L176">
        <v>524</v>
      </c>
      <c r="M176">
        <v>547</v>
      </c>
      <c r="N176">
        <v>1074</v>
      </c>
      <c r="O176">
        <v>533</v>
      </c>
      <c r="P176">
        <v>544</v>
      </c>
      <c r="Q176">
        <v>1081</v>
      </c>
      <c r="R176">
        <v>503</v>
      </c>
      <c r="S176">
        <v>553</v>
      </c>
      <c r="T176">
        <v>1057</v>
      </c>
      <c r="U176">
        <v>108</v>
      </c>
      <c r="V176">
        <v>118</v>
      </c>
      <c r="W176">
        <v>226</v>
      </c>
      <c r="X176">
        <v>1029.088</v>
      </c>
    </row>
    <row r="177" spans="1:24" x14ac:dyDescent="0.2">
      <c r="A177">
        <v>109907001</v>
      </c>
      <c r="B177" t="s">
        <v>1226</v>
      </c>
      <c r="C177">
        <v>109907</v>
      </c>
      <c r="D177" t="s">
        <v>1227</v>
      </c>
      <c r="E177">
        <v>109</v>
      </c>
      <c r="F177" t="s">
        <v>1223</v>
      </c>
      <c r="G177">
        <v>12</v>
      </c>
      <c r="H177" t="s">
        <v>115</v>
      </c>
      <c r="I177">
        <v>516</v>
      </c>
      <c r="J177">
        <v>444</v>
      </c>
      <c r="K177">
        <v>960</v>
      </c>
      <c r="L177">
        <v>527</v>
      </c>
      <c r="M177">
        <v>479</v>
      </c>
      <c r="N177">
        <v>1006</v>
      </c>
      <c r="O177">
        <v>544</v>
      </c>
      <c r="P177">
        <v>452</v>
      </c>
      <c r="Q177">
        <v>997</v>
      </c>
      <c r="R177">
        <v>500</v>
      </c>
      <c r="S177">
        <v>520</v>
      </c>
      <c r="T177">
        <v>1020</v>
      </c>
      <c r="U177">
        <v>105</v>
      </c>
      <c r="V177">
        <v>110</v>
      </c>
      <c r="W177">
        <v>215</v>
      </c>
      <c r="X177">
        <v>1037.9010000000001</v>
      </c>
    </row>
    <row r="178" spans="1:24" x14ac:dyDescent="0.2">
      <c r="A178">
        <v>202905002</v>
      </c>
      <c r="B178" t="s">
        <v>1800</v>
      </c>
      <c r="C178">
        <v>202905</v>
      </c>
      <c r="D178" t="s">
        <v>1801</v>
      </c>
      <c r="E178">
        <v>202</v>
      </c>
      <c r="F178" t="s">
        <v>1799</v>
      </c>
      <c r="G178">
        <v>7</v>
      </c>
      <c r="H178" t="s">
        <v>26</v>
      </c>
      <c r="I178">
        <v>478</v>
      </c>
      <c r="J178">
        <v>464</v>
      </c>
      <c r="K178">
        <v>942</v>
      </c>
      <c r="L178">
        <v>493</v>
      </c>
      <c r="M178">
        <v>463</v>
      </c>
      <c r="N178">
        <v>956</v>
      </c>
      <c r="O178">
        <v>490</v>
      </c>
      <c r="P178">
        <v>460</v>
      </c>
      <c r="Q178">
        <v>950</v>
      </c>
      <c r="R178">
        <v>500</v>
      </c>
      <c r="S178">
        <v>472</v>
      </c>
      <c r="T178">
        <v>972</v>
      </c>
      <c r="U178">
        <v>192</v>
      </c>
      <c r="V178">
        <v>172</v>
      </c>
      <c r="W178">
        <v>364</v>
      </c>
      <c r="X178">
        <v>1044.1280000000002</v>
      </c>
    </row>
    <row r="179" spans="1:24" x14ac:dyDescent="0.2">
      <c r="A179">
        <v>91918001</v>
      </c>
      <c r="B179" t="s">
        <v>906</v>
      </c>
      <c r="C179">
        <v>91918</v>
      </c>
      <c r="D179" t="s">
        <v>907</v>
      </c>
      <c r="E179">
        <v>91</v>
      </c>
      <c r="F179" t="s">
        <v>887</v>
      </c>
      <c r="G179">
        <v>10</v>
      </c>
      <c r="H179" t="s">
        <v>397</v>
      </c>
      <c r="I179">
        <v>490</v>
      </c>
      <c r="J179">
        <v>460</v>
      </c>
      <c r="K179">
        <v>950</v>
      </c>
      <c r="L179">
        <v>517</v>
      </c>
      <c r="M179">
        <v>471</v>
      </c>
      <c r="N179">
        <v>989</v>
      </c>
      <c r="O179">
        <v>476</v>
      </c>
      <c r="P179">
        <v>418</v>
      </c>
      <c r="Q179">
        <v>894</v>
      </c>
      <c r="R179">
        <v>568</v>
      </c>
      <c r="S179">
        <v>538</v>
      </c>
      <c r="T179">
        <v>1108</v>
      </c>
      <c r="U179">
        <v>105</v>
      </c>
      <c r="V179">
        <v>106</v>
      </c>
      <c r="W179">
        <v>211</v>
      </c>
      <c r="X179">
        <v>1046.519</v>
      </c>
    </row>
    <row r="180" spans="1:24" x14ac:dyDescent="0.2">
      <c r="A180">
        <v>161910001</v>
      </c>
      <c r="B180" t="s">
        <v>1542</v>
      </c>
      <c r="C180">
        <v>161910</v>
      </c>
      <c r="D180" t="s">
        <v>1543</v>
      </c>
      <c r="E180">
        <v>161</v>
      </c>
      <c r="F180" t="s">
        <v>1521</v>
      </c>
      <c r="G180">
        <v>12</v>
      </c>
      <c r="H180" t="s">
        <v>115</v>
      </c>
      <c r="I180">
        <v>497</v>
      </c>
      <c r="J180">
        <v>500</v>
      </c>
      <c r="K180">
        <v>990</v>
      </c>
      <c r="L180">
        <v>512</v>
      </c>
      <c r="M180">
        <v>498</v>
      </c>
      <c r="N180">
        <v>1008</v>
      </c>
      <c r="O180">
        <v>512</v>
      </c>
      <c r="P180">
        <v>498</v>
      </c>
      <c r="Q180">
        <v>1008</v>
      </c>
      <c r="U180">
        <v>96</v>
      </c>
      <c r="V180">
        <v>112</v>
      </c>
      <c r="W180">
        <v>208</v>
      </c>
      <c r="X180">
        <v>1047.684</v>
      </c>
    </row>
    <row r="181" spans="1:24" x14ac:dyDescent="0.2">
      <c r="A181">
        <v>230908001</v>
      </c>
      <c r="B181" t="s">
        <v>2026</v>
      </c>
      <c r="C181">
        <v>230908</v>
      </c>
      <c r="D181" t="s">
        <v>2027</v>
      </c>
      <c r="E181">
        <v>230</v>
      </c>
      <c r="F181" t="s">
        <v>2017</v>
      </c>
      <c r="G181">
        <v>7</v>
      </c>
      <c r="H181" t="s">
        <v>26</v>
      </c>
      <c r="I181">
        <v>583</v>
      </c>
      <c r="J181">
        <v>490</v>
      </c>
      <c r="K181">
        <v>1073</v>
      </c>
      <c r="L181">
        <v>613</v>
      </c>
      <c r="M181">
        <v>533</v>
      </c>
      <c r="N181">
        <v>1144</v>
      </c>
      <c r="O181">
        <v>603</v>
      </c>
      <c r="P181">
        <v>530</v>
      </c>
      <c r="Q181">
        <v>1130</v>
      </c>
      <c r="R181">
        <v>627</v>
      </c>
      <c r="S181">
        <v>537</v>
      </c>
      <c r="T181">
        <v>1163</v>
      </c>
      <c r="U181">
        <v>96</v>
      </c>
      <c r="V181">
        <v>98</v>
      </c>
      <c r="W181">
        <v>194</v>
      </c>
      <c r="X181">
        <v>1048.93</v>
      </c>
    </row>
    <row r="182" spans="1:24" x14ac:dyDescent="0.2">
      <c r="A182">
        <v>249901001</v>
      </c>
      <c r="B182" t="s">
        <v>2157</v>
      </c>
      <c r="C182">
        <v>249901</v>
      </c>
      <c r="D182" t="s">
        <v>2158</v>
      </c>
      <c r="E182">
        <v>249</v>
      </c>
      <c r="F182" t="s">
        <v>2159</v>
      </c>
      <c r="G182">
        <v>11</v>
      </c>
      <c r="H182" t="s">
        <v>461</v>
      </c>
      <c r="I182">
        <v>530</v>
      </c>
      <c r="J182">
        <v>507</v>
      </c>
      <c r="K182">
        <v>1037</v>
      </c>
      <c r="L182">
        <v>532</v>
      </c>
      <c r="M182">
        <v>495</v>
      </c>
      <c r="N182">
        <v>1031</v>
      </c>
      <c r="O182">
        <v>556</v>
      </c>
      <c r="P182">
        <v>519</v>
      </c>
      <c r="Q182">
        <v>1076</v>
      </c>
      <c r="R182">
        <v>505</v>
      </c>
      <c r="S182">
        <v>468</v>
      </c>
      <c r="T182">
        <v>978</v>
      </c>
      <c r="U182">
        <v>98</v>
      </c>
      <c r="V182">
        <v>119</v>
      </c>
      <c r="W182">
        <v>217</v>
      </c>
      <c r="X182">
        <v>1049.4670000000001</v>
      </c>
    </row>
    <row r="183" spans="1:24" x14ac:dyDescent="0.2">
      <c r="A183">
        <v>136901001</v>
      </c>
      <c r="B183" t="s">
        <v>1393</v>
      </c>
      <c r="C183">
        <v>136901</v>
      </c>
      <c r="D183" t="s">
        <v>1394</v>
      </c>
      <c r="E183">
        <v>136</v>
      </c>
      <c r="F183" t="s">
        <v>1395</v>
      </c>
      <c r="G183">
        <v>20</v>
      </c>
      <c r="H183" t="s">
        <v>67</v>
      </c>
      <c r="I183">
        <v>485</v>
      </c>
      <c r="J183">
        <v>510</v>
      </c>
      <c r="K183">
        <v>994</v>
      </c>
      <c r="L183">
        <v>486</v>
      </c>
      <c r="M183">
        <v>511</v>
      </c>
      <c r="N183">
        <v>996</v>
      </c>
      <c r="O183">
        <v>505</v>
      </c>
      <c r="P183">
        <v>532</v>
      </c>
      <c r="Q183">
        <v>1036</v>
      </c>
      <c r="R183">
        <v>465</v>
      </c>
      <c r="S183">
        <v>486</v>
      </c>
      <c r="T183">
        <v>951</v>
      </c>
      <c r="U183">
        <v>85</v>
      </c>
      <c r="V183">
        <v>84</v>
      </c>
      <c r="W183">
        <v>169</v>
      </c>
      <c r="X183">
        <v>1053.4850000000001</v>
      </c>
    </row>
    <row r="184" spans="1:24" x14ac:dyDescent="0.2">
      <c r="A184">
        <v>57831002</v>
      </c>
      <c r="B184" t="s">
        <v>511</v>
      </c>
      <c r="C184">
        <v>57831</v>
      </c>
      <c r="D184" t="s">
        <v>512</v>
      </c>
      <c r="E184">
        <v>57</v>
      </c>
      <c r="F184" t="s">
        <v>480</v>
      </c>
      <c r="G184">
        <v>10</v>
      </c>
      <c r="H184" t="s">
        <v>397</v>
      </c>
      <c r="I184">
        <v>475</v>
      </c>
      <c r="J184">
        <v>385</v>
      </c>
      <c r="K184">
        <v>860</v>
      </c>
      <c r="L184">
        <v>429</v>
      </c>
      <c r="M184">
        <v>428</v>
      </c>
      <c r="N184">
        <v>858</v>
      </c>
      <c r="O184">
        <v>433</v>
      </c>
      <c r="P184">
        <v>463</v>
      </c>
      <c r="Q184">
        <v>895</v>
      </c>
      <c r="R184">
        <v>428</v>
      </c>
      <c r="S184">
        <v>413</v>
      </c>
      <c r="T184">
        <v>841</v>
      </c>
      <c r="U184">
        <v>142</v>
      </c>
      <c r="V184">
        <v>176</v>
      </c>
      <c r="W184">
        <v>318</v>
      </c>
      <c r="X184">
        <v>1061.5450000000001</v>
      </c>
    </row>
    <row r="185" spans="1:24" x14ac:dyDescent="0.2">
      <c r="A185">
        <v>43917001</v>
      </c>
      <c r="B185" t="s">
        <v>430</v>
      </c>
      <c r="C185">
        <v>43917</v>
      </c>
      <c r="D185" t="s">
        <v>431</v>
      </c>
      <c r="E185">
        <v>43</v>
      </c>
      <c r="F185" t="s">
        <v>396</v>
      </c>
      <c r="G185">
        <v>10</v>
      </c>
      <c r="H185" t="s">
        <v>397</v>
      </c>
      <c r="I185">
        <v>497</v>
      </c>
      <c r="J185">
        <v>557</v>
      </c>
      <c r="K185">
        <v>1053</v>
      </c>
      <c r="L185">
        <v>501</v>
      </c>
      <c r="M185">
        <v>499</v>
      </c>
      <c r="N185">
        <v>1001</v>
      </c>
      <c r="O185">
        <v>472</v>
      </c>
      <c r="P185">
        <v>460</v>
      </c>
      <c r="Q185">
        <v>932</v>
      </c>
      <c r="R185">
        <v>550</v>
      </c>
      <c r="S185">
        <v>565</v>
      </c>
      <c r="T185">
        <v>1115</v>
      </c>
      <c r="U185">
        <v>90</v>
      </c>
      <c r="V185">
        <v>105</v>
      </c>
      <c r="W185">
        <v>195</v>
      </c>
      <c r="X185">
        <v>1063.8389999999999</v>
      </c>
    </row>
    <row r="186" spans="1:24" x14ac:dyDescent="0.2">
      <c r="A186">
        <v>152902001</v>
      </c>
      <c r="B186" t="s">
        <v>1472</v>
      </c>
      <c r="C186">
        <v>152902</v>
      </c>
      <c r="D186" t="s">
        <v>1473</v>
      </c>
      <c r="E186">
        <v>152</v>
      </c>
      <c r="F186" t="s">
        <v>1466</v>
      </c>
      <c r="G186">
        <v>17</v>
      </c>
      <c r="H186" t="s">
        <v>388</v>
      </c>
      <c r="I186">
        <v>463</v>
      </c>
      <c r="J186">
        <v>449</v>
      </c>
      <c r="K186">
        <v>911</v>
      </c>
      <c r="L186">
        <v>522</v>
      </c>
      <c r="M186">
        <v>502</v>
      </c>
      <c r="N186">
        <v>1024</v>
      </c>
      <c r="O186">
        <v>520</v>
      </c>
      <c r="P186">
        <v>493</v>
      </c>
      <c r="Q186">
        <v>1013</v>
      </c>
      <c r="R186">
        <v>529</v>
      </c>
      <c r="S186">
        <v>523</v>
      </c>
      <c r="T186">
        <v>1051</v>
      </c>
      <c r="U186">
        <v>103</v>
      </c>
      <c r="V186">
        <v>100</v>
      </c>
      <c r="W186">
        <v>203</v>
      </c>
      <c r="X186">
        <v>1068.645</v>
      </c>
    </row>
    <row r="187" spans="1:24" x14ac:dyDescent="0.2">
      <c r="A187">
        <v>126907001</v>
      </c>
      <c r="B187" t="s">
        <v>1344</v>
      </c>
      <c r="C187">
        <v>126907</v>
      </c>
      <c r="D187" t="s">
        <v>1345</v>
      </c>
      <c r="E187">
        <v>126</v>
      </c>
      <c r="F187" t="s">
        <v>1333</v>
      </c>
      <c r="G187">
        <v>11</v>
      </c>
      <c r="H187" t="s">
        <v>461</v>
      </c>
      <c r="I187">
        <v>494</v>
      </c>
      <c r="J187">
        <v>520</v>
      </c>
      <c r="K187">
        <v>1014</v>
      </c>
      <c r="L187">
        <v>520</v>
      </c>
      <c r="M187">
        <v>531</v>
      </c>
      <c r="N187">
        <v>1051</v>
      </c>
      <c r="O187">
        <v>538</v>
      </c>
      <c r="P187">
        <v>540</v>
      </c>
      <c r="Q187">
        <v>1078</v>
      </c>
      <c r="R187">
        <v>508</v>
      </c>
      <c r="S187">
        <v>524</v>
      </c>
      <c r="T187">
        <v>1032</v>
      </c>
      <c r="U187">
        <v>120</v>
      </c>
      <c r="V187">
        <v>134</v>
      </c>
      <c r="W187">
        <v>254</v>
      </c>
      <c r="X187">
        <v>1079.18</v>
      </c>
    </row>
    <row r="188" spans="1:24" x14ac:dyDescent="0.2">
      <c r="A188">
        <v>250902001</v>
      </c>
      <c r="B188" t="s">
        <v>2172</v>
      </c>
      <c r="C188">
        <v>250902</v>
      </c>
      <c r="D188" t="s">
        <v>2173</v>
      </c>
      <c r="E188">
        <v>250</v>
      </c>
      <c r="F188" t="s">
        <v>2174</v>
      </c>
      <c r="G188">
        <v>7</v>
      </c>
      <c r="H188" t="s">
        <v>26</v>
      </c>
      <c r="I188">
        <v>473</v>
      </c>
      <c r="J188">
        <v>474</v>
      </c>
      <c r="K188">
        <v>947</v>
      </c>
      <c r="L188">
        <v>520</v>
      </c>
      <c r="M188">
        <v>496</v>
      </c>
      <c r="N188">
        <v>1016</v>
      </c>
      <c r="O188">
        <v>517</v>
      </c>
      <c r="P188">
        <v>479</v>
      </c>
      <c r="Q188">
        <v>995</v>
      </c>
      <c r="R188">
        <v>530</v>
      </c>
      <c r="S188">
        <v>548</v>
      </c>
      <c r="T188">
        <v>1078</v>
      </c>
      <c r="U188">
        <v>114</v>
      </c>
      <c r="V188">
        <v>106</v>
      </c>
      <c r="W188">
        <v>220</v>
      </c>
      <c r="X188">
        <v>1083.0610000000001</v>
      </c>
    </row>
    <row r="189" spans="1:24" x14ac:dyDescent="0.2">
      <c r="A189">
        <v>75903001</v>
      </c>
      <c r="B189" t="s">
        <v>799</v>
      </c>
      <c r="C189">
        <v>75903</v>
      </c>
      <c r="D189" t="s">
        <v>800</v>
      </c>
      <c r="E189">
        <v>75</v>
      </c>
      <c r="F189" t="s">
        <v>796</v>
      </c>
      <c r="G189">
        <v>13</v>
      </c>
      <c r="H189" t="s">
        <v>92</v>
      </c>
      <c r="I189">
        <v>528</v>
      </c>
      <c r="J189">
        <v>530</v>
      </c>
      <c r="K189">
        <v>1058</v>
      </c>
      <c r="L189">
        <v>493</v>
      </c>
      <c r="M189">
        <v>496</v>
      </c>
      <c r="N189">
        <v>989</v>
      </c>
      <c r="O189">
        <v>496</v>
      </c>
      <c r="P189">
        <v>488</v>
      </c>
      <c r="Q189">
        <v>984</v>
      </c>
      <c r="R189">
        <v>488</v>
      </c>
      <c r="S189">
        <v>508</v>
      </c>
      <c r="T189">
        <v>997</v>
      </c>
      <c r="U189">
        <v>182</v>
      </c>
      <c r="V189">
        <v>186</v>
      </c>
      <c r="W189">
        <v>368</v>
      </c>
      <c r="X189">
        <v>1084.2760000000001</v>
      </c>
    </row>
    <row r="190" spans="1:24" x14ac:dyDescent="0.2">
      <c r="A190">
        <v>178906001</v>
      </c>
      <c r="B190" t="s">
        <v>1668</v>
      </c>
      <c r="C190">
        <v>178906</v>
      </c>
      <c r="D190" t="s">
        <v>1669</v>
      </c>
      <c r="E190">
        <v>178</v>
      </c>
      <c r="F190" t="s">
        <v>1657</v>
      </c>
      <c r="G190">
        <v>2</v>
      </c>
      <c r="H190" t="s">
        <v>59</v>
      </c>
      <c r="I190">
        <v>570</v>
      </c>
      <c r="J190">
        <v>603</v>
      </c>
      <c r="K190">
        <v>1173</v>
      </c>
      <c r="L190">
        <v>568</v>
      </c>
      <c r="M190">
        <v>558</v>
      </c>
      <c r="N190">
        <v>1126</v>
      </c>
      <c r="O190">
        <v>547</v>
      </c>
      <c r="P190">
        <v>541</v>
      </c>
      <c r="Q190">
        <v>1088</v>
      </c>
      <c r="R190">
        <v>592</v>
      </c>
      <c r="S190">
        <v>577</v>
      </c>
      <c r="T190">
        <v>1169</v>
      </c>
      <c r="U190">
        <v>216</v>
      </c>
      <c r="V190">
        <v>225</v>
      </c>
      <c r="W190">
        <v>441</v>
      </c>
      <c r="X190">
        <v>1087.473</v>
      </c>
    </row>
    <row r="191" spans="1:24" x14ac:dyDescent="0.2">
      <c r="A191">
        <v>127904001</v>
      </c>
      <c r="B191" t="s">
        <v>1350</v>
      </c>
      <c r="C191">
        <v>127904</v>
      </c>
      <c r="D191" t="s">
        <v>1351</v>
      </c>
      <c r="E191">
        <v>127</v>
      </c>
      <c r="F191" t="s">
        <v>1352</v>
      </c>
      <c r="G191">
        <v>14</v>
      </c>
      <c r="H191" t="s">
        <v>321</v>
      </c>
      <c r="I191">
        <v>523</v>
      </c>
      <c r="J191">
        <v>500</v>
      </c>
      <c r="K191">
        <v>1023</v>
      </c>
      <c r="L191">
        <v>556</v>
      </c>
      <c r="M191">
        <v>516</v>
      </c>
      <c r="N191">
        <v>1071</v>
      </c>
      <c r="O191">
        <v>558</v>
      </c>
      <c r="P191">
        <v>514</v>
      </c>
      <c r="Q191">
        <v>1072</v>
      </c>
      <c r="R191">
        <v>550</v>
      </c>
      <c r="S191">
        <v>520</v>
      </c>
      <c r="T191">
        <v>1070</v>
      </c>
      <c r="U191">
        <v>104</v>
      </c>
      <c r="V191">
        <v>113</v>
      </c>
      <c r="W191">
        <v>217</v>
      </c>
      <c r="X191">
        <v>1088.009</v>
      </c>
    </row>
    <row r="192" spans="1:24" x14ac:dyDescent="0.2">
      <c r="A192">
        <v>230901001</v>
      </c>
      <c r="B192" t="s">
        <v>2015</v>
      </c>
      <c r="C192">
        <v>230901</v>
      </c>
      <c r="D192" t="s">
        <v>2016</v>
      </c>
      <c r="E192">
        <v>230</v>
      </c>
      <c r="F192" t="s">
        <v>2017</v>
      </c>
      <c r="G192">
        <v>7</v>
      </c>
      <c r="H192" t="s">
        <v>26</v>
      </c>
      <c r="I192">
        <v>526</v>
      </c>
      <c r="J192">
        <v>494</v>
      </c>
      <c r="K192">
        <v>1020</v>
      </c>
      <c r="L192">
        <v>513</v>
      </c>
      <c r="M192">
        <v>515</v>
      </c>
      <c r="N192">
        <v>1028</v>
      </c>
      <c r="O192">
        <v>515</v>
      </c>
      <c r="P192">
        <v>509</v>
      </c>
      <c r="Q192">
        <v>1024</v>
      </c>
      <c r="R192">
        <v>508</v>
      </c>
      <c r="S192">
        <v>530</v>
      </c>
      <c r="T192">
        <v>1038</v>
      </c>
      <c r="U192">
        <v>93</v>
      </c>
      <c r="V192">
        <v>118</v>
      </c>
      <c r="W192">
        <v>211</v>
      </c>
      <c r="X192">
        <v>1091.153</v>
      </c>
    </row>
    <row r="193" spans="1:24" x14ac:dyDescent="0.2">
      <c r="A193">
        <v>91910001</v>
      </c>
      <c r="B193" t="s">
        <v>898</v>
      </c>
      <c r="C193">
        <v>91910</v>
      </c>
      <c r="D193" t="s">
        <v>899</v>
      </c>
      <c r="E193">
        <v>91</v>
      </c>
      <c r="F193" t="s">
        <v>887</v>
      </c>
      <c r="G193">
        <v>10</v>
      </c>
      <c r="H193" t="s">
        <v>397</v>
      </c>
      <c r="I193">
        <v>547</v>
      </c>
      <c r="J193">
        <v>542</v>
      </c>
      <c r="K193">
        <v>1088</v>
      </c>
      <c r="L193">
        <v>576</v>
      </c>
      <c r="M193">
        <v>557</v>
      </c>
      <c r="N193">
        <v>1133</v>
      </c>
      <c r="O193">
        <v>578</v>
      </c>
      <c r="P193">
        <v>546</v>
      </c>
      <c r="Q193">
        <v>1127</v>
      </c>
      <c r="R193">
        <v>573</v>
      </c>
      <c r="S193">
        <v>569</v>
      </c>
      <c r="T193">
        <v>1141</v>
      </c>
      <c r="U193">
        <v>120</v>
      </c>
      <c r="V193">
        <v>126</v>
      </c>
      <c r="W193">
        <v>246</v>
      </c>
      <c r="X193">
        <v>1094.847</v>
      </c>
    </row>
    <row r="194" spans="1:24" x14ac:dyDescent="0.2">
      <c r="A194">
        <v>91901001</v>
      </c>
      <c r="B194" t="s">
        <v>885</v>
      </c>
      <c r="C194">
        <v>91901</v>
      </c>
      <c r="D194" t="s">
        <v>886</v>
      </c>
      <c r="E194">
        <v>91</v>
      </c>
      <c r="F194" t="s">
        <v>887</v>
      </c>
      <c r="G194">
        <v>10</v>
      </c>
      <c r="H194" t="s">
        <v>397</v>
      </c>
      <c r="I194">
        <v>555</v>
      </c>
      <c r="J194">
        <v>565</v>
      </c>
      <c r="K194">
        <v>1120</v>
      </c>
      <c r="L194">
        <v>542</v>
      </c>
      <c r="M194">
        <v>530</v>
      </c>
      <c r="N194">
        <v>1072</v>
      </c>
      <c r="O194">
        <v>540</v>
      </c>
      <c r="P194">
        <v>528</v>
      </c>
      <c r="Q194">
        <v>1068</v>
      </c>
      <c r="U194">
        <v>104</v>
      </c>
      <c r="V194">
        <v>119</v>
      </c>
      <c r="W194">
        <v>223</v>
      </c>
      <c r="X194">
        <v>1100.0550000000001</v>
      </c>
    </row>
    <row r="195" spans="1:24" x14ac:dyDescent="0.2">
      <c r="A195">
        <v>91917001</v>
      </c>
      <c r="B195" t="s">
        <v>904</v>
      </c>
      <c r="C195">
        <v>91917</v>
      </c>
      <c r="D195" t="s">
        <v>905</v>
      </c>
      <c r="E195">
        <v>91</v>
      </c>
      <c r="F195" t="s">
        <v>887</v>
      </c>
      <c r="G195">
        <v>10</v>
      </c>
      <c r="H195" t="s">
        <v>397</v>
      </c>
      <c r="I195">
        <v>550</v>
      </c>
      <c r="J195">
        <v>585</v>
      </c>
      <c r="K195">
        <v>1135</v>
      </c>
      <c r="L195">
        <v>583</v>
      </c>
      <c r="M195">
        <v>585</v>
      </c>
      <c r="N195">
        <v>1165</v>
      </c>
      <c r="O195">
        <v>614</v>
      </c>
      <c r="P195">
        <v>604</v>
      </c>
      <c r="Q195">
        <v>1218</v>
      </c>
      <c r="R195">
        <v>572</v>
      </c>
      <c r="S195">
        <v>579</v>
      </c>
      <c r="T195">
        <v>1147</v>
      </c>
      <c r="U195">
        <v>107</v>
      </c>
      <c r="V195">
        <v>146</v>
      </c>
      <c r="W195">
        <v>253</v>
      </c>
      <c r="X195">
        <v>1107.6210000000001</v>
      </c>
    </row>
    <row r="196" spans="1:24" x14ac:dyDescent="0.2">
      <c r="A196">
        <v>174906001</v>
      </c>
      <c r="B196" t="s">
        <v>1627</v>
      </c>
      <c r="C196">
        <v>174906</v>
      </c>
      <c r="D196" t="s">
        <v>1628</v>
      </c>
      <c r="E196">
        <v>174</v>
      </c>
      <c r="F196" t="s">
        <v>1622</v>
      </c>
      <c r="G196">
        <v>7</v>
      </c>
      <c r="H196" t="s">
        <v>26</v>
      </c>
      <c r="I196">
        <v>519</v>
      </c>
      <c r="J196">
        <v>499</v>
      </c>
      <c r="K196">
        <v>1018</v>
      </c>
      <c r="L196">
        <v>530</v>
      </c>
      <c r="M196">
        <v>505</v>
      </c>
      <c r="N196">
        <v>1035</v>
      </c>
      <c r="O196">
        <v>529</v>
      </c>
      <c r="P196">
        <v>489</v>
      </c>
      <c r="Q196">
        <v>1019</v>
      </c>
      <c r="R196">
        <v>530</v>
      </c>
      <c r="S196">
        <v>528</v>
      </c>
      <c r="T196">
        <v>1058</v>
      </c>
      <c r="U196">
        <v>96</v>
      </c>
      <c r="V196">
        <v>123</v>
      </c>
      <c r="W196">
        <v>219</v>
      </c>
      <c r="X196">
        <v>1108.222</v>
      </c>
    </row>
    <row r="197" spans="1:24" x14ac:dyDescent="0.2">
      <c r="A197">
        <v>157901001</v>
      </c>
      <c r="B197" t="s">
        <v>1500</v>
      </c>
      <c r="C197">
        <v>157901</v>
      </c>
      <c r="D197" t="s">
        <v>1501</v>
      </c>
      <c r="E197">
        <v>157</v>
      </c>
      <c r="F197" t="s">
        <v>1502</v>
      </c>
      <c r="G197">
        <v>15</v>
      </c>
      <c r="H197" t="s">
        <v>287</v>
      </c>
      <c r="I197">
        <v>502</v>
      </c>
      <c r="J197">
        <v>482</v>
      </c>
      <c r="K197">
        <v>984</v>
      </c>
      <c r="L197">
        <v>544</v>
      </c>
      <c r="M197">
        <v>525</v>
      </c>
      <c r="N197">
        <v>1069</v>
      </c>
      <c r="O197">
        <v>541</v>
      </c>
      <c r="P197">
        <v>520</v>
      </c>
      <c r="Q197">
        <v>1061</v>
      </c>
      <c r="R197">
        <v>548</v>
      </c>
      <c r="S197">
        <v>531</v>
      </c>
      <c r="T197">
        <v>1079</v>
      </c>
      <c r="U197">
        <v>102</v>
      </c>
      <c r="V197">
        <v>115</v>
      </c>
      <c r="W197">
        <v>217</v>
      </c>
      <c r="X197">
        <v>1118.2850000000003</v>
      </c>
    </row>
    <row r="198" spans="1:24" x14ac:dyDescent="0.2">
      <c r="A198">
        <v>73905001</v>
      </c>
      <c r="B198" t="s">
        <v>779</v>
      </c>
      <c r="C198">
        <v>73905</v>
      </c>
      <c r="D198" t="s">
        <v>780</v>
      </c>
      <c r="E198">
        <v>73</v>
      </c>
      <c r="F198" t="s">
        <v>778</v>
      </c>
      <c r="G198">
        <v>12</v>
      </c>
      <c r="H198" t="s">
        <v>115</v>
      </c>
      <c r="I198">
        <v>488</v>
      </c>
      <c r="J198">
        <v>450</v>
      </c>
      <c r="K198">
        <v>938</v>
      </c>
      <c r="L198">
        <v>502</v>
      </c>
      <c r="M198">
        <v>483</v>
      </c>
      <c r="N198">
        <v>985</v>
      </c>
      <c r="O198">
        <v>496</v>
      </c>
      <c r="P198">
        <v>460</v>
      </c>
      <c r="Q198">
        <v>956</v>
      </c>
      <c r="R198">
        <v>513</v>
      </c>
      <c r="S198">
        <v>522</v>
      </c>
      <c r="T198">
        <v>1033</v>
      </c>
      <c r="U198">
        <v>100</v>
      </c>
      <c r="V198">
        <v>102</v>
      </c>
      <c r="W198">
        <v>202</v>
      </c>
      <c r="X198">
        <v>1120.8389999999999</v>
      </c>
    </row>
    <row r="199" spans="1:24" x14ac:dyDescent="0.2">
      <c r="A199">
        <v>161802001</v>
      </c>
      <c r="B199" t="s">
        <v>1519</v>
      </c>
      <c r="C199">
        <v>161802</v>
      </c>
      <c r="D199" t="s">
        <v>1520</v>
      </c>
      <c r="E199">
        <v>161</v>
      </c>
      <c r="F199" t="s">
        <v>1521</v>
      </c>
      <c r="G199">
        <v>12</v>
      </c>
      <c r="H199" t="s">
        <v>115</v>
      </c>
      <c r="I199">
        <v>553</v>
      </c>
      <c r="J199">
        <v>537</v>
      </c>
      <c r="K199">
        <v>1090</v>
      </c>
      <c r="L199">
        <v>574</v>
      </c>
      <c r="M199">
        <v>542</v>
      </c>
      <c r="N199">
        <v>1116</v>
      </c>
      <c r="O199">
        <v>544</v>
      </c>
      <c r="P199">
        <v>512</v>
      </c>
      <c r="Q199">
        <v>1056</v>
      </c>
      <c r="R199">
        <v>603</v>
      </c>
      <c r="S199">
        <v>572</v>
      </c>
      <c r="T199">
        <v>1175</v>
      </c>
      <c r="U199">
        <v>85</v>
      </c>
      <c r="V199">
        <v>81</v>
      </c>
      <c r="W199">
        <v>166</v>
      </c>
      <c r="X199">
        <v>1123.3050000000001</v>
      </c>
    </row>
    <row r="200" spans="1:24" x14ac:dyDescent="0.2">
      <c r="A200">
        <v>49903001</v>
      </c>
      <c r="B200" t="s">
        <v>462</v>
      </c>
      <c r="C200">
        <v>49903</v>
      </c>
      <c r="D200" t="s">
        <v>463</v>
      </c>
      <c r="E200">
        <v>49</v>
      </c>
      <c r="F200" t="s">
        <v>460</v>
      </c>
      <c r="G200">
        <v>11</v>
      </c>
      <c r="H200" t="s">
        <v>461</v>
      </c>
      <c r="I200">
        <v>545</v>
      </c>
      <c r="J200">
        <v>540</v>
      </c>
      <c r="K200">
        <v>1085</v>
      </c>
      <c r="L200">
        <v>563</v>
      </c>
      <c r="M200">
        <v>533</v>
      </c>
      <c r="N200">
        <v>1096</v>
      </c>
      <c r="O200">
        <v>579</v>
      </c>
      <c r="P200">
        <v>514</v>
      </c>
      <c r="Q200">
        <v>1093</v>
      </c>
      <c r="R200">
        <v>539</v>
      </c>
      <c r="S200">
        <v>563</v>
      </c>
      <c r="T200">
        <v>1100</v>
      </c>
      <c r="U200">
        <v>99</v>
      </c>
      <c r="V200">
        <v>112</v>
      </c>
      <c r="W200">
        <v>211</v>
      </c>
      <c r="X200">
        <v>1126.6490000000001</v>
      </c>
    </row>
    <row r="201" spans="1:24" x14ac:dyDescent="0.2">
      <c r="A201">
        <v>161919001</v>
      </c>
      <c r="B201" t="s">
        <v>1551</v>
      </c>
      <c r="C201">
        <v>161919</v>
      </c>
      <c r="D201" t="s">
        <v>1552</v>
      </c>
      <c r="E201">
        <v>161</v>
      </c>
      <c r="F201" t="s">
        <v>1521</v>
      </c>
      <c r="G201">
        <v>12</v>
      </c>
      <c r="H201" t="s">
        <v>115</v>
      </c>
      <c r="I201">
        <v>515</v>
      </c>
      <c r="J201">
        <v>503</v>
      </c>
      <c r="K201">
        <v>1018</v>
      </c>
      <c r="L201">
        <v>570</v>
      </c>
      <c r="M201">
        <v>528</v>
      </c>
      <c r="N201">
        <v>1097</v>
      </c>
      <c r="O201">
        <v>549</v>
      </c>
      <c r="P201">
        <v>513</v>
      </c>
      <c r="Q201">
        <v>1061</v>
      </c>
      <c r="R201">
        <v>580</v>
      </c>
      <c r="S201">
        <v>535</v>
      </c>
      <c r="T201">
        <v>1115</v>
      </c>
      <c r="U201">
        <v>121</v>
      </c>
      <c r="V201">
        <v>110</v>
      </c>
      <c r="W201">
        <v>231</v>
      </c>
      <c r="X201">
        <v>1129.394</v>
      </c>
    </row>
    <row r="202" spans="1:24" x14ac:dyDescent="0.2">
      <c r="A202">
        <v>134901001</v>
      </c>
      <c r="B202" t="s">
        <v>1390</v>
      </c>
      <c r="C202">
        <v>134901</v>
      </c>
      <c r="D202" t="s">
        <v>1391</v>
      </c>
      <c r="E202">
        <v>134</v>
      </c>
      <c r="F202" t="s">
        <v>1392</v>
      </c>
      <c r="G202">
        <v>15</v>
      </c>
      <c r="H202" t="s">
        <v>287</v>
      </c>
      <c r="I202">
        <v>490</v>
      </c>
      <c r="J202">
        <v>473</v>
      </c>
      <c r="K202">
        <v>964</v>
      </c>
      <c r="L202">
        <v>509</v>
      </c>
      <c r="M202">
        <v>488</v>
      </c>
      <c r="N202">
        <v>999</v>
      </c>
      <c r="O202">
        <v>482</v>
      </c>
      <c r="P202">
        <v>467</v>
      </c>
      <c r="Q202">
        <v>951</v>
      </c>
      <c r="R202">
        <v>541</v>
      </c>
      <c r="S202">
        <v>513</v>
      </c>
      <c r="T202">
        <v>1056</v>
      </c>
      <c r="U202">
        <v>98</v>
      </c>
      <c r="V202">
        <v>109</v>
      </c>
      <c r="W202">
        <v>207</v>
      </c>
      <c r="X202">
        <v>1129.5</v>
      </c>
    </row>
    <row r="203" spans="1:24" x14ac:dyDescent="0.2">
      <c r="A203">
        <v>149902001</v>
      </c>
      <c r="B203" t="s">
        <v>1459</v>
      </c>
      <c r="C203">
        <v>149902</v>
      </c>
      <c r="D203" t="s">
        <v>1460</v>
      </c>
      <c r="E203">
        <v>149</v>
      </c>
      <c r="F203" t="s">
        <v>1458</v>
      </c>
      <c r="G203">
        <v>2</v>
      </c>
      <c r="H203" t="s">
        <v>59</v>
      </c>
      <c r="I203">
        <v>475</v>
      </c>
      <c r="J203">
        <v>425</v>
      </c>
      <c r="K203">
        <v>900</v>
      </c>
      <c r="L203">
        <v>505</v>
      </c>
      <c r="M203">
        <v>488</v>
      </c>
      <c r="N203">
        <v>993</v>
      </c>
      <c r="O203">
        <v>515</v>
      </c>
      <c r="P203">
        <v>480</v>
      </c>
      <c r="Q203">
        <v>995</v>
      </c>
      <c r="R203">
        <v>485</v>
      </c>
      <c r="S203">
        <v>505</v>
      </c>
      <c r="T203">
        <v>990</v>
      </c>
      <c r="U203">
        <v>159</v>
      </c>
      <c r="V203">
        <v>147</v>
      </c>
      <c r="W203">
        <v>306</v>
      </c>
      <c r="X203">
        <v>1140.193</v>
      </c>
    </row>
    <row r="204" spans="1:24" x14ac:dyDescent="0.2">
      <c r="A204">
        <v>31913001</v>
      </c>
      <c r="B204" t="s">
        <v>350</v>
      </c>
      <c r="C204">
        <v>31913</v>
      </c>
      <c r="D204" t="s">
        <v>351</v>
      </c>
      <c r="E204">
        <v>31</v>
      </c>
      <c r="F204" t="s">
        <v>326</v>
      </c>
      <c r="G204">
        <v>1</v>
      </c>
      <c r="H204" t="s">
        <v>327</v>
      </c>
      <c r="I204">
        <v>437</v>
      </c>
      <c r="J204">
        <v>437</v>
      </c>
      <c r="K204">
        <v>874</v>
      </c>
      <c r="L204">
        <v>437</v>
      </c>
      <c r="M204">
        <v>437</v>
      </c>
      <c r="N204">
        <v>874</v>
      </c>
      <c r="O204">
        <v>442</v>
      </c>
      <c r="P204">
        <v>438</v>
      </c>
      <c r="Q204">
        <v>880</v>
      </c>
      <c r="R204">
        <v>431</v>
      </c>
      <c r="S204">
        <v>435</v>
      </c>
      <c r="T204">
        <v>866</v>
      </c>
      <c r="U204">
        <v>104</v>
      </c>
      <c r="V204">
        <v>98</v>
      </c>
      <c r="W204">
        <v>202</v>
      </c>
      <c r="X204">
        <v>1150.0410000000002</v>
      </c>
    </row>
    <row r="205" spans="1:24" x14ac:dyDescent="0.2">
      <c r="A205">
        <v>95901001</v>
      </c>
      <c r="B205" t="s">
        <v>946</v>
      </c>
      <c r="C205">
        <v>95901</v>
      </c>
      <c r="D205" t="s">
        <v>947</v>
      </c>
      <c r="E205">
        <v>95</v>
      </c>
      <c r="F205" t="s">
        <v>948</v>
      </c>
      <c r="G205">
        <v>17</v>
      </c>
      <c r="H205" t="s">
        <v>388</v>
      </c>
      <c r="I205">
        <v>550</v>
      </c>
      <c r="J205">
        <v>550</v>
      </c>
      <c r="K205">
        <v>1100</v>
      </c>
      <c r="L205">
        <v>550</v>
      </c>
      <c r="M205">
        <v>537</v>
      </c>
      <c r="N205">
        <v>1088</v>
      </c>
      <c r="O205">
        <v>553</v>
      </c>
      <c r="P205">
        <v>543</v>
      </c>
      <c r="Q205">
        <v>1095</v>
      </c>
      <c r="U205">
        <v>106</v>
      </c>
      <c r="V205">
        <v>110</v>
      </c>
      <c r="W205">
        <v>216</v>
      </c>
      <c r="X205">
        <v>1154.7340000000002</v>
      </c>
    </row>
    <row r="206" spans="1:24" x14ac:dyDescent="0.2">
      <c r="A206">
        <v>16901001</v>
      </c>
      <c r="B206" t="s">
        <v>223</v>
      </c>
      <c r="C206">
        <v>16901</v>
      </c>
      <c r="D206" t="s">
        <v>224</v>
      </c>
      <c r="E206">
        <v>16</v>
      </c>
      <c r="F206" t="s">
        <v>225</v>
      </c>
      <c r="G206">
        <v>13</v>
      </c>
      <c r="H206" t="s">
        <v>92</v>
      </c>
      <c r="I206">
        <v>452</v>
      </c>
      <c r="J206">
        <v>520</v>
      </c>
      <c r="K206">
        <v>972</v>
      </c>
      <c r="L206">
        <v>545</v>
      </c>
      <c r="M206">
        <v>560</v>
      </c>
      <c r="N206">
        <v>1105</v>
      </c>
      <c r="O206">
        <v>532</v>
      </c>
      <c r="P206">
        <v>551</v>
      </c>
      <c r="Q206">
        <v>1083</v>
      </c>
      <c r="R206">
        <v>559</v>
      </c>
      <c r="S206">
        <v>569</v>
      </c>
      <c r="T206">
        <v>1128</v>
      </c>
      <c r="U206">
        <v>107</v>
      </c>
      <c r="V206">
        <v>131</v>
      </c>
      <c r="W206">
        <v>238</v>
      </c>
      <c r="X206">
        <v>1161.2370000000003</v>
      </c>
    </row>
    <row r="207" spans="1:24" x14ac:dyDescent="0.2">
      <c r="A207">
        <v>247904001</v>
      </c>
      <c r="B207" t="s">
        <v>2153</v>
      </c>
      <c r="C207">
        <v>247904</v>
      </c>
      <c r="D207" t="s">
        <v>2154</v>
      </c>
      <c r="E207">
        <v>247</v>
      </c>
      <c r="F207" t="s">
        <v>2150</v>
      </c>
      <c r="G207">
        <v>20</v>
      </c>
      <c r="H207" t="s">
        <v>67</v>
      </c>
      <c r="I207">
        <v>504</v>
      </c>
      <c r="J207">
        <v>500</v>
      </c>
      <c r="K207">
        <v>1004</v>
      </c>
      <c r="L207">
        <v>538</v>
      </c>
      <c r="M207">
        <v>539</v>
      </c>
      <c r="N207">
        <v>1077</v>
      </c>
      <c r="O207">
        <v>547</v>
      </c>
      <c r="P207">
        <v>538</v>
      </c>
      <c r="Q207">
        <v>1085</v>
      </c>
      <c r="R207">
        <v>528</v>
      </c>
      <c r="S207">
        <v>541</v>
      </c>
      <c r="T207">
        <v>1069</v>
      </c>
      <c r="U207">
        <v>117</v>
      </c>
      <c r="V207">
        <v>130</v>
      </c>
      <c r="W207">
        <v>247</v>
      </c>
      <c r="X207">
        <v>1169.5650000000001</v>
      </c>
    </row>
    <row r="208" spans="1:24" x14ac:dyDescent="0.2">
      <c r="A208">
        <v>169902001</v>
      </c>
      <c r="B208" t="s">
        <v>1591</v>
      </c>
      <c r="C208">
        <v>169902</v>
      </c>
      <c r="D208" t="s">
        <v>1592</v>
      </c>
      <c r="E208">
        <v>169</v>
      </c>
      <c r="F208" t="s">
        <v>1590</v>
      </c>
      <c r="G208">
        <v>9</v>
      </c>
      <c r="H208" t="s">
        <v>63</v>
      </c>
      <c r="I208">
        <v>443</v>
      </c>
      <c r="J208">
        <v>450</v>
      </c>
      <c r="K208">
        <v>893</v>
      </c>
      <c r="L208">
        <v>501</v>
      </c>
      <c r="M208">
        <v>503</v>
      </c>
      <c r="N208">
        <v>1001</v>
      </c>
      <c r="O208">
        <v>505</v>
      </c>
      <c r="P208">
        <v>507</v>
      </c>
      <c r="Q208">
        <v>1008</v>
      </c>
      <c r="R208">
        <v>490</v>
      </c>
      <c r="S208">
        <v>490</v>
      </c>
      <c r="T208">
        <v>980</v>
      </c>
      <c r="U208">
        <v>139</v>
      </c>
      <c r="V208">
        <v>107</v>
      </c>
      <c r="W208">
        <v>246</v>
      </c>
      <c r="X208">
        <v>1173.45</v>
      </c>
    </row>
    <row r="209" spans="1:24" x14ac:dyDescent="0.2">
      <c r="A209">
        <v>227824002</v>
      </c>
      <c r="B209" t="s">
        <v>1971</v>
      </c>
      <c r="C209">
        <v>227824</v>
      </c>
      <c r="D209" t="s">
        <v>1972</v>
      </c>
      <c r="E209">
        <v>227</v>
      </c>
      <c r="F209" t="s">
        <v>1963</v>
      </c>
      <c r="G209">
        <v>13</v>
      </c>
      <c r="H209" t="s">
        <v>92</v>
      </c>
      <c r="I209">
        <v>438</v>
      </c>
      <c r="J209">
        <v>423</v>
      </c>
      <c r="K209">
        <v>861</v>
      </c>
      <c r="L209">
        <v>443</v>
      </c>
      <c r="M209">
        <v>427</v>
      </c>
      <c r="N209">
        <v>870</v>
      </c>
      <c r="O209">
        <v>457</v>
      </c>
      <c r="P209">
        <v>420</v>
      </c>
      <c r="Q209">
        <v>878</v>
      </c>
      <c r="R209">
        <v>427</v>
      </c>
      <c r="S209">
        <v>434</v>
      </c>
      <c r="T209">
        <v>861</v>
      </c>
      <c r="U209">
        <v>281</v>
      </c>
      <c r="V209">
        <v>293</v>
      </c>
      <c r="W209">
        <v>574</v>
      </c>
      <c r="X209">
        <v>1181.47</v>
      </c>
    </row>
    <row r="210" spans="1:24" x14ac:dyDescent="0.2">
      <c r="A210">
        <v>212901001</v>
      </c>
      <c r="B210" t="s">
        <v>1828</v>
      </c>
      <c r="C210">
        <v>212901</v>
      </c>
      <c r="D210" t="s">
        <v>1829</v>
      </c>
      <c r="E210">
        <v>212</v>
      </c>
      <c r="F210" t="s">
        <v>1830</v>
      </c>
      <c r="G210">
        <v>7</v>
      </c>
      <c r="H210" t="s">
        <v>26</v>
      </c>
      <c r="I210">
        <v>482</v>
      </c>
      <c r="J210">
        <v>480</v>
      </c>
      <c r="K210">
        <v>962</v>
      </c>
      <c r="L210">
        <v>536</v>
      </c>
      <c r="M210">
        <v>521</v>
      </c>
      <c r="N210">
        <v>1057</v>
      </c>
      <c r="O210">
        <v>555</v>
      </c>
      <c r="P210">
        <v>545</v>
      </c>
      <c r="Q210">
        <v>1100</v>
      </c>
      <c r="R210">
        <v>526</v>
      </c>
      <c r="S210">
        <v>509</v>
      </c>
      <c r="T210">
        <v>1035</v>
      </c>
      <c r="U210">
        <v>113</v>
      </c>
      <c r="V210">
        <v>142</v>
      </c>
      <c r="W210">
        <v>255</v>
      </c>
      <c r="X210">
        <v>1188.5890000000002</v>
      </c>
    </row>
    <row r="211" spans="1:24" x14ac:dyDescent="0.2">
      <c r="A211">
        <v>196903001</v>
      </c>
      <c r="B211" t="s">
        <v>1770</v>
      </c>
      <c r="C211">
        <v>196903</v>
      </c>
      <c r="D211" t="s">
        <v>1771</v>
      </c>
      <c r="E211">
        <v>196</v>
      </c>
      <c r="F211" t="s">
        <v>1769</v>
      </c>
      <c r="G211">
        <v>3</v>
      </c>
      <c r="H211" t="s">
        <v>317</v>
      </c>
      <c r="I211">
        <v>474</v>
      </c>
      <c r="J211">
        <v>486</v>
      </c>
      <c r="K211">
        <v>952</v>
      </c>
      <c r="L211">
        <v>499</v>
      </c>
      <c r="M211">
        <v>510</v>
      </c>
      <c r="N211">
        <v>1004</v>
      </c>
      <c r="O211">
        <v>511</v>
      </c>
      <c r="P211">
        <v>507</v>
      </c>
      <c r="Q211">
        <v>1013</v>
      </c>
      <c r="R211">
        <v>455</v>
      </c>
      <c r="S211">
        <v>520</v>
      </c>
      <c r="T211">
        <v>975</v>
      </c>
      <c r="U211">
        <v>86</v>
      </c>
      <c r="V211">
        <v>122</v>
      </c>
      <c r="W211">
        <v>208</v>
      </c>
      <c r="X211">
        <v>1192.2840000000001</v>
      </c>
    </row>
    <row r="212" spans="1:24" x14ac:dyDescent="0.2">
      <c r="A212">
        <v>101804001</v>
      </c>
      <c r="B212" t="s">
        <v>969</v>
      </c>
      <c r="C212">
        <v>101804</v>
      </c>
      <c r="D212" t="s">
        <v>970</v>
      </c>
      <c r="E212">
        <v>101</v>
      </c>
      <c r="F212" t="s">
        <v>971</v>
      </c>
      <c r="G212">
        <v>4</v>
      </c>
      <c r="H212" t="s">
        <v>252</v>
      </c>
      <c r="I212">
        <v>414</v>
      </c>
      <c r="J212">
        <v>425</v>
      </c>
      <c r="K212">
        <v>838</v>
      </c>
      <c r="L212">
        <v>413</v>
      </c>
      <c r="M212">
        <v>413</v>
      </c>
      <c r="N212">
        <v>826</v>
      </c>
      <c r="O212">
        <v>410</v>
      </c>
      <c r="P212">
        <v>418</v>
      </c>
      <c r="Q212">
        <v>828</v>
      </c>
      <c r="R212">
        <v>420</v>
      </c>
      <c r="S212">
        <v>403</v>
      </c>
      <c r="T212">
        <v>823</v>
      </c>
      <c r="U212">
        <v>396</v>
      </c>
      <c r="V212">
        <v>410</v>
      </c>
      <c r="W212">
        <v>806</v>
      </c>
      <c r="X212">
        <v>1197.1100000000001</v>
      </c>
    </row>
    <row r="213" spans="1:24" x14ac:dyDescent="0.2">
      <c r="A213">
        <v>1904001</v>
      </c>
      <c r="B213" t="s">
        <v>29</v>
      </c>
      <c r="C213">
        <v>1904</v>
      </c>
      <c r="D213" t="s">
        <v>30</v>
      </c>
      <c r="E213">
        <v>1</v>
      </c>
      <c r="F213" t="s">
        <v>25</v>
      </c>
      <c r="G213">
        <v>7</v>
      </c>
      <c r="H213" t="s">
        <v>26</v>
      </c>
      <c r="I213">
        <v>565</v>
      </c>
      <c r="J213">
        <v>520</v>
      </c>
      <c r="K213">
        <v>1085</v>
      </c>
      <c r="L213">
        <v>541</v>
      </c>
      <c r="M213">
        <v>539</v>
      </c>
      <c r="N213">
        <v>1079</v>
      </c>
      <c r="O213">
        <v>480</v>
      </c>
      <c r="P213">
        <v>504</v>
      </c>
      <c r="Q213">
        <v>984</v>
      </c>
      <c r="R213">
        <v>579</v>
      </c>
      <c r="S213">
        <v>561</v>
      </c>
      <c r="T213">
        <v>1139</v>
      </c>
      <c r="U213">
        <v>101</v>
      </c>
      <c r="V213">
        <v>130</v>
      </c>
      <c r="W213">
        <v>231</v>
      </c>
      <c r="X213">
        <v>1198.373</v>
      </c>
    </row>
    <row r="214" spans="1:24" x14ac:dyDescent="0.2">
      <c r="A214">
        <v>93901001</v>
      </c>
      <c r="B214" t="s">
        <v>926</v>
      </c>
      <c r="C214">
        <v>93901</v>
      </c>
      <c r="D214" t="s">
        <v>927</v>
      </c>
      <c r="E214">
        <v>93</v>
      </c>
      <c r="F214" t="s">
        <v>928</v>
      </c>
      <c r="G214">
        <v>6</v>
      </c>
      <c r="H214" t="s">
        <v>79</v>
      </c>
      <c r="I214">
        <v>510</v>
      </c>
      <c r="J214">
        <v>480</v>
      </c>
      <c r="K214">
        <v>995</v>
      </c>
      <c r="L214">
        <v>510</v>
      </c>
      <c r="M214">
        <v>481</v>
      </c>
      <c r="N214">
        <v>991</v>
      </c>
      <c r="O214">
        <v>510</v>
      </c>
      <c r="P214">
        <v>475</v>
      </c>
      <c r="Q214">
        <v>985</v>
      </c>
      <c r="R214">
        <v>509</v>
      </c>
      <c r="S214">
        <v>488</v>
      </c>
      <c r="T214">
        <v>998</v>
      </c>
      <c r="U214">
        <v>223</v>
      </c>
      <c r="V214">
        <v>238</v>
      </c>
      <c r="W214">
        <v>461</v>
      </c>
      <c r="X214">
        <v>1203.56</v>
      </c>
    </row>
    <row r="215" spans="1:24" x14ac:dyDescent="0.2">
      <c r="A215">
        <v>13905001</v>
      </c>
      <c r="B215" t="s">
        <v>104</v>
      </c>
      <c r="C215">
        <v>13905</v>
      </c>
      <c r="D215" t="s">
        <v>105</v>
      </c>
      <c r="E215">
        <v>13</v>
      </c>
      <c r="F215" t="s">
        <v>101</v>
      </c>
      <c r="G215">
        <v>2</v>
      </c>
      <c r="H215" t="s">
        <v>59</v>
      </c>
      <c r="I215">
        <v>555</v>
      </c>
      <c r="J215">
        <v>565</v>
      </c>
      <c r="K215">
        <v>1120</v>
      </c>
      <c r="L215">
        <v>618</v>
      </c>
      <c r="M215">
        <v>587</v>
      </c>
      <c r="N215">
        <v>1205</v>
      </c>
      <c r="O215">
        <v>625</v>
      </c>
      <c r="P215">
        <v>582</v>
      </c>
      <c r="Q215">
        <v>1207</v>
      </c>
      <c r="R215">
        <v>611</v>
      </c>
      <c r="S215">
        <v>591</v>
      </c>
      <c r="T215">
        <v>1204</v>
      </c>
      <c r="U215">
        <v>140</v>
      </c>
      <c r="V215">
        <v>138</v>
      </c>
      <c r="W215">
        <v>278</v>
      </c>
      <c r="X215">
        <v>1211.6100000000001</v>
      </c>
    </row>
    <row r="216" spans="1:24" x14ac:dyDescent="0.2">
      <c r="A216">
        <v>60902001</v>
      </c>
      <c r="B216" t="s">
        <v>610</v>
      </c>
      <c r="C216">
        <v>60902</v>
      </c>
      <c r="D216" t="s">
        <v>611</v>
      </c>
      <c r="E216">
        <v>60</v>
      </c>
      <c r="F216" t="s">
        <v>612</v>
      </c>
      <c r="G216">
        <v>8</v>
      </c>
      <c r="H216" t="s">
        <v>246</v>
      </c>
      <c r="I216">
        <v>450</v>
      </c>
      <c r="J216">
        <v>395</v>
      </c>
      <c r="K216">
        <v>845</v>
      </c>
      <c r="L216">
        <v>578</v>
      </c>
      <c r="M216">
        <v>508</v>
      </c>
      <c r="N216">
        <v>1086</v>
      </c>
      <c r="R216">
        <v>578</v>
      </c>
      <c r="S216">
        <v>508</v>
      </c>
      <c r="T216">
        <v>1086</v>
      </c>
      <c r="U216">
        <v>112</v>
      </c>
      <c r="V216">
        <v>112</v>
      </c>
      <c r="W216">
        <v>224</v>
      </c>
      <c r="X216">
        <v>1212.1870000000001</v>
      </c>
    </row>
    <row r="217" spans="1:24" x14ac:dyDescent="0.2">
      <c r="A217">
        <v>247906001</v>
      </c>
      <c r="B217" t="s">
        <v>2155</v>
      </c>
      <c r="C217">
        <v>247906</v>
      </c>
      <c r="D217" t="s">
        <v>2156</v>
      </c>
      <c r="E217">
        <v>247</v>
      </c>
      <c r="F217" t="s">
        <v>2150</v>
      </c>
      <c r="G217">
        <v>20</v>
      </c>
      <c r="H217" t="s">
        <v>67</v>
      </c>
      <c r="I217">
        <v>520</v>
      </c>
      <c r="J217">
        <v>483</v>
      </c>
      <c r="K217">
        <v>1005</v>
      </c>
      <c r="L217">
        <v>520</v>
      </c>
      <c r="M217">
        <v>498</v>
      </c>
      <c r="N217">
        <v>1019</v>
      </c>
      <c r="O217">
        <v>524</v>
      </c>
      <c r="P217">
        <v>496</v>
      </c>
      <c r="Q217">
        <v>1020</v>
      </c>
      <c r="R217">
        <v>514</v>
      </c>
      <c r="S217">
        <v>501</v>
      </c>
      <c r="T217">
        <v>1017</v>
      </c>
      <c r="U217">
        <v>100</v>
      </c>
      <c r="V217">
        <v>136</v>
      </c>
      <c r="W217">
        <v>236</v>
      </c>
      <c r="X217">
        <v>1218.731</v>
      </c>
    </row>
    <row r="218" spans="1:24" x14ac:dyDescent="0.2">
      <c r="A218">
        <v>91914001</v>
      </c>
      <c r="B218" t="s">
        <v>902</v>
      </c>
      <c r="C218">
        <v>91914</v>
      </c>
      <c r="D218" t="s">
        <v>903</v>
      </c>
      <c r="E218">
        <v>91</v>
      </c>
      <c r="F218" t="s">
        <v>887</v>
      </c>
      <c r="G218">
        <v>10</v>
      </c>
      <c r="H218" t="s">
        <v>397</v>
      </c>
      <c r="I218">
        <v>510</v>
      </c>
      <c r="J218">
        <v>463</v>
      </c>
      <c r="K218">
        <v>973</v>
      </c>
      <c r="L218">
        <v>529</v>
      </c>
      <c r="M218">
        <v>493</v>
      </c>
      <c r="N218">
        <v>1023</v>
      </c>
      <c r="O218">
        <v>513</v>
      </c>
      <c r="P218">
        <v>463</v>
      </c>
      <c r="Q218">
        <v>977</v>
      </c>
      <c r="R218">
        <v>545</v>
      </c>
      <c r="S218">
        <v>523</v>
      </c>
      <c r="T218">
        <v>1068</v>
      </c>
      <c r="U218">
        <v>135</v>
      </c>
      <c r="V218">
        <v>144</v>
      </c>
      <c r="W218">
        <v>279</v>
      </c>
      <c r="X218">
        <v>1221.8890000000001</v>
      </c>
    </row>
    <row r="219" spans="1:24" x14ac:dyDescent="0.2">
      <c r="A219">
        <v>128902001</v>
      </c>
      <c r="B219" t="s">
        <v>1356</v>
      </c>
      <c r="C219">
        <v>128902</v>
      </c>
      <c r="D219" t="s">
        <v>1357</v>
      </c>
      <c r="E219">
        <v>128</v>
      </c>
      <c r="F219" t="s">
        <v>1355</v>
      </c>
      <c r="G219">
        <v>3</v>
      </c>
      <c r="H219" t="s">
        <v>317</v>
      </c>
      <c r="I219">
        <v>547</v>
      </c>
      <c r="J219">
        <v>470</v>
      </c>
      <c r="K219">
        <v>1017</v>
      </c>
      <c r="L219">
        <v>538</v>
      </c>
      <c r="M219">
        <v>513</v>
      </c>
      <c r="N219">
        <v>1052</v>
      </c>
      <c r="O219">
        <v>570</v>
      </c>
      <c r="P219">
        <v>523</v>
      </c>
      <c r="Q219">
        <v>1093</v>
      </c>
      <c r="R219">
        <v>507</v>
      </c>
      <c r="S219">
        <v>503</v>
      </c>
      <c r="T219">
        <v>1010</v>
      </c>
      <c r="U219">
        <v>96</v>
      </c>
      <c r="V219">
        <v>91</v>
      </c>
      <c r="W219">
        <v>187</v>
      </c>
      <c r="X219">
        <v>1231.741</v>
      </c>
    </row>
    <row r="220" spans="1:24" x14ac:dyDescent="0.2">
      <c r="A220">
        <v>14907001</v>
      </c>
      <c r="B220" t="s">
        <v>129</v>
      </c>
      <c r="C220">
        <v>14907</v>
      </c>
      <c r="D220" t="s">
        <v>130</v>
      </c>
      <c r="E220">
        <v>14</v>
      </c>
      <c r="F220" t="s">
        <v>108</v>
      </c>
      <c r="G220">
        <v>12</v>
      </c>
      <c r="H220" t="s">
        <v>115</v>
      </c>
      <c r="I220">
        <v>487</v>
      </c>
      <c r="J220">
        <v>488</v>
      </c>
      <c r="K220">
        <v>975</v>
      </c>
      <c r="L220">
        <v>530</v>
      </c>
      <c r="M220">
        <v>514</v>
      </c>
      <c r="N220">
        <v>1044</v>
      </c>
      <c r="O220">
        <v>524</v>
      </c>
      <c r="P220">
        <v>507</v>
      </c>
      <c r="Q220">
        <v>1032</v>
      </c>
      <c r="R220">
        <v>537</v>
      </c>
      <c r="S220">
        <v>521</v>
      </c>
      <c r="T220">
        <v>1057</v>
      </c>
      <c r="U220">
        <v>135</v>
      </c>
      <c r="V220">
        <v>165</v>
      </c>
      <c r="W220">
        <v>300</v>
      </c>
      <c r="X220">
        <v>1234.0930000000001</v>
      </c>
    </row>
    <row r="221" spans="1:24" x14ac:dyDescent="0.2">
      <c r="A221">
        <v>15827001</v>
      </c>
      <c r="B221" t="s">
        <v>149</v>
      </c>
      <c r="C221">
        <v>15827</v>
      </c>
      <c r="D221" t="s">
        <v>149</v>
      </c>
      <c r="E221">
        <v>15</v>
      </c>
      <c r="F221" t="s">
        <v>139</v>
      </c>
      <c r="G221">
        <v>20</v>
      </c>
      <c r="H221" t="s">
        <v>67</v>
      </c>
      <c r="I221">
        <v>514</v>
      </c>
      <c r="J221">
        <v>530</v>
      </c>
      <c r="K221">
        <v>1045</v>
      </c>
      <c r="L221">
        <v>524</v>
      </c>
      <c r="M221">
        <v>526</v>
      </c>
      <c r="N221">
        <v>1050</v>
      </c>
      <c r="O221">
        <v>498</v>
      </c>
      <c r="P221">
        <v>496</v>
      </c>
      <c r="Q221">
        <v>995</v>
      </c>
      <c r="R221">
        <v>542</v>
      </c>
      <c r="S221">
        <v>546</v>
      </c>
      <c r="T221">
        <v>1088</v>
      </c>
      <c r="U221">
        <v>194</v>
      </c>
      <c r="V221">
        <v>256</v>
      </c>
      <c r="W221">
        <v>450</v>
      </c>
      <c r="X221">
        <v>1242.422</v>
      </c>
    </row>
    <row r="222" spans="1:24" x14ac:dyDescent="0.2">
      <c r="A222">
        <v>175902001</v>
      </c>
      <c r="B222" t="s">
        <v>1633</v>
      </c>
      <c r="C222">
        <v>175902</v>
      </c>
      <c r="D222" t="s">
        <v>1634</v>
      </c>
      <c r="E222">
        <v>175</v>
      </c>
      <c r="F222" t="s">
        <v>1635</v>
      </c>
      <c r="G222">
        <v>12</v>
      </c>
      <c r="H222" t="s">
        <v>115</v>
      </c>
      <c r="I222">
        <v>489</v>
      </c>
      <c r="J222">
        <v>487</v>
      </c>
      <c r="K222">
        <v>976</v>
      </c>
      <c r="L222">
        <v>517</v>
      </c>
      <c r="M222">
        <v>510</v>
      </c>
      <c r="N222">
        <v>1027</v>
      </c>
      <c r="O222">
        <v>518</v>
      </c>
      <c r="P222">
        <v>497</v>
      </c>
      <c r="Q222">
        <v>1015</v>
      </c>
      <c r="R222">
        <v>516</v>
      </c>
      <c r="S222">
        <v>531</v>
      </c>
      <c r="T222">
        <v>1047</v>
      </c>
      <c r="U222">
        <v>124</v>
      </c>
      <c r="V222">
        <v>145</v>
      </c>
      <c r="W222">
        <v>269</v>
      </c>
      <c r="X222">
        <v>1249.441</v>
      </c>
    </row>
    <row r="223" spans="1:24" x14ac:dyDescent="0.2">
      <c r="A223">
        <v>188903001</v>
      </c>
      <c r="B223" t="s">
        <v>1747</v>
      </c>
      <c r="C223">
        <v>188903</v>
      </c>
      <c r="D223" t="s">
        <v>1748</v>
      </c>
      <c r="E223">
        <v>188</v>
      </c>
      <c r="F223" t="s">
        <v>1741</v>
      </c>
      <c r="G223">
        <v>16</v>
      </c>
      <c r="H223" t="s">
        <v>283</v>
      </c>
      <c r="I223">
        <v>499</v>
      </c>
      <c r="J223">
        <v>481</v>
      </c>
      <c r="K223">
        <v>981</v>
      </c>
      <c r="L223">
        <v>520</v>
      </c>
      <c r="M223">
        <v>494</v>
      </c>
      <c r="N223">
        <v>1014</v>
      </c>
      <c r="O223">
        <v>511</v>
      </c>
      <c r="P223">
        <v>479</v>
      </c>
      <c r="Q223">
        <v>990</v>
      </c>
      <c r="R223">
        <v>531</v>
      </c>
      <c r="S223">
        <v>511</v>
      </c>
      <c r="T223">
        <v>1042</v>
      </c>
      <c r="U223">
        <v>121</v>
      </c>
      <c r="V223">
        <v>124</v>
      </c>
      <c r="W223">
        <v>245</v>
      </c>
      <c r="X223">
        <v>1254.902</v>
      </c>
    </row>
    <row r="224" spans="1:24" x14ac:dyDescent="0.2">
      <c r="A224">
        <v>228901001</v>
      </c>
      <c r="B224" t="s">
        <v>1999</v>
      </c>
      <c r="C224">
        <v>228901</v>
      </c>
      <c r="D224" t="s">
        <v>2000</v>
      </c>
      <c r="E224">
        <v>228</v>
      </c>
      <c r="F224" t="s">
        <v>2001</v>
      </c>
      <c r="G224">
        <v>6</v>
      </c>
      <c r="H224" t="s">
        <v>79</v>
      </c>
      <c r="I224">
        <v>553</v>
      </c>
      <c r="J224">
        <v>511</v>
      </c>
      <c r="K224">
        <v>1063</v>
      </c>
      <c r="L224">
        <v>540</v>
      </c>
      <c r="M224">
        <v>524</v>
      </c>
      <c r="N224">
        <v>1064</v>
      </c>
      <c r="O224">
        <v>552</v>
      </c>
      <c r="P224">
        <v>523</v>
      </c>
      <c r="Q224">
        <v>1076</v>
      </c>
      <c r="R224">
        <v>514</v>
      </c>
      <c r="S224">
        <v>525</v>
      </c>
      <c r="T224">
        <v>1039</v>
      </c>
      <c r="U224">
        <v>192</v>
      </c>
      <c r="V224">
        <v>172</v>
      </c>
      <c r="W224">
        <v>364</v>
      </c>
      <c r="X224">
        <v>1255.018</v>
      </c>
    </row>
    <row r="225" spans="1:24" x14ac:dyDescent="0.2">
      <c r="A225">
        <v>250906001</v>
      </c>
      <c r="B225" t="s">
        <v>2179</v>
      </c>
      <c r="C225">
        <v>250906</v>
      </c>
      <c r="D225" t="s">
        <v>2180</v>
      </c>
      <c r="E225">
        <v>250</v>
      </c>
      <c r="F225" t="s">
        <v>2174</v>
      </c>
      <c r="G225">
        <v>7</v>
      </c>
      <c r="H225" t="s">
        <v>26</v>
      </c>
      <c r="I225">
        <v>512</v>
      </c>
      <c r="J225">
        <v>468</v>
      </c>
      <c r="K225">
        <v>980</v>
      </c>
      <c r="L225">
        <v>511</v>
      </c>
      <c r="M225">
        <v>500</v>
      </c>
      <c r="N225">
        <v>1011</v>
      </c>
      <c r="O225">
        <v>474</v>
      </c>
      <c r="P225">
        <v>458</v>
      </c>
      <c r="Q225">
        <v>931</v>
      </c>
      <c r="R225">
        <v>570</v>
      </c>
      <c r="S225">
        <v>568</v>
      </c>
      <c r="T225">
        <v>1138</v>
      </c>
      <c r="U225">
        <v>186</v>
      </c>
      <c r="V225">
        <v>238</v>
      </c>
      <c r="W225">
        <v>424</v>
      </c>
      <c r="X225">
        <v>1256.191</v>
      </c>
    </row>
    <row r="226" spans="1:24" x14ac:dyDescent="0.2">
      <c r="A226">
        <v>15807004</v>
      </c>
      <c r="B226" t="s">
        <v>140</v>
      </c>
      <c r="C226">
        <v>15807</v>
      </c>
      <c r="D226" t="s">
        <v>141</v>
      </c>
      <c r="E226">
        <v>15</v>
      </c>
      <c r="F226" t="s">
        <v>139</v>
      </c>
      <c r="G226">
        <v>20</v>
      </c>
      <c r="H226" t="s">
        <v>67</v>
      </c>
      <c r="I226">
        <v>436</v>
      </c>
      <c r="J226">
        <v>437</v>
      </c>
      <c r="K226">
        <v>873</v>
      </c>
      <c r="L226">
        <v>433</v>
      </c>
      <c r="M226">
        <v>441</v>
      </c>
      <c r="N226">
        <v>874</v>
      </c>
      <c r="O226">
        <v>428</v>
      </c>
      <c r="P226">
        <v>437</v>
      </c>
      <c r="Q226">
        <v>865</v>
      </c>
      <c r="R226">
        <v>443</v>
      </c>
      <c r="S226">
        <v>450</v>
      </c>
      <c r="T226">
        <v>893</v>
      </c>
      <c r="U226">
        <v>107</v>
      </c>
      <c r="V226">
        <v>113</v>
      </c>
      <c r="W226">
        <v>220</v>
      </c>
      <c r="X226">
        <v>1257.6180000000002</v>
      </c>
    </row>
    <row r="227" spans="1:24" x14ac:dyDescent="0.2">
      <c r="A227">
        <v>8903001</v>
      </c>
      <c r="B227" t="s">
        <v>82</v>
      </c>
      <c r="C227">
        <v>8903</v>
      </c>
      <c r="D227" t="s">
        <v>83</v>
      </c>
      <c r="E227">
        <v>8</v>
      </c>
      <c r="F227" t="s">
        <v>78</v>
      </c>
      <c r="G227">
        <v>6</v>
      </c>
      <c r="H227" t="s">
        <v>79</v>
      </c>
      <c r="I227">
        <v>483</v>
      </c>
      <c r="J227">
        <v>485</v>
      </c>
      <c r="K227">
        <v>968</v>
      </c>
      <c r="L227">
        <v>510</v>
      </c>
      <c r="M227">
        <v>507</v>
      </c>
      <c r="N227">
        <v>1017</v>
      </c>
      <c r="O227">
        <v>510</v>
      </c>
      <c r="P227">
        <v>486</v>
      </c>
      <c r="Q227">
        <v>996</v>
      </c>
      <c r="R227">
        <v>509</v>
      </c>
      <c r="S227">
        <v>524</v>
      </c>
      <c r="T227">
        <v>1034</v>
      </c>
      <c r="U227">
        <v>101</v>
      </c>
      <c r="V227">
        <v>133</v>
      </c>
      <c r="W227">
        <v>234</v>
      </c>
      <c r="X227">
        <v>1264.6120000000003</v>
      </c>
    </row>
    <row r="228" spans="1:24" x14ac:dyDescent="0.2">
      <c r="A228">
        <v>15913001</v>
      </c>
      <c r="B228" t="s">
        <v>199</v>
      </c>
      <c r="C228">
        <v>15913</v>
      </c>
      <c r="D228" t="s">
        <v>200</v>
      </c>
      <c r="E228">
        <v>15</v>
      </c>
      <c r="F228" t="s">
        <v>139</v>
      </c>
      <c r="G228">
        <v>20</v>
      </c>
      <c r="H228" t="s">
        <v>67</v>
      </c>
      <c r="I228">
        <v>523</v>
      </c>
      <c r="J228">
        <v>508</v>
      </c>
      <c r="K228">
        <v>1030</v>
      </c>
      <c r="L228">
        <v>551</v>
      </c>
      <c r="M228">
        <v>551</v>
      </c>
      <c r="N228">
        <v>1102</v>
      </c>
      <c r="O228">
        <v>560</v>
      </c>
      <c r="P228">
        <v>550</v>
      </c>
      <c r="Q228">
        <v>1110</v>
      </c>
      <c r="R228">
        <v>538</v>
      </c>
      <c r="S228">
        <v>553</v>
      </c>
      <c r="T228">
        <v>1090</v>
      </c>
      <c r="U228">
        <v>155</v>
      </c>
      <c r="V228">
        <v>149</v>
      </c>
      <c r="W228">
        <v>304</v>
      </c>
      <c r="X228">
        <v>1269.768</v>
      </c>
    </row>
    <row r="229" spans="1:24" x14ac:dyDescent="0.2">
      <c r="A229">
        <v>74909001</v>
      </c>
      <c r="B229" t="s">
        <v>788</v>
      </c>
      <c r="C229">
        <v>74909</v>
      </c>
      <c r="D229" t="s">
        <v>789</v>
      </c>
      <c r="E229">
        <v>74</v>
      </c>
      <c r="F229" t="s">
        <v>783</v>
      </c>
      <c r="G229">
        <v>10</v>
      </c>
      <c r="H229" t="s">
        <v>397</v>
      </c>
      <c r="I229">
        <v>504</v>
      </c>
      <c r="J229">
        <v>481</v>
      </c>
      <c r="K229">
        <v>987</v>
      </c>
      <c r="L229">
        <v>552</v>
      </c>
      <c r="M229">
        <v>517</v>
      </c>
      <c r="N229">
        <v>1069</v>
      </c>
      <c r="O229">
        <v>574</v>
      </c>
      <c r="P229">
        <v>527</v>
      </c>
      <c r="Q229">
        <v>1102</v>
      </c>
      <c r="R229">
        <v>538</v>
      </c>
      <c r="S229">
        <v>511</v>
      </c>
      <c r="T229">
        <v>1049</v>
      </c>
      <c r="U229">
        <v>135</v>
      </c>
      <c r="V229">
        <v>146</v>
      </c>
      <c r="W229">
        <v>281</v>
      </c>
      <c r="X229">
        <v>1270.662</v>
      </c>
    </row>
    <row r="230" spans="1:24" x14ac:dyDescent="0.2">
      <c r="A230">
        <v>145911002</v>
      </c>
      <c r="B230" t="s">
        <v>1435</v>
      </c>
      <c r="C230">
        <v>145911</v>
      </c>
      <c r="D230" t="s">
        <v>1436</v>
      </c>
      <c r="E230">
        <v>145</v>
      </c>
      <c r="F230" t="s">
        <v>1430</v>
      </c>
      <c r="G230">
        <v>6</v>
      </c>
      <c r="H230" t="s">
        <v>79</v>
      </c>
      <c r="I230">
        <v>490</v>
      </c>
      <c r="J230">
        <v>490</v>
      </c>
      <c r="K230">
        <v>980</v>
      </c>
      <c r="L230">
        <v>519</v>
      </c>
      <c r="M230">
        <v>484</v>
      </c>
      <c r="N230">
        <v>1002</v>
      </c>
      <c r="O230">
        <v>542</v>
      </c>
      <c r="P230">
        <v>505</v>
      </c>
      <c r="Q230">
        <v>1045</v>
      </c>
      <c r="R230">
        <v>477</v>
      </c>
      <c r="S230">
        <v>447</v>
      </c>
      <c r="T230">
        <v>923</v>
      </c>
      <c r="U230">
        <v>122</v>
      </c>
      <c r="V230">
        <v>118</v>
      </c>
      <c r="W230">
        <v>240</v>
      </c>
      <c r="X230">
        <v>1277.9450000000002</v>
      </c>
    </row>
    <row r="231" spans="1:24" x14ac:dyDescent="0.2">
      <c r="A231">
        <v>175911001</v>
      </c>
      <c r="B231" t="s">
        <v>439</v>
      </c>
      <c r="C231">
        <v>175911</v>
      </c>
      <c r="D231" t="s">
        <v>1646</v>
      </c>
      <c r="E231">
        <v>175</v>
      </c>
      <c r="F231" t="s">
        <v>1635</v>
      </c>
      <c r="G231">
        <v>12</v>
      </c>
      <c r="H231" t="s">
        <v>115</v>
      </c>
      <c r="I231">
        <v>462</v>
      </c>
      <c r="J231">
        <v>459</v>
      </c>
      <c r="K231">
        <v>921</v>
      </c>
      <c r="L231">
        <v>485</v>
      </c>
      <c r="M231">
        <v>475</v>
      </c>
      <c r="N231">
        <v>959</v>
      </c>
      <c r="O231">
        <v>494</v>
      </c>
      <c r="P231">
        <v>478</v>
      </c>
      <c r="Q231">
        <v>972</v>
      </c>
      <c r="R231">
        <v>461</v>
      </c>
      <c r="S231">
        <v>468</v>
      </c>
      <c r="T231">
        <v>929</v>
      </c>
      <c r="U231">
        <v>119</v>
      </c>
      <c r="V231">
        <v>120</v>
      </c>
      <c r="W231">
        <v>239</v>
      </c>
      <c r="X231">
        <v>1280.43</v>
      </c>
    </row>
    <row r="232" spans="1:24" x14ac:dyDescent="0.2">
      <c r="A232">
        <v>5902001</v>
      </c>
      <c r="B232" t="s">
        <v>60</v>
      </c>
      <c r="C232">
        <v>5902</v>
      </c>
      <c r="D232" t="s">
        <v>61</v>
      </c>
      <c r="E232">
        <v>5</v>
      </c>
      <c r="F232" t="s">
        <v>62</v>
      </c>
      <c r="G232">
        <v>9</v>
      </c>
      <c r="H232" t="s">
        <v>63</v>
      </c>
      <c r="I232">
        <v>555</v>
      </c>
      <c r="J232">
        <v>560</v>
      </c>
      <c r="K232">
        <v>1115</v>
      </c>
      <c r="L232">
        <v>547</v>
      </c>
      <c r="M232">
        <v>540</v>
      </c>
      <c r="N232">
        <v>1087</v>
      </c>
      <c r="O232">
        <v>566</v>
      </c>
      <c r="P232">
        <v>549</v>
      </c>
      <c r="Q232">
        <v>1115</v>
      </c>
      <c r="R232">
        <v>530</v>
      </c>
      <c r="S232">
        <v>531</v>
      </c>
      <c r="T232">
        <v>1061</v>
      </c>
      <c r="U232">
        <v>127</v>
      </c>
      <c r="V232">
        <v>152</v>
      </c>
      <c r="W232">
        <v>279</v>
      </c>
      <c r="X232">
        <v>1280.982</v>
      </c>
    </row>
    <row r="233" spans="1:24" x14ac:dyDescent="0.2">
      <c r="A233">
        <v>97902001</v>
      </c>
      <c r="B233" t="s">
        <v>953</v>
      </c>
      <c r="C233">
        <v>97902</v>
      </c>
      <c r="D233" t="s">
        <v>954</v>
      </c>
      <c r="E233">
        <v>97</v>
      </c>
      <c r="F233" t="s">
        <v>955</v>
      </c>
      <c r="G233">
        <v>12</v>
      </c>
      <c r="H233" t="s">
        <v>115</v>
      </c>
      <c r="I233">
        <v>503</v>
      </c>
      <c r="J233">
        <v>507</v>
      </c>
      <c r="K233">
        <v>1010</v>
      </c>
      <c r="L233">
        <v>545</v>
      </c>
      <c r="M233">
        <v>529</v>
      </c>
      <c r="N233">
        <v>1074</v>
      </c>
      <c r="O233">
        <v>556</v>
      </c>
      <c r="P233">
        <v>507</v>
      </c>
      <c r="Q233">
        <v>1062</v>
      </c>
      <c r="R233">
        <v>520</v>
      </c>
      <c r="S233">
        <v>580</v>
      </c>
      <c r="T233">
        <v>1100</v>
      </c>
      <c r="U233">
        <v>112</v>
      </c>
      <c r="V233">
        <v>96</v>
      </c>
      <c r="W233">
        <v>208</v>
      </c>
      <c r="X233">
        <v>1283.181</v>
      </c>
    </row>
    <row r="234" spans="1:24" x14ac:dyDescent="0.2">
      <c r="A234">
        <v>71906001</v>
      </c>
      <c r="B234" t="s">
        <v>737</v>
      </c>
      <c r="C234">
        <v>71906</v>
      </c>
      <c r="D234" t="s">
        <v>738</v>
      </c>
      <c r="E234">
        <v>71</v>
      </c>
      <c r="F234" t="s">
        <v>696</v>
      </c>
      <c r="G234">
        <v>19</v>
      </c>
      <c r="H234" t="s">
        <v>697</v>
      </c>
      <c r="I234">
        <v>469</v>
      </c>
      <c r="J234">
        <v>492</v>
      </c>
      <c r="K234">
        <v>961</v>
      </c>
      <c r="L234">
        <v>475</v>
      </c>
      <c r="M234">
        <v>493</v>
      </c>
      <c r="N234">
        <v>968</v>
      </c>
      <c r="O234">
        <v>457</v>
      </c>
      <c r="P234">
        <v>471</v>
      </c>
      <c r="Q234">
        <v>928</v>
      </c>
      <c r="R234">
        <v>530</v>
      </c>
      <c r="S234">
        <v>558</v>
      </c>
      <c r="T234">
        <v>1088</v>
      </c>
      <c r="U234">
        <v>95</v>
      </c>
      <c r="V234">
        <v>111</v>
      </c>
      <c r="W234">
        <v>206</v>
      </c>
      <c r="X234">
        <v>1292.1490000000001</v>
      </c>
    </row>
    <row r="235" spans="1:24" x14ac:dyDescent="0.2">
      <c r="A235">
        <v>67902001</v>
      </c>
      <c r="B235" t="s">
        <v>655</v>
      </c>
      <c r="C235">
        <v>67902</v>
      </c>
      <c r="D235" t="s">
        <v>656</v>
      </c>
      <c r="E235">
        <v>67</v>
      </c>
      <c r="F235" t="s">
        <v>657</v>
      </c>
      <c r="G235">
        <v>14</v>
      </c>
      <c r="H235" t="s">
        <v>321</v>
      </c>
      <c r="I235">
        <v>640</v>
      </c>
      <c r="J235">
        <v>600</v>
      </c>
      <c r="K235">
        <v>1240</v>
      </c>
      <c r="L235">
        <v>580</v>
      </c>
      <c r="M235">
        <v>557</v>
      </c>
      <c r="N235">
        <v>1139</v>
      </c>
      <c r="O235">
        <v>558</v>
      </c>
      <c r="P235">
        <v>538</v>
      </c>
      <c r="Q235">
        <v>1095</v>
      </c>
      <c r="R235">
        <v>598</v>
      </c>
      <c r="S235">
        <v>572</v>
      </c>
      <c r="T235">
        <v>1174</v>
      </c>
      <c r="U235">
        <v>117</v>
      </c>
      <c r="V235">
        <v>122</v>
      </c>
      <c r="W235">
        <v>239</v>
      </c>
      <c r="X235">
        <v>1292.731</v>
      </c>
    </row>
    <row r="236" spans="1:24" x14ac:dyDescent="0.2">
      <c r="A236">
        <v>161918001</v>
      </c>
      <c r="B236" t="s">
        <v>1549</v>
      </c>
      <c r="C236">
        <v>161918</v>
      </c>
      <c r="D236" t="s">
        <v>1550</v>
      </c>
      <c r="E236">
        <v>161</v>
      </c>
      <c r="F236" t="s">
        <v>1521</v>
      </c>
      <c r="G236">
        <v>12</v>
      </c>
      <c r="H236" t="s">
        <v>115</v>
      </c>
      <c r="I236">
        <v>505</v>
      </c>
      <c r="J236">
        <v>535</v>
      </c>
      <c r="K236">
        <v>1036</v>
      </c>
      <c r="L236">
        <v>499</v>
      </c>
      <c r="M236">
        <v>507</v>
      </c>
      <c r="N236">
        <v>1005</v>
      </c>
      <c r="O236">
        <v>496</v>
      </c>
      <c r="P236">
        <v>504</v>
      </c>
      <c r="Q236">
        <v>1002</v>
      </c>
      <c r="R236">
        <v>503</v>
      </c>
      <c r="S236">
        <v>511</v>
      </c>
      <c r="T236">
        <v>1010</v>
      </c>
      <c r="U236">
        <v>112</v>
      </c>
      <c r="V236">
        <v>108</v>
      </c>
      <c r="W236">
        <v>220</v>
      </c>
      <c r="X236">
        <v>1298.1190000000001</v>
      </c>
    </row>
    <row r="237" spans="1:24" x14ac:dyDescent="0.2">
      <c r="A237">
        <v>230903001</v>
      </c>
      <c r="B237" t="s">
        <v>2020</v>
      </c>
      <c r="C237">
        <v>230903</v>
      </c>
      <c r="D237" t="s">
        <v>2021</v>
      </c>
      <c r="E237">
        <v>230</v>
      </c>
      <c r="F237" t="s">
        <v>2017</v>
      </c>
      <c r="G237">
        <v>7</v>
      </c>
      <c r="H237" t="s">
        <v>26</v>
      </c>
      <c r="I237">
        <v>690</v>
      </c>
      <c r="J237">
        <v>640</v>
      </c>
      <c r="K237">
        <v>1330</v>
      </c>
      <c r="L237">
        <v>690</v>
      </c>
      <c r="M237">
        <v>640</v>
      </c>
      <c r="N237">
        <v>1330</v>
      </c>
      <c r="O237">
        <v>690</v>
      </c>
      <c r="P237">
        <v>640</v>
      </c>
      <c r="Q237">
        <v>1330</v>
      </c>
      <c r="U237">
        <v>112</v>
      </c>
      <c r="V237">
        <v>117</v>
      </c>
      <c r="W237">
        <v>229</v>
      </c>
      <c r="X237">
        <v>1298.7840000000001</v>
      </c>
    </row>
    <row r="238" spans="1:24" x14ac:dyDescent="0.2">
      <c r="A238">
        <v>227804101</v>
      </c>
      <c r="B238" t="s">
        <v>1964</v>
      </c>
      <c r="C238">
        <v>227804</v>
      </c>
      <c r="D238" t="s">
        <v>1964</v>
      </c>
      <c r="E238">
        <v>227</v>
      </c>
      <c r="F238" t="s">
        <v>1963</v>
      </c>
      <c r="G238">
        <v>13</v>
      </c>
      <c r="H238" t="s">
        <v>92</v>
      </c>
      <c r="I238">
        <v>511</v>
      </c>
      <c r="J238">
        <v>490</v>
      </c>
      <c r="K238">
        <v>1001</v>
      </c>
      <c r="L238">
        <v>574</v>
      </c>
      <c r="M238">
        <v>561</v>
      </c>
      <c r="N238">
        <v>1135</v>
      </c>
      <c r="O238">
        <v>557</v>
      </c>
      <c r="P238">
        <v>546</v>
      </c>
      <c r="Q238">
        <v>1103</v>
      </c>
      <c r="R238">
        <v>599</v>
      </c>
      <c r="S238">
        <v>584</v>
      </c>
      <c r="T238">
        <v>1184</v>
      </c>
      <c r="U238">
        <v>327</v>
      </c>
      <c r="V238">
        <v>276</v>
      </c>
      <c r="W238">
        <v>603</v>
      </c>
      <c r="X238">
        <v>1305.5050000000001</v>
      </c>
    </row>
    <row r="239" spans="1:24" x14ac:dyDescent="0.2">
      <c r="A239">
        <v>184904001</v>
      </c>
      <c r="B239" t="s">
        <v>1715</v>
      </c>
      <c r="C239">
        <v>184904</v>
      </c>
      <c r="D239" t="s">
        <v>1716</v>
      </c>
      <c r="E239">
        <v>184</v>
      </c>
      <c r="F239" t="s">
        <v>1710</v>
      </c>
      <c r="G239">
        <v>11</v>
      </c>
      <c r="H239" t="s">
        <v>461</v>
      </c>
      <c r="I239">
        <v>549</v>
      </c>
      <c r="J239">
        <v>527</v>
      </c>
      <c r="K239">
        <v>1076</v>
      </c>
      <c r="L239">
        <v>543</v>
      </c>
      <c r="M239">
        <v>514</v>
      </c>
      <c r="N239">
        <v>1057</v>
      </c>
      <c r="O239">
        <v>531</v>
      </c>
      <c r="P239">
        <v>519</v>
      </c>
      <c r="Q239">
        <v>1050</v>
      </c>
      <c r="R239">
        <v>556</v>
      </c>
      <c r="S239">
        <v>508</v>
      </c>
      <c r="T239">
        <v>1064</v>
      </c>
      <c r="U239">
        <v>128</v>
      </c>
      <c r="V239">
        <v>165</v>
      </c>
      <c r="W239">
        <v>293</v>
      </c>
      <c r="X239">
        <v>1319.136</v>
      </c>
    </row>
    <row r="240" spans="1:24" x14ac:dyDescent="0.2">
      <c r="A240">
        <v>3801001</v>
      </c>
      <c r="B240" t="s">
        <v>41</v>
      </c>
      <c r="C240">
        <v>3801</v>
      </c>
      <c r="D240" t="s">
        <v>42</v>
      </c>
      <c r="E240">
        <v>3</v>
      </c>
      <c r="F240" t="s">
        <v>43</v>
      </c>
      <c r="G240">
        <v>7</v>
      </c>
      <c r="H240" t="s">
        <v>26</v>
      </c>
      <c r="I240">
        <v>532</v>
      </c>
      <c r="J240">
        <v>498</v>
      </c>
      <c r="K240">
        <v>1030</v>
      </c>
      <c r="L240">
        <v>539</v>
      </c>
      <c r="M240">
        <v>505</v>
      </c>
      <c r="N240">
        <v>1044</v>
      </c>
      <c r="O240">
        <v>541</v>
      </c>
      <c r="P240">
        <v>511</v>
      </c>
      <c r="Q240">
        <v>1051</v>
      </c>
      <c r="R240">
        <v>530</v>
      </c>
      <c r="S240">
        <v>460</v>
      </c>
      <c r="T240">
        <v>990</v>
      </c>
      <c r="U240">
        <v>189</v>
      </c>
      <c r="V240">
        <v>145</v>
      </c>
      <c r="W240">
        <v>334</v>
      </c>
      <c r="X240">
        <v>1325.857</v>
      </c>
    </row>
    <row r="241" spans="1:24" x14ac:dyDescent="0.2">
      <c r="A241">
        <v>139905001</v>
      </c>
      <c r="B241" t="s">
        <v>1403</v>
      </c>
      <c r="C241">
        <v>139905</v>
      </c>
      <c r="D241" t="s">
        <v>1404</v>
      </c>
      <c r="E241">
        <v>139</v>
      </c>
      <c r="F241" t="s">
        <v>1405</v>
      </c>
      <c r="G241">
        <v>8</v>
      </c>
      <c r="H241" t="s">
        <v>246</v>
      </c>
      <c r="I241">
        <v>485</v>
      </c>
      <c r="J241">
        <v>485</v>
      </c>
      <c r="K241">
        <v>970</v>
      </c>
      <c r="L241">
        <v>590</v>
      </c>
      <c r="M241">
        <v>555</v>
      </c>
      <c r="N241">
        <v>1145</v>
      </c>
      <c r="O241">
        <v>594</v>
      </c>
      <c r="P241">
        <v>550</v>
      </c>
      <c r="Q241">
        <v>1144</v>
      </c>
      <c r="R241">
        <v>583</v>
      </c>
      <c r="S241">
        <v>563</v>
      </c>
      <c r="T241">
        <v>1147</v>
      </c>
      <c r="U241">
        <v>139</v>
      </c>
      <c r="V241">
        <v>145</v>
      </c>
      <c r="W241">
        <v>284</v>
      </c>
      <c r="X241">
        <v>1335.625</v>
      </c>
    </row>
    <row r="242" spans="1:24" x14ac:dyDescent="0.2">
      <c r="A242">
        <v>102903002</v>
      </c>
      <c r="B242" t="s">
        <v>1140</v>
      </c>
      <c r="C242">
        <v>102903</v>
      </c>
      <c r="D242" t="s">
        <v>1141</v>
      </c>
      <c r="E242">
        <v>102</v>
      </c>
      <c r="F242" t="s">
        <v>1139</v>
      </c>
      <c r="G242">
        <v>7</v>
      </c>
      <c r="H242" t="s">
        <v>26</v>
      </c>
      <c r="I242">
        <v>540</v>
      </c>
      <c r="J242">
        <v>535</v>
      </c>
      <c r="K242">
        <v>1075</v>
      </c>
      <c r="L242">
        <v>543</v>
      </c>
      <c r="M242">
        <v>533</v>
      </c>
      <c r="N242">
        <v>1075</v>
      </c>
      <c r="O242">
        <v>450</v>
      </c>
      <c r="P242">
        <v>460</v>
      </c>
      <c r="Q242">
        <v>910</v>
      </c>
      <c r="R242">
        <v>635</v>
      </c>
      <c r="S242">
        <v>605</v>
      </c>
      <c r="T242">
        <v>1240</v>
      </c>
      <c r="U242">
        <v>159</v>
      </c>
      <c r="V242">
        <v>156</v>
      </c>
      <c r="W242">
        <v>315</v>
      </c>
      <c r="X242">
        <v>1338.89</v>
      </c>
    </row>
    <row r="243" spans="1:24" x14ac:dyDescent="0.2">
      <c r="A243">
        <v>114902001</v>
      </c>
      <c r="B243" t="s">
        <v>1263</v>
      </c>
      <c r="C243">
        <v>114902</v>
      </c>
      <c r="D243" t="s">
        <v>1264</v>
      </c>
      <c r="E243">
        <v>114</v>
      </c>
      <c r="F243" t="s">
        <v>1262</v>
      </c>
      <c r="G243">
        <v>18</v>
      </c>
      <c r="H243" t="s">
        <v>40</v>
      </c>
      <c r="I243">
        <v>493</v>
      </c>
      <c r="J243">
        <v>497</v>
      </c>
      <c r="K243">
        <v>990</v>
      </c>
      <c r="L243">
        <v>531</v>
      </c>
      <c r="M243">
        <v>558</v>
      </c>
      <c r="N243">
        <v>1086</v>
      </c>
      <c r="O243">
        <v>420</v>
      </c>
      <c r="P243">
        <v>470</v>
      </c>
      <c r="Q243">
        <v>890</v>
      </c>
      <c r="R243">
        <v>563</v>
      </c>
      <c r="S243">
        <v>583</v>
      </c>
      <c r="T243">
        <v>1141</v>
      </c>
      <c r="U243">
        <v>118</v>
      </c>
      <c r="V243">
        <v>125</v>
      </c>
      <c r="W243">
        <v>243</v>
      </c>
      <c r="X243">
        <v>1353.6020000000001</v>
      </c>
    </row>
    <row r="244" spans="1:24" x14ac:dyDescent="0.2">
      <c r="A244">
        <v>144902001</v>
      </c>
      <c r="B244" t="s">
        <v>1426</v>
      </c>
      <c r="C244">
        <v>144902</v>
      </c>
      <c r="D244" t="s">
        <v>1427</v>
      </c>
      <c r="E244">
        <v>144</v>
      </c>
      <c r="F244" t="s">
        <v>1425</v>
      </c>
      <c r="G244">
        <v>13</v>
      </c>
      <c r="H244" t="s">
        <v>92</v>
      </c>
      <c r="I244">
        <v>559</v>
      </c>
      <c r="J244">
        <v>556</v>
      </c>
      <c r="K244">
        <v>1114</v>
      </c>
      <c r="L244">
        <v>554</v>
      </c>
      <c r="M244">
        <v>531</v>
      </c>
      <c r="N244">
        <v>1085</v>
      </c>
      <c r="O244">
        <v>548</v>
      </c>
      <c r="P244">
        <v>519</v>
      </c>
      <c r="Q244">
        <v>1068</v>
      </c>
      <c r="R244">
        <v>563</v>
      </c>
      <c r="S244">
        <v>549</v>
      </c>
      <c r="T244">
        <v>1112</v>
      </c>
      <c r="U244">
        <v>131</v>
      </c>
      <c r="V244">
        <v>139</v>
      </c>
      <c r="W244">
        <v>270</v>
      </c>
      <c r="X244">
        <v>1366.269</v>
      </c>
    </row>
    <row r="245" spans="1:24" x14ac:dyDescent="0.2">
      <c r="A245">
        <v>230906001</v>
      </c>
      <c r="B245" t="s">
        <v>2024</v>
      </c>
      <c r="C245">
        <v>230906</v>
      </c>
      <c r="D245" t="s">
        <v>2025</v>
      </c>
      <c r="E245">
        <v>230</v>
      </c>
      <c r="F245" t="s">
        <v>2017</v>
      </c>
      <c r="G245">
        <v>7</v>
      </c>
      <c r="H245" t="s">
        <v>26</v>
      </c>
      <c r="I245">
        <v>530</v>
      </c>
      <c r="J245">
        <v>527</v>
      </c>
      <c r="K245">
        <v>1057</v>
      </c>
      <c r="L245">
        <v>537</v>
      </c>
      <c r="M245">
        <v>511</v>
      </c>
      <c r="N245">
        <v>1048</v>
      </c>
      <c r="O245">
        <v>533</v>
      </c>
      <c r="P245">
        <v>505</v>
      </c>
      <c r="Q245">
        <v>1038</v>
      </c>
      <c r="R245">
        <v>555</v>
      </c>
      <c r="S245">
        <v>535</v>
      </c>
      <c r="T245">
        <v>1090</v>
      </c>
      <c r="U245">
        <v>140</v>
      </c>
      <c r="V245">
        <v>141</v>
      </c>
      <c r="W245">
        <v>281</v>
      </c>
      <c r="X245">
        <v>1374.748</v>
      </c>
    </row>
    <row r="246" spans="1:24" x14ac:dyDescent="0.2">
      <c r="A246">
        <v>241902001</v>
      </c>
      <c r="B246" t="s">
        <v>2090</v>
      </c>
      <c r="C246">
        <v>241902</v>
      </c>
      <c r="D246" t="s">
        <v>2091</v>
      </c>
      <c r="E246">
        <v>241</v>
      </c>
      <c r="F246" t="s">
        <v>2089</v>
      </c>
      <c r="G246">
        <v>3</v>
      </c>
      <c r="H246" t="s">
        <v>317</v>
      </c>
      <c r="I246">
        <v>507</v>
      </c>
      <c r="J246">
        <v>517</v>
      </c>
      <c r="K246">
        <v>1023</v>
      </c>
      <c r="L246">
        <v>553</v>
      </c>
      <c r="M246">
        <v>542</v>
      </c>
      <c r="N246">
        <v>1095</v>
      </c>
      <c r="O246">
        <v>548</v>
      </c>
      <c r="P246">
        <v>531</v>
      </c>
      <c r="Q246">
        <v>1079</v>
      </c>
      <c r="R246">
        <v>561</v>
      </c>
      <c r="S246">
        <v>562</v>
      </c>
      <c r="T246">
        <v>1123</v>
      </c>
      <c r="U246">
        <v>164</v>
      </c>
      <c r="V246">
        <v>149</v>
      </c>
      <c r="W246">
        <v>313</v>
      </c>
      <c r="X246">
        <v>1375.19</v>
      </c>
    </row>
    <row r="247" spans="1:24" x14ac:dyDescent="0.2">
      <c r="A247">
        <v>178913001</v>
      </c>
      <c r="B247" t="s">
        <v>1676</v>
      </c>
      <c r="C247">
        <v>178913</v>
      </c>
      <c r="D247" t="s">
        <v>1677</v>
      </c>
      <c r="E247">
        <v>178</v>
      </c>
      <c r="F247" t="s">
        <v>1657</v>
      </c>
      <c r="G247">
        <v>2</v>
      </c>
      <c r="H247" t="s">
        <v>59</v>
      </c>
      <c r="I247">
        <v>390</v>
      </c>
      <c r="J247">
        <v>460</v>
      </c>
      <c r="K247">
        <v>850</v>
      </c>
      <c r="L247">
        <v>492</v>
      </c>
      <c r="M247">
        <v>537</v>
      </c>
      <c r="N247">
        <v>1028</v>
      </c>
      <c r="O247">
        <v>500</v>
      </c>
      <c r="P247">
        <v>562</v>
      </c>
      <c r="Q247">
        <v>1062</v>
      </c>
      <c r="U247">
        <v>141</v>
      </c>
      <c r="V247">
        <v>151</v>
      </c>
      <c r="W247">
        <v>292</v>
      </c>
      <c r="X247">
        <v>1383.5050000000001</v>
      </c>
    </row>
    <row r="248" spans="1:24" x14ac:dyDescent="0.2">
      <c r="A248">
        <v>236901002</v>
      </c>
      <c r="B248" t="s">
        <v>2057</v>
      </c>
      <c r="C248">
        <v>236901</v>
      </c>
      <c r="D248" t="s">
        <v>2058</v>
      </c>
      <c r="E248">
        <v>236</v>
      </c>
      <c r="F248" t="s">
        <v>2059</v>
      </c>
      <c r="G248">
        <v>6</v>
      </c>
      <c r="H248" t="s">
        <v>79</v>
      </c>
      <c r="I248">
        <v>486</v>
      </c>
      <c r="J248">
        <v>472</v>
      </c>
      <c r="K248">
        <v>958</v>
      </c>
      <c r="L248">
        <v>549</v>
      </c>
      <c r="M248">
        <v>529</v>
      </c>
      <c r="N248">
        <v>1078</v>
      </c>
      <c r="O248">
        <v>550</v>
      </c>
      <c r="P248">
        <v>530</v>
      </c>
      <c r="Q248">
        <v>1080</v>
      </c>
      <c r="R248">
        <v>543</v>
      </c>
      <c r="S248">
        <v>527</v>
      </c>
      <c r="T248">
        <v>1070</v>
      </c>
      <c r="U248">
        <v>127</v>
      </c>
      <c r="V248">
        <v>154</v>
      </c>
      <c r="W248">
        <v>281</v>
      </c>
      <c r="X248">
        <v>1386.3890000000001</v>
      </c>
    </row>
    <row r="249" spans="1:24" x14ac:dyDescent="0.2">
      <c r="A249">
        <v>152910001</v>
      </c>
      <c r="B249" t="s">
        <v>1483</v>
      </c>
      <c r="C249">
        <v>152910</v>
      </c>
      <c r="D249" t="s">
        <v>1484</v>
      </c>
      <c r="E249">
        <v>152</v>
      </c>
      <c r="F249" t="s">
        <v>1466</v>
      </c>
      <c r="G249">
        <v>17</v>
      </c>
      <c r="H249" t="s">
        <v>388</v>
      </c>
      <c r="I249">
        <v>397</v>
      </c>
      <c r="J249">
        <v>427</v>
      </c>
      <c r="K249">
        <v>823</v>
      </c>
      <c r="L249">
        <v>490</v>
      </c>
      <c r="M249">
        <v>501</v>
      </c>
      <c r="N249">
        <v>991</v>
      </c>
      <c r="R249">
        <v>512</v>
      </c>
      <c r="S249">
        <v>513</v>
      </c>
      <c r="T249">
        <v>1025</v>
      </c>
      <c r="U249">
        <v>122</v>
      </c>
      <c r="V249">
        <v>159</v>
      </c>
      <c r="W249">
        <v>281</v>
      </c>
      <c r="X249">
        <v>1387.7160000000001</v>
      </c>
    </row>
    <row r="250" spans="1:24" x14ac:dyDescent="0.2">
      <c r="A250">
        <v>234903001</v>
      </c>
      <c r="B250" t="s">
        <v>2041</v>
      </c>
      <c r="C250">
        <v>234903</v>
      </c>
      <c r="D250" t="s">
        <v>164</v>
      </c>
      <c r="E250">
        <v>234</v>
      </c>
      <c r="F250" t="s">
        <v>2040</v>
      </c>
      <c r="G250">
        <v>7</v>
      </c>
      <c r="H250" t="s">
        <v>26</v>
      </c>
      <c r="I250">
        <v>494</v>
      </c>
      <c r="J250">
        <v>470</v>
      </c>
      <c r="K250">
        <v>964</v>
      </c>
      <c r="L250">
        <v>510</v>
      </c>
      <c r="M250">
        <v>499</v>
      </c>
      <c r="N250">
        <v>1007</v>
      </c>
      <c r="O250">
        <v>504</v>
      </c>
      <c r="P250">
        <v>505</v>
      </c>
      <c r="Q250">
        <v>1007</v>
      </c>
      <c r="R250">
        <v>520</v>
      </c>
      <c r="S250">
        <v>489</v>
      </c>
      <c r="T250">
        <v>1009</v>
      </c>
      <c r="U250">
        <v>139</v>
      </c>
      <c r="V250">
        <v>152</v>
      </c>
      <c r="W250">
        <v>291</v>
      </c>
      <c r="X250">
        <v>1389.8030000000001</v>
      </c>
    </row>
    <row r="251" spans="1:24" x14ac:dyDescent="0.2">
      <c r="A251">
        <v>25901001</v>
      </c>
      <c r="B251" t="s">
        <v>284</v>
      </c>
      <c r="C251">
        <v>25901</v>
      </c>
      <c r="D251" t="s">
        <v>285</v>
      </c>
      <c r="E251">
        <v>25</v>
      </c>
      <c r="F251" t="s">
        <v>286</v>
      </c>
      <c r="G251">
        <v>15</v>
      </c>
      <c r="H251" t="s">
        <v>287</v>
      </c>
      <c r="I251">
        <v>534</v>
      </c>
      <c r="J251">
        <v>536</v>
      </c>
      <c r="K251">
        <v>1070</v>
      </c>
      <c r="L251">
        <v>540</v>
      </c>
      <c r="M251">
        <v>529</v>
      </c>
      <c r="N251">
        <v>1069</v>
      </c>
      <c r="O251">
        <v>517</v>
      </c>
      <c r="P251">
        <v>498</v>
      </c>
      <c r="Q251">
        <v>1015</v>
      </c>
      <c r="R251">
        <v>554</v>
      </c>
      <c r="S251">
        <v>548</v>
      </c>
      <c r="T251">
        <v>1102</v>
      </c>
      <c r="U251">
        <v>143</v>
      </c>
      <c r="V251">
        <v>175</v>
      </c>
      <c r="W251">
        <v>318</v>
      </c>
      <c r="X251">
        <v>1393.2180000000001</v>
      </c>
    </row>
    <row r="252" spans="1:24" x14ac:dyDescent="0.2">
      <c r="A252">
        <v>145901002</v>
      </c>
      <c r="B252" t="s">
        <v>1428</v>
      </c>
      <c r="C252">
        <v>145901</v>
      </c>
      <c r="D252" t="s">
        <v>1429</v>
      </c>
      <c r="E252">
        <v>145</v>
      </c>
      <c r="F252" t="s">
        <v>1430</v>
      </c>
      <c r="G252">
        <v>6</v>
      </c>
      <c r="H252" t="s">
        <v>79</v>
      </c>
      <c r="I252">
        <v>398</v>
      </c>
      <c r="J252">
        <v>416</v>
      </c>
      <c r="K252">
        <v>814</v>
      </c>
      <c r="L252">
        <v>498</v>
      </c>
      <c r="M252">
        <v>489</v>
      </c>
      <c r="N252">
        <v>988</v>
      </c>
      <c r="O252">
        <v>478</v>
      </c>
      <c r="P252">
        <v>457</v>
      </c>
      <c r="Q252">
        <v>937</v>
      </c>
      <c r="R252">
        <v>527</v>
      </c>
      <c r="S252">
        <v>537</v>
      </c>
      <c r="T252">
        <v>1063</v>
      </c>
      <c r="U252">
        <v>149</v>
      </c>
      <c r="V252">
        <v>140</v>
      </c>
      <c r="W252">
        <v>289</v>
      </c>
      <c r="X252">
        <v>1399.3120000000001</v>
      </c>
    </row>
    <row r="253" spans="1:24" x14ac:dyDescent="0.2">
      <c r="A253">
        <v>172905002</v>
      </c>
      <c r="B253" t="s">
        <v>1618</v>
      </c>
      <c r="C253">
        <v>172905</v>
      </c>
      <c r="D253" t="s">
        <v>1619</v>
      </c>
      <c r="E253">
        <v>172</v>
      </c>
      <c r="F253" t="s">
        <v>1617</v>
      </c>
      <c r="G253">
        <v>8</v>
      </c>
      <c r="H253" t="s">
        <v>246</v>
      </c>
      <c r="I253">
        <v>430</v>
      </c>
      <c r="J253">
        <v>457</v>
      </c>
      <c r="K253">
        <v>883</v>
      </c>
      <c r="L253">
        <v>436</v>
      </c>
      <c r="M253">
        <v>461</v>
      </c>
      <c r="N253">
        <v>895</v>
      </c>
      <c r="O253">
        <v>377</v>
      </c>
      <c r="P253">
        <v>420</v>
      </c>
      <c r="Q253">
        <v>793</v>
      </c>
      <c r="R253">
        <v>459</v>
      </c>
      <c r="S253">
        <v>476</v>
      </c>
      <c r="T253">
        <v>934</v>
      </c>
      <c r="U253">
        <v>133</v>
      </c>
      <c r="V253">
        <v>160</v>
      </c>
      <c r="W253">
        <v>293</v>
      </c>
      <c r="X253">
        <v>1405.0940000000001</v>
      </c>
    </row>
    <row r="254" spans="1:24" x14ac:dyDescent="0.2">
      <c r="A254">
        <v>158902001</v>
      </c>
      <c r="B254" t="s">
        <v>1506</v>
      </c>
      <c r="C254">
        <v>158902</v>
      </c>
      <c r="D254" t="s">
        <v>1507</v>
      </c>
      <c r="E254">
        <v>158</v>
      </c>
      <c r="F254" t="s">
        <v>1505</v>
      </c>
      <c r="G254">
        <v>3</v>
      </c>
      <c r="H254" t="s">
        <v>317</v>
      </c>
      <c r="I254">
        <v>503</v>
      </c>
      <c r="J254">
        <v>464</v>
      </c>
      <c r="K254">
        <v>969</v>
      </c>
      <c r="L254">
        <v>523</v>
      </c>
      <c r="M254">
        <v>504</v>
      </c>
      <c r="N254">
        <v>1027</v>
      </c>
      <c r="O254">
        <v>505</v>
      </c>
      <c r="P254">
        <v>491</v>
      </c>
      <c r="Q254">
        <v>994</v>
      </c>
      <c r="R254">
        <v>544</v>
      </c>
      <c r="S254">
        <v>519</v>
      </c>
      <c r="T254">
        <v>1064</v>
      </c>
      <c r="U254">
        <v>105</v>
      </c>
      <c r="V254">
        <v>143</v>
      </c>
      <c r="W254">
        <v>248</v>
      </c>
      <c r="X254">
        <v>1415.721</v>
      </c>
    </row>
    <row r="255" spans="1:24" x14ac:dyDescent="0.2">
      <c r="A255">
        <v>205905001</v>
      </c>
      <c r="B255" t="s">
        <v>1816</v>
      </c>
      <c r="C255">
        <v>205905</v>
      </c>
      <c r="D255" t="s">
        <v>1817</v>
      </c>
      <c r="E255">
        <v>205</v>
      </c>
      <c r="F255" t="s">
        <v>1809</v>
      </c>
      <c r="G255">
        <v>2</v>
      </c>
      <c r="H255" t="s">
        <v>59</v>
      </c>
      <c r="I255">
        <v>466</v>
      </c>
      <c r="J255">
        <v>474</v>
      </c>
      <c r="K255">
        <v>940</v>
      </c>
      <c r="L255">
        <v>495</v>
      </c>
      <c r="M255">
        <v>483</v>
      </c>
      <c r="N255">
        <v>978</v>
      </c>
      <c r="O255">
        <v>491</v>
      </c>
      <c r="P255">
        <v>487</v>
      </c>
      <c r="Q255">
        <v>979</v>
      </c>
      <c r="R255">
        <v>500</v>
      </c>
      <c r="S255">
        <v>478</v>
      </c>
      <c r="T255">
        <v>978</v>
      </c>
      <c r="U255">
        <v>148</v>
      </c>
      <c r="V255">
        <v>155</v>
      </c>
      <c r="W255">
        <v>303</v>
      </c>
      <c r="X255">
        <v>1419.068</v>
      </c>
    </row>
    <row r="256" spans="1:24" x14ac:dyDescent="0.2">
      <c r="A256">
        <v>198905002</v>
      </c>
      <c r="B256" t="s">
        <v>1778</v>
      </c>
      <c r="C256">
        <v>198905</v>
      </c>
      <c r="D256" t="s">
        <v>1779</v>
      </c>
      <c r="E256">
        <v>198</v>
      </c>
      <c r="F256" t="s">
        <v>1774</v>
      </c>
      <c r="G256">
        <v>6</v>
      </c>
      <c r="H256" t="s">
        <v>79</v>
      </c>
      <c r="I256">
        <v>460</v>
      </c>
      <c r="J256">
        <v>439</v>
      </c>
      <c r="K256">
        <v>899</v>
      </c>
      <c r="L256">
        <v>473</v>
      </c>
      <c r="M256">
        <v>450</v>
      </c>
      <c r="N256">
        <v>923</v>
      </c>
      <c r="O256">
        <v>455</v>
      </c>
      <c r="P256">
        <v>423</v>
      </c>
      <c r="Q256">
        <v>877</v>
      </c>
      <c r="R256">
        <v>501</v>
      </c>
      <c r="S256">
        <v>493</v>
      </c>
      <c r="T256">
        <v>994</v>
      </c>
      <c r="U256">
        <v>118</v>
      </c>
      <c r="V256">
        <v>129</v>
      </c>
      <c r="W256">
        <v>247</v>
      </c>
      <c r="X256">
        <v>1421.693</v>
      </c>
    </row>
    <row r="257" spans="1:24" x14ac:dyDescent="0.2">
      <c r="A257">
        <v>225906001</v>
      </c>
      <c r="B257" t="s">
        <v>1842</v>
      </c>
      <c r="C257">
        <v>225906</v>
      </c>
      <c r="D257" t="s">
        <v>1843</v>
      </c>
      <c r="E257">
        <v>225</v>
      </c>
      <c r="F257" t="s">
        <v>1951</v>
      </c>
      <c r="G257">
        <v>8</v>
      </c>
      <c r="H257" t="s">
        <v>246</v>
      </c>
      <c r="I257">
        <v>520</v>
      </c>
      <c r="J257">
        <v>503</v>
      </c>
      <c r="K257">
        <v>1023</v>
      </c>
      <c r="L257">
        <v>559</v>
      </c>
      <c r="M257">
        <v>515</v>
      </c>
      <c r="N257">
        <v>1076</v>
      </c>
      <c r="O257">
        <v>584</v>
      </c>
      <c r="P257">
        <v>523</v>
      </c>
      <c r="Q257">
        <v>1112</v>
      </c>
      <c r="R257">
        <v>520</v>
      </c>
      <c r="S257">
        <v>502</v>
      </c>
      <c r="T257">
        <v>1022</v>
      </c>
      <c r="U257">
        <v>154</v>
      </c>
      <c r="V257">
        <v>154</v>
      </c>
      <c r="W257">
        <v>308</v>
      </c>
      <c r="X257">
        <v>1422.2440000000001</v>
      </c>
    </row>
    <row r="258" spans="1:24" x14ac:dyDescent="0.2">
      <c r="A258">
        <v>71801003</v>
      </c>
      <c r="B258" t="s">
        <v>694</v>
      </c>
      <c r="C258">
        <v>71801</v>
      </c>
      <c r="D258" t="s">
        <v>695</v>
      </c>
      <c r="E258">
        <v>71</v>
      </c>
      <c r="F258" t="s">
        <v>696</v>
      </c>
      <c r="G258">
        <v>19</v>
      </c>
      <c r="H258" t="s">
        <v>697</v>
      </c>
      <c r="I258">
        <v>545</v>
      </c>
      <c r="J258">
        <v>522</v>
      </c>
      <c r="K258">
        <v>1067</v>
      </c>
      <c r="L258">
        <v>541</v>
      </c>
      <c r="M258">
        <v>528</v>
      </c>
      <c r="N258">
        <v>1069</v>
      </c>
      <c r="O258">
        <v>547</v>
      </c>
      <c r="P258">
        <v>483</v>
      </c>
      <c r="Q258">
        <v>1030</v>
      </c>
      <c r="R258">
        <v>537</v>
      </c>
      <c r="S258">
        <v>555</v>
      </c>
      <c r="T258">
        <v>1092</v>
      </c>
      <c r="U258">
        <v>265</v>
      </c>
      <c r="V258">
        <v>226</v>
      </c>
      <c r="W258">
        <v>491</v>
      </c>
      <c r="X258">
        <v>1426.136</v>
      </c>
    </row>
    <row r="259" spans="1:24" x14ac:dyDescent="0.2">
      <c r="A259">
        <v>187904001</v>
      </c>
      <c r="B259" t="s">
        <v>1731</v>
      </c>
      <c r="C259">
        <v>187904</v>
      </c>
      <c r="D259" t="s">
        <v>1732</v>
      </c>
      <c r="E259">
        <v>187</v>
      </c>
      <c r="F259" t="s">
        <v>1730</v>
      </c>
      <c r="G259">
        <v>6</v>
      </c>
      <c r="H259" t="s">
        <v>79</v>
      </c>
      <c r="I259">
        <v>458</v>
      </c>
      <c r="J259">
        <v>478</v>
      </c>
      <c r="K259">
        <v>936</v>
      </c>
      <c r="L259">
        <v>476</v>
      </c>
      <c r="M259">
        <v>479</v>
      </c>
      <c r="N259">
        <v>955</v>
      </c>
      <c r="O259">
        <v>474</v>
      </c>
      <c r="P259">
        <v>472</v>
      </c>
      <c r="Q259">
        <v>946</v>
      </c>
      <c r="R259">
        <v>478</v>
      </c>
      <c r="S259">
        <v>488</v>
      </c>
      <c r="T259">
        <v>966</v>
      </c>
      <c r="U259">
        <v>129</v>
      </c>
      <c r="V259">
        <v>130</v>
      </c>
      <c r="W259">
        <v>259</v>
      </c>
      <c r="X259">
        <v>1430.8630000000001</v>
      </c>
    </row>
    <row r="260" spans="1:24" x14ac:dyDescent="0.2">
      <c r="A260">
        <v>235901001</v>
      </c>
      <c r="B260" t="s">
        <v>2050</v>
      </c>
      <c r="C260">
        <v>235901</v>
      </c>
      <c r="D260" t="s">
        <v>2051</v>
      </c>
      <c r="E260">
        <v>235</v>
      </c>
      <c r="F260" t="s">
        <v>2052</v>
      </c>
      <c r="G260">
        <v>3</v>
      </c>
      <c r="H260" t="s">
        <v>317</v>
      </c>
      <c r="I260">
        <v>445</v>
      </c>
      <c r="J260">
        <v>451</v>
      </c>
      <c r="K260">
        <v>894</v>
      </c>
      <c r="L260">
        <v>457</v>
      </c>
      <c r="M260">
        <v>448</v>
      </c>
      <c r="N260">
        <v>904</v>
      </c>
      <c r="O260">
        <v>481</v>
      </c>
      <c r="P260">
        <v>458</v>
      </c>
      <c r="Q260">
        <v>938</v>
      </c>
      <c r="R260">
        <v>435</v>
      </c>
      <c r="S260">
        <v>439</v>
      </c>
      <c r="T260">
        <v>872</v>
      </c>
      <c r="U260">
        <v>131</v>
      </c>
      <c r="V260">
        <v>143</v>
      </c>
      <c r="W260">
        <v>274</v>
      </c>
      <c r="X260">
        <v>1434.4640000000002</v>
      </c>
    </row>
    <row r="261" spans="1:24" x14ac:dyDescent="0.2">
      <c r="A261">
        <v>202903001</v>
      </c>
      <c r="B261" t="s">
        <v>1797</v>
      </c>
      <c r="C261">
        <v>202903</v>
      </c>
      <c r="D261" t="s">
        <v>1798</v>
      </c>
      <c r="E261">
        <v>202</v>
      </c>
      <c r="F261" t="s">
        <v>1799</v>
      </c>
      <c r="G261">
        <v>7</v>
      </c>
      <c r="H261" t="s">
        <v>26</v>
      </c>
      <c r="I261">
        <v>447</v>
      </c>
      <c r="J261">
        <v>380</v>
      </c>
      <c r="K261">
        <v>827</v>
      </c>
      <c r="L261">
        <v>460</v>
      </c>
      <c r="M261">
        <v>415</v>
      </c>
      <c r="N261">
        <v>875</v>
      </c>
      <c r="R261">
        <v>447</v>
      </c>
      <c r="S261">
        <v>380</v>
      </c>
      <c r="T261">
        <v>827</v>
      </c>
      <c r="U261">
        <v>138</v>
      </c>
      <c r="V261">
        <v>130</v>
      </c>
      <c r="W261">
        <v>268</v>
      </c>
      <c r="X261">
        <v>1439.518</v>
      </c>
    </row>
    <row r="262" spans="1:24" x14ac:dyDescent="0.2">
      <c r="A262">
        <v>91905001</v>
      </c>
      <c r="B262" t="s">
        <v>890</v>
      </c>
      <c r="C262">
        <v>91905</v>
      </c>
      <c r="D262" t="s">
        <v>891</v>
      </c>
      <c r="E262">
        <v>91</v>
      </c>
      <c r="F262" t="s">
        <v>887</v>
      </c>
      <c r="G262">
        <v>10</v>
      </c>
      <c r="H262" t="s">
        <v>397</v>
      </c>
      <c r="I262">
        <v>553</v>
      </c>
      <c r="J262">
        <v>532</v>
      </c>
      <c r="K262">
        <v>1085</v>
      </c>
      <c r="L262">
        <v>541</v>
      </c>
      <c r="M262">
        <v>520</v>
      </c>
      <c r="N262">
        <v>1060</v>
      </c>
      <c r="O262">
        <v>526</v>
      </c>
      <c r="P262">
        <v>504</v>
      </c>
      <c r="Q262">
        <v>1030</v>
      </c>
      <c r="R262">
        <v>584</v>
      </c>
      <c r="S262">
        <v>569</v>
      </c>
      <c r="T262">
        <v>1153</v>
      </c>
      <c r="U262">
        <v>161</v>
      </c>
      <c r="V262">
        <v>169</v>
      </c>
      <c r="W262">
        <v>330</v>
      </c>
      <c r="X262">
        <v>1451.7159999999999</v>
      </c>
    </row>
    <row r="263" spans="1:24" x14ac:dyDescent="0.2">
      <c r="A263">
        <v>212904002</v>
      </c>
      <c r="B263" t="s">
        <v>1835</v>
      </c>
      <c r="C263">
        <v>212904</v>
      </c>
      <c r="D263" t="s">
        <v>1836</v>
      </c>
      <c r="E263">
        <v>212</v>
      </c>
      <c r="F263" t="s">
        <v>1830</v>
      </c>
      <c r="G263">
        <v>7</v>
      </c>
      <c r="H263" t="s">
        <v>26</v>
      </c>
      <c r="I263">
        <v>523</v>
      </c>
      <c r="J263">
        <v>483</v>
      </c>
      <c r="K263">
        <v>1005</v>
      </c>
      <c r="L263">
        <v>554</v>
      </c>
      <c r="M263">
        <v>504</v>
      </c>
      <c r="N263">
        <v>1058</v>
      </c>
      <c r="O263">
        <v>523</v>
      </c>
      <c r="P263">
        <v>483</v>
      </c>
      <c r="Q263">
        <v>1005</v>
      </c>
      <c r="U263">
        <v>144</v>
      </c>
      <c r="V263">
        <v>170</v>
      </c>
      <c r="W263">
        <v>314</v>
      </c>
      <c r="X263">
        <v>1452.126</v>
      </c>
    </row>
    <row r="264" spans="1:24" x14ac:dyDescent="0.2">
      <c r="A264">
        <v>129910001</v>
      </c>
      <c r="B264" t="s">
        <v>1375</v>
      </c>
      <c r="C264">
        <v>129910</v>
      </c>
      <c r="D264" t="s">
        <v>1376</v>
      </c>
      <c r="E264">
        <v>129</v>
      </c>
      <c r="F264" t="s">
        <v>1362</v>
      </c>
      <c r="G264">
        <v>10</v>
      </c>
      <c r="H264" t="s">
        <v>397</v>
      </c>
      <c r="I264">
        <v>546</v>
      </c>
      <c r="J264">
        <v>530</v>
      </c>
      <c r="K264">
        <v>1076</v>
      </c>
      <c r="L264">
        <v>523</v>
      </c>
      <c r="M264">
        <v>511</v>
      </c>
      <c r="N264">
        <v>1034</v>
      </c>
      <c r="O264">
        <v>527</v>
      </c>
      <c r="P264">
        <v>505</v>
      </c>
      <c r="Q264">
        <v>1031</v>
      </c>
      <c r="R264">
        <v>518</v>
      </c>
      <c r="S264">
        <v>518</v>
      </c>
      <c r="T264">
        <v>1036</v>
      </c>
      <c r="U264">
        <v>163</v>
      </c>
      <c r="V264">
        <v>182</v>
      </c>
      <c r="W264">
        <v>345</v>
      </c>
      <c r="X264">
        <v>1457.212</v>
      </c>
    </row>
    <row r="265" spans="1:24" x14ac:dyDescent="0.2">
      <c r="A265">
        <v>187910001</v>
      </c>
      <c r="B265" t="s">
        <v>1737</v>
      </c>
      <c r="C265">
        <v>187910</v>
      </c>
      <c r="D265" t="s">
        <v>1738</v>
      </c>
      <c r="E265">
        <v>187</v>
      </c>
      <c r="F265" t="s">
        <v>1730</v>
      </c>
      <c r="G265">
        <v>6</v>
      </c>
      <c r="H265" t="s">
        <v>79</v>
      </c>
      <c r="I265">
        <v>511</v>
      </c>
      <c r="J265">
        <v>500</v>
      </c>
      <c r="K265">
        <v>1011</v>
      </c>
      <c r="L265">
        <v>552</v>
      </c>
      <c r="M265">
        <v>526</v>
      </c>
      <c r="N265">
        <v>1078</v>
      </c>
      <c r="O265">
        <v>526</v>
      </c>
      <c r="P265">
        <v>508</v>
      </c>
      <c r="Q265">
        <v>1033</v>
      </c>
      <c r="R265">
        <v>568</v>
      </c>
      <c r="S265">
        <v>537</v>
      </c>
      <c r="T265">
        <v>1105</v>
      </c>
      <c r="U265">
        <v>174</v>
      </c>
      <c r="V265">
        <v>203</v>
      </c>
      <c r="W265">
        <v>377</v>
      </c>
      <c r="X265">
        <v>1458.0410000000004</v>
      </c>
    </row>
    <row r="266" spans="1:24" x14ac:dyDescent="0.2">
      <c r="A266">
        <v>116906001</v>
      </c>
      <c r="B266" t="s">
        <v>1277</v>
      </c>
      <c r="C266">
        <v>116906</v>
      </c>
      <c r="D266" t="s">
        <v>1278</v>
      </c>
      <c r="E266">
        <v>116</v>
      </c>
      <c r="F266" t="s">
        <v>1270</v>
      </c>
      <c r="G266">
        <v>10</v>
      </c>
      <c r="H266" t="s">
        <v>397</v>
      </c>
      <c r="I266">
        <v>495</v>
      </c>
      <c r="J266">
        <v>525</v>
      </c>
      <c r="K266">
        <v>1020</v>
      </c>
      <c r="L266">
        <v>515</v>
      </c>
      <c r="M266">
        <v>538</v>
      </c>
      <c r="N266">
        <v>1053</v>
      </c>
      <c r="O266">
        <v>551</v>
      </c>
      <c r="P266">
        <v>574</v>
      </c>
      <c r="Q266">
        <v>1124</v>
      </c>
      <c r="R266">
        <v>488</v>
      </c>
      <c r="S266">
        <v>511</v>
      </c>
      <c r="T266">
        <v>999</v>
      </c>
      <c r="U266">
        <v>130</v>
      </c>
      <c r="V266">
        <v>168</v>
      </c>
      <c r="W266">
        <v>298</v>
      </c>
      <c r="X266">
        <v>1459.4079999999999</v>
      </c>
    </row>
    <row r="267" spans="1:24" x14ac:dyDescent="0.2">
      <c r="A267">
        <v>246902001</v>
      </c>
      <c r="B267" t="s">
        <v>2119</v>
      </c>
      <c r="C267">
        <v>246902</v>
      </c>
      <c r="D267" t="s">
        <v>2120</v>
      </c>
      <c r="E267">
        <v>246</v>
      </c>
      <c r="F267" t="s">
        <v>2118</v>
      </c>
      <c r="G267">
        <v>13</v>
      </c>
      <c r="H267" t="s">
        <v>92</v>
      </c>
      <c r="I267">
        <v>466</v>
      </c>
      <c r="J267">
        <v>472</v>
      </c>
      <c r="K267">
        <v>938</v>
      </c>
      <c r="L267">
        <v>518</v>
      </c>
      <c r="M267">
        <v>499</v>
      </c>
      <c r="N267">
        <v>1017</v>
      </c>
      <c r="O267">
        <v>514</v>
      </c>
      <c r="P267">
        <v>471</v>
      </c>
      <c r="Q267">
        <v>985</v>
      </c>
      <c r="R267">
        <v>522</v>
      </c>
      <c r="S267">
        <v>526</v>
      </c>
      <c r="T267">
        <v>1048</v>
      </c>
      <c r="U267">
        <v>138</v>
      </c>
      <c r="V267">
        <v>170</v>
      </c>
      <c r="W267">
        <v>308</v>
      </c>
      <c r="X267">
        <v>1465.566</v>
      </c>
    </row>
    <row r="268" spans="1:24" x14ac:dyDescent="0.2">
      <c r="A268">
        <v>70915001</v>
      </c>
      <c r="B268" t="s">
        <v>692</v>
      </c>
      <c r="C268">
        <v>70915</v>
      </c>
      <c r="D268" t="s">
        <v>693</v>
      </c>
      <c r="E268">
        <v>70</v>
      </c>
      <c r="F268" t="s">
        <v>671</v>
      </c>
      <c r="G268">
        <v>10</v>
      </c>
      <c r="H268" t="s">
        <v>397</v>
      </c>
      <c r="I268">
        <v>468</v>
      </c>
      <c r="J268">
        <v>470</v>
      </c>
      <c r="K268">
        <v>938</v>
      </c>
      <c r="L268">
        <v>530</v>
      </c>
      <c r="M268">
        <v>511</v>
      </c>
      <c r="N268">
        <v>1041</v>
      </c>
      <c r="O268">
        <v>531</v>
      </c>
      <c r="P268">
        <v>496</v>
      </c>
      <c r="Q268">
        <v>1026</v>
      </c>
      <c r="R268">
        <v>530</v>
      </c>
      <c r="S268">
        <v>529</v>
      </c>
      <c r="T268">
        <v>1059</v>
      </c>
      <c r="U268">
        <v>166</v>
      </c>
      <c r="V268">
        <v>157</v>
      </c>
      <c r="W268">
        <v>323</v>
      </c>
      <c r="X268">
        <v>1471.999</v>
      </c>
    </row>
    <row r="269" spans="1:24" x14ac:dyDescent="0.2">
      <c r="A269">
        <v>119902001</v>
      </c>
      <c r="B269" t="s">
        <v>1290</v>
      </c>
      <c r="C269">
        <v>119902</v>
      </c>
      <c r="D269" t="s">
        <v>1291</v>
      </c>
      <c r="E269">
        <v>119</v>
      </c>
      <c r="F269" t="s">
        <v>1292</v>
      </c>
      <c r="G269">
        <v>9</v>
      </c>
      <c r="H269" t="s">
        <v>63</v>
      </c>
      <c r="I269">
        <v>502</v>
      </c>
      <c r="J269">
        <v>519</v>
      </c>
      <c r="K269">
        <v>1021</v>
      </c>
      <c r="L269">
        <v>510</v>
      </c>
      <c r="M269">
        <v>508</v>
      </c>
      <c r="N269">
        <v>1018</v>
      </c>
      <c r="O269">
        <v>499</v>
      </c>
      <c r="P269">
        <v>486</v>
      </c>
      <c r="Q269">
        <v>986</v>
      </c>
      <c r="R269">
        <v>522</v>
      </c>
      <c r="S269">
        <v>533</v>
      </c>
      <c r="T269">
        <v>1055</v>
      </c>
      <c r="U269">
        <v>127</v>
      </c>
      <c r="V269">
        <v>135</v>
      </c>
      <c r="W269">
        <v>262</v>
      </c>
      <c r="X269">
        <v>1478.3789999999999</v>
      </c>
    </row>
    <row r="270" spans="1:24" x14ac:dyDescent="0.2">
      <c r="A270">
        <v>174908001</v>
      </c>
      <c r="B270" t="s">
        <v>1629</v>
      </c>
      <c r="C270">
        <v>174908</v>
      </c>
      <c r="D270" t="s">
        <v>1630</v>
      </c>
      <c r="E270">
        <v>174</v>
      </c>
      <c r="F270" t="s">
        <v>1622</v>
      </c>
      <c r="G270">
        <v>7</v>
      </c>
      <c r="H270" t="s">
        <v>26</v>
      </c>
      <c r="I270">
        <v>500</v>
      </c>
      <c r="J270">
        <v>493</v>
      </c>
      <c r="K270">
        <v>993</v>
      </c>
      <c r="L270">
        <v>566</v>
      </c>
      <c r="M270">
        <v>529</v>
      </c>
      <c r="N270">
        <v>1096</v>
      </c>
      <c r="O270">
        <v>572</v>
      </c>
      <c r="P270">
        <v>527</v>
      </c>
      <c r="Q270">
        <v>1099</v>
      </c>
      <c r="R270">
        <v>551</v>
      </c>
      <c r="S270">
        <v>535</v>
      </c>
      <c r="T270">
        <v>1088</v>
      </c>
      <c r="U270">
        <v>172</v>
      </c>
      <c r="V270">
        <v>159</v>
      </c>
      <c r="W270">
        <v>331</v>
      </c>
      <c r="X270">
        <v>1478.8040000000001</v>
      </c>
    </row>
    <row r="271" spans="1:24" x14ac:dyDescent="0.2">
      <c r="A271">
        <v>73903001</v>
      </c>
      <c r="B271" t="s">
        <v>776</v>
      </c>
      <c r="C271">
        <v>73903</v>
      </c>
      <c r="D271" t="s">
        <v>777</v>
      </c>
      <c r="E271">
        <v>73</v>
      </c>
      <c r="F271" t="s">
        <v>778</v>
      </c>
      <c r="G271">
        <v>12</v>
      </c>
      <c r="H271" t="s">
        <v>115</v>
      </c>
      <c r="I271">
        <v>489</v>
      </c>
      <c r="J271">
        <v>484</v>
      </c>
      <c r="K271">
        <v>973</v>
      </c>
      <c r="L271">
        <v>497</v>
      </c>
      <c r="M271">
        <v>482</v>
      </c>
      <c r="N271">
        <v>979</v>
      </c>
      <c r="O271">
        <v>457</v>
      </c>
      <c r="P271">
        <v>446</v>
      </c>
      <c r="Q271">
        <v>903</v>
      </c>
      <c r="R271">
        <v>563</v>
      </c>
      <c r="S271">
        <v>542</v>
      </c>
      <c r="T271">
        <v>1105</v>
      </c>
      <c r="U271">
        <v>124</v>
      </c>
      <c r="V271">
        <v>96</v>
      </c>
      <c r="W271">
        <v>220</v>
      </c>
      <c r="X271">
        <v>1482.259</v>
      </c>
    </row>
    <row r="272" spans="1:24" x14ac:dyDescent="0.2">
      <c r="A272">
        <v>212910001</v>
      </c>
      <c r="B272" t="s">
        <v>1844</v>
      </c>
      <c r="C272">
        <v>212910</v>
      </c>
      <c r="D272" t="s">
        <v>1845</v>
      </c>
      <c r="E272">
        <v>212</v>
      </c>
      <c r="F272" t="s">
        <v>1830</v>
      </c>
      <c r="G272">
        <v>7</v>
      </c>
      <c r="H272" t="s">
        <v>26</v>
      </c>
      <c r="I272">
        <v>429</v>
      </c>
      <c r="J272">
        <v>468</v>
      </c>
      <c r="K272">
        <v>892</v>
      </c>
      <c r="L272">
        <v>494</v>
      </c>
      <c r="M272">
        <v>491</v>
      </c>
      <c r="N272">
        <v>983</v>
      </c>
      <c r="O272">
        <v>499</v>
      </c>
      <c r="P272">
        <v>461</v>
      </c>
      <c r="Q272">
        <v>960</v>
      </c>
      <c r="R272">
        <v>482</v>
      </c>
      <c r="S272">
        <v>564</v>
      </c>
      <c r="T272">
        <v>1038</v>
      </c>
      <c r="U272">
        <v>139</v>
      </c>
      <c r="V272">
        <v>137</v>
      </c>
      <c r="W272">
        <v>276</v>
      </c>
      <c r="X272">
        <v>1496.9390000000001</v>
      </c>
    </row>
    <row r="273" spans="1:24" x14ac:dyDescent="0.2">
      <c r="A273">
        <v>43801001</v>
      </c>
      <c r="B273" t="s">
        <v>395</v>
      </c>
      <c r="C273">
        <v>43801</v>
      </c>
      <c r="D273" t="s">
        <v>395</v>
      </c>
      <c r="E273">
        <v>43</v>
      </c>
      <c r="F273" t="s">
        <v>396</v>
      </c>
      <c r="G273">
        <v>10</v>
      </c>
      <c r="H273" t="s">
        <v>397</v>
      </c>
      <c r="I273">
        <v>500</v>
      </c>
      <c r="J273">
        <v>490</v>
      </c>
      <c r="K273">
        <v>990</v>
      </c>
      <c r="L273">
        <v>646</v>
      </c>
      <c r="M273">
        <v>624</v>
      </c>
      <c r="N273">
        <v>1271</v>
      </c>
      <c r="O273">
        <v>657</v>
      </c>
      <c r="P273">
        <v>611</v>
      </c>
      <c r="Q273">
        <v>1271</v>
      </c>
      <c r="R273">
        <v>625</v>
      </c>
      <c r="S273">
        <v>648</v>
      </c>
      <c r="T273">
        <v>1272</v>
      </c>
      <c r="U273">
        <v>632</v>
      </c>
      <c r="V273">
        <v>560</v>
      </c>
      <c r="W273">
        <v>1192</v>
      </c>
      <c r="X273">
        <v>1500.259</v>
      </c>
    </row>
    <row r="274" spans="1:24" x14ac:dyDescent="0.2">
      <c r="A274">
        <v>243906001</v>
      </c>
      <c r="B274" t="s">
        <v>2108</v>
      </c>
      <c r="C274">
        <v>243906</v>
      </c>
      <c r="D274" t="s">
        <v>2109</v>
      </c>
      <c r="E274">
        <v>243</v>
      </c>
      <c r="F274" t="s">
        <v>2101</v>
      </c>
      <c r="G274">
        <v>9</v>
      </c>
      <c r="H274" t="s">
        <v>63</v>
      </c>
      <c r="I274">
        <v>494</v>
      </c>
      <c r="J274">
        <v>509</v>
      </c>
      <c r="K274">
        <v>1004</v>
      </c>
      <c r="L274">
        <v>536</v>
      </c>
      <c r="M274">
        <v>539</v>
      </c>
      <c r="N274">
        <v>1075</v>
      </c>
      <c r="O274">
        <v>537</v>
      </c>
      <c r="P274">
        <v>531</v>
      </c>
      <c r="Q274">
        <v>1069</v>
      </c>
      <c r="R274">
        <v>535</v>
      </c>
      <c r="S274">
        <v>545</v>
      </c>
      <c r="T274">
        <v>1080</v>
      </c>
      <c r="U274">
        <v>213</v>
      </c>
      <c r="V274">
        <v>224</v>
      </c>
      <c r="W274">
        <v>437</v>
      </c>
      <c r="X274">
        <v>1504.8960000000004</v>
      </c>
    </row>
    <row r="275" spans="1:24" x14ac:dyDescent="0.2">
      <c r="A275">
        <v>126906001</v>
      </c>
      <c r="B275" t="s">
        <v>1342</v>
      </c>
      <c r="C275">
        <v>126906</v>
      </c>
      <c r="D275" t="s">
        <v>1343</v>
      </c>
      <c r="E275">
        <v>126</v>
      </c>
      <c r="F275" t="s">
        <v>1333</v>
      </c>
      <c r="G275">
        <v>11</v>
      </c>
      <c r="H275" t="s">
        <v>461</v>
      </c>
      <c r="I275">
        <v>482</v>
      </c>
      <c r="J275">
        <v>484</v>
      </c>
      <c r="K275">
        <v>967</v>
      </c>
      <c r="L275">
        <v>506</v>
      </c>
      <c r="M275">
        <v>505</v>
      </c>
      <c r="N275">
        <v>1011</v>
      </c>
      <c r="O275">
        <v>492</v>
      </c>
      <c r="P275">
        <v>489</v>
      </c>
      <c r="Q275">
        <v>981</v>
      </c>
      <c r="R275">
        <v>516</v>
      </c>
      <c r="S275">
        <v>517</v>
      </c>
      <c r="T275">
        <v>1034</v>
      </c>
      <c r="U275">
        <v>156</v>
      </c>
      <c r="V275">
        <v>141</v>
      </c>
      <c r="W275">
        <v>297</v>
      </c>
      <c r="X275">
        <v>1508.8320000000001</v>
      </c>
    </row>
    <row r="276" spans="1:24" x14ac:dyDescent="0.2">
      <c r="A276">
        <v>156902001</v>
      </c>
      <c r="B276" t="s">
        <v>1497</v>
      </c>
      <c r="C276">
        <v>156902</v>
      </c>
      <c r="D276" t="s">
        <v>1498</v>
      </c>
      <c r="E276">
        <v>156</v>
      </c>
      <c r="F276" t="s">
        <v>1499</v>
      </c>
      <c r="G276">
        <v>18</v>
      </c>
      <c r="H276" t="s">
        <v>40</v>
      </c>
      <c r="I276">
        <v>518</v>
      </c>
      <c r="J276">
        <v>488</v>
      </c>
      <c r="K276">
        <v>1006</v>
      </c>
      <c r="L276">
        <v>484</v>
      </c>
      <c r="M276">
        <v>472</v>
      </c>
      <c r="N276">
        <v>956</v>
      </c>
      <c r="O276">
        <v>494</v>
      </c>
      <c r="P276">
        <v>470</v>
      </c>
      <c r="Q276">
        <v>964</v>
      </c>
      <c r="R276">
        <v>475</v>
      </c>
      <c r="S276">
        <v>474</v>
      </c>
      <c r="T276">
        <v>949</v>
      </c>
      <c r="U276">
        <v>121</v>
      </c>
      <c r="V276">
        <v>134</v>
      </c>
      <c r="W276">
        <v>255</v>
      </c>
      <c r="X276">
        <v>1511.2260000000001</v>
      </c>
    </row>
    <row r="277" spans="1:24" x14ac:dyDescent="0.2">
      <c r="A277">
        <v>133904001</v>
      </c>
      <c r="B277" t="s">
        <v>1388</v>
      </c>
      <c r="C277">
        <v>133904</v>
      </c>
      <c r="D277" t="s">
        <v>1389</v>
      </c>
      <c r="E277">
        <v>133</v>
      </c>
      <c r="F277" t="s">
        <v>1385</v>
      </c>
      <c r="G277">
        <v>20</v>
      </c>
      <c r="H277" t="s">
        <v>67</v>
      </c>
      <c r="I277">
        <v>468</v>
      </c>
      <c r="J277">
        <v>455</v>
      </c>
      <c r="K277">
        <v>923</v>
      </c>
      <c r="L277">
        <v>508</v>
      </c>
      <c r="M277">
        <v>482</v>
      </c>
      <c r="N277">
        <v>991</v>
      </c>
      <c r="O277">
        <v>521</v>
      </c>
      <c r="P277">
        <v>477</v>
      </c>
      <c r="Q277">
        <v>998</v>
      </c>
      <c r="R277">
        <v>493</v>
      </c>
      <c r="S277">
        <v>488</v>
      </c>
      <c r="T277">
        <v>981</v>
      </c>
      <c r="U277">
        <v>165</v>
      </c>
      <c r="V277">
        <v>176</v>
      </c>
      <c r="W277">
        <v>341</v>
      </c>
      <c r="X277">
        <v>1516.8989999999999</v>
      </c>
    </row>
    <row r="278" spans="1:24" x14ac:dyDescent="0.2">
      <c r="A278">
        <v>39902001</v>
      </c>
      <c r="B278" t="s">
        <v>380</v>
      </c>
      <c r="C278">
        <v>39902</v>
      </c>
      <c r="D278" t="s">
        <v>381</v>
      </c>
      <c r="E278">
        <v>39</v>
      </c>
      <c r="F278" t="s">
        <v>382</v>
      </c>
      <c r="G278">
        <v>9</v>
      </c>
      <c r="H278" t="s">
        <v>63</v>
      </c>
      <c r="I278">
        <v>536</v>
      </c>
      <c r="J278">
        <v>512</v>
      </c>
      <c r="K278">
        <v>1048</v>
      </c>
      <c r="L278">
        <v>531</v>
      </c>
      <c r="M278">
        <v>506</v>
      </c>
      <c r="N278">
        <v>1038</v>
      </c>
      <c r="O278">
        <v>522</v>
      </c>
      <c r="P278">
        <v>501</v>
      </c>
      <c r="Q278">
        <v>1024</v>
      </c>
      <c r="R278">
        <v>539</v>
      </c>
      <c r="S278">
        <v>510</v>
      </c>
      <c r="T278">
        <v>1050</v>
      </c>
      <c r="U278">
        <v>120</v>
      </c>
      <c r="V278">
        <v>156</v>
      </c>
      <c r="W278">
        <v>276</v>
      </c>
      <c r="X278">
        <v>1523.866</v>
      </c>
    </row>
    <row r="279" spans="1:24" x14ac:dyDescent="0.2">
      <c r="A279">
        <v>16902001</v>
      </c>
      <c r="B279" t="s">
        <v>226</v>
      </c>
      <c r="C279">
        <v>16902</v>
      </c>
      <c r="D279" t="s">
        <v>227</v>
      </c>
      <c r="E279">
        <v>16</v>
      </c>
      <c r="F279" t="s">
        <v>225</v>
      </c>
      <c r="G279">
        <v>13</v>
      </c>
      <c r="H279" t="s">
        <v>92</v>
      </c>
      <c r="I279">
        <v>485</v>
      </c>
      <c r="J279">
        <v>511</v>
      </c>
      <c r="K279">
        <v>996</v>
      </c>
      <c r="L279">
        <v>514</v>
      </c>
      <c r="M279">
        <v>539</v>
      </c>
      <c r="N279">
        <v>1053</v>
      </c>
      <c r="O279">
        <v>500</v>
      </c>
      <c r="P279">
        <v>523</v>
      </c>
      <c r="Q279">
        <v>1023</v>
      </c>
      <c r="R279">
        <v>521</v>
      </c>
      <c r="S279">
        <v>546</v>
      </c>
      <c r="T279">
        <v>1067</v>
      </c>
      <c r="U279">
        <v>124</v>
      </c>
      <c r="V279">
        <v>165</v>
      </c>
      <c r="W279">
        <v>289</v>
      </c>
      <c r="X279">
        <v>1524.181</v>
      </c>
    </row>
    <row r="280" spans="1:24" x14ac:dyDescent="0.2">
      <c r="A280">
        <v>163903001</v>
      </c>
      <c r="B280" t="s">
        <v>1567</v>
      </c>
      <c r="C280">
        <v>163903</v>
      </c>
      <c r="D280" t="s">
        <v>1568</v>
      </c>
      <c r="E280">
        <v>163</v>
      </c>
      <c r="F280" t="s">
        <v>1565</v>
      </c>
      <c r="G280">
        <v>20</v>
      </c>
      <c r="H280" t="s">
        <v>67</v>
      </c>
      <c r="I280">
        <v>468</v>
      </c>
      <c r="J280">
        <v>458</v>
      </c>
      <c r="K280">
        <v>926</v>
      </c>
      <c r="L280">
        <v>483</v>
      </c>
      <c r="M280">
        <v>474</v>
      </c>
      <c r="N280">
        <v>957</v>
      </c>
      <c r="O280">
        <v>477</v>
      </c>
      <c r="P280">
        <v>471</v>
      </c>
      <c r="Q280">
        <v>947</v>
      </c>
      <c r="R280">
        <v>489</v>
      </c>
      <c r="S280">
        <v>478</v>
      </c>
      <c r="T280">
        <v>968</v>
      </c>
      <c r="U280">
        <v>136</v>
      </c>
      <c r="V280">
        <v>155</v>
      </c>
      <c r="W280">
        <v>291</v>
      </c>
      <c r="X280">
        <v>1537.7639999999999</v>
      </c>
    </row>
    <row r="281" spans="1:24" x14ac:dyDescent="0.2">
      <c r="A281">
        <v>49905001</v>
      </c>
      <c r="B281" t="s">
        <v>464</v>
      </c>
      <c r="C281">
        <v>49905</v>
      </c>
      <c r="D281" t="s">
        <v>465</v>
      </c>
      <c r="E281">
        <v>49</v>
      </c>
      <c r="F281" t="s">
        <v>460</v>
      </c>
      <c r="G281">
        <v>11</v>
      </c>
      <c r="H281" t="s">
        <v>461</v>
      </c>
      <c r="I281">
        <v>573</v>
      </c>
      <c r="J281">
        <v>590</v>
      </c>
      <c r="K281">
        <v>1163</v>
      </c>
      <c r="L281">
        <v>536</v>
      </c>
      <c r="M281">
        <v>554</v>
      </c>
      <c r="N281">
        <v>1090</v>
      </c>
      <c r="O281">
        <v>545</v>
      </c>
      <c r="P281">
        <v>552</v>
      </c>
      <c r="Q281">
        <v>1097</v>
      </c>
      <c r="R281">
        <v>517</v>
      </c>
      <c r="S281">
        <v>560</v>
      </c>
      <c r="T281">
        <v>1077</v>
      </c>
      <c r="U281">
        <v>191</v>
      </c>
      <c r="V281">
        <v>164</v>
      </c>
      <c r="W281">
        <v>355</v>
      </c>
      <c r="X281">
        <v>1538.4259999999999</v>
      </c>
    </row>
    <row r="282" spans="1:24" x14ac:dyDescent="0.2">
      <c r="A282">
        <v>226906001</v>
      </c>
      <c r="B282" t="s">
        <v>1957</v>
      </c>
      <c r="C282">
        <v>226906</v>
      </c>
      <c r="D282" t="s">
        <v>1958</v>
      </c>
      <c r="E282">
        <v>226</v>
      </c>
      <c r="F282" t="s">
        <v>1954</v>
      </c>
      <c r="G282">
        <v>15</v>
      </c>
      <c r="H282" t="s">
        <v>287</v>
      </c>
      <c r="I282">
        <v>485</v>
      </c>
      <c r="J282">
        <v>530</v>
      </c>
      <c r="K282">
        <v>1015</v>
      </c>
      <c r="L282">
        <v>541</v>
      </c>
      <c r="M282">
        <v>541</v>
      </c>
      <c r="N282">
        <v>1083</v>
      </c>
      <c r="O282">
        <v>541</v>
      </c>
      <c r="P282">
        <v>519</v>
      </c>
      <c r="Q282">
        <v>1060</v>
      </c>
      <c r="R282">
        <v>541</v>
      </c>
      <c r="S282">
        <v>571</v>
      </c>
      <c r="T282">
        <v>1113</v>
      </c>
      <c r="U282">
        <v>155</v>
      </c>
      <c r="V282">
        <v>179</v>
      </c>
      <c r="W282">
        <v>334</v>
      </c>
      <c r="X282">
        <v>1539.0650000000001</v>
      </c>
    </row>
    <row r="283" spans="1:24" x14ac:dyDescent="0.2">
      <c r="A283">
        <v>241901001</v>
      </c>
      <c r="B283" t="s">
        <v>2087</v>
      </c>
      <c r="C283">
        <v>241901</v>
      </c>
      <c r="D283" t="s">
        <v>2088</v>
      </c>
      <c r="E283">
        <v>241</v>
      </c>
      <c r="F283" t="s">
        <v>2089</v>
      </c>
      <c r="G283">
        <v>3</v>
      </c>
      <c r="H283" t="s">
        <v>317</v>
      </c>
      <c r="I283">
        <v>561</v>
      </c>
      <c r="J283">
        <v>507</v>
      </c>
      <c r="K283">
        <v>1069</v>
      </c>
      <c r="L283">
        <v>542</v>
      </c>
      <c r="M283">
        <v>513</v>
      </c>
      <c r="N283">
        <v>1055</v>
      </c>
      <c r="O283">
        <v>538</v>
      </c>
      <c r="P283">
        <v>508</v>
      </c>
      <c r="Q283">
        <v>1047</v>
      </c>
      <c r="R283">
        <v>546</v>
      </c>
      <c r="S283">
        <v>519</v>
      </c>
      <c r="T283">
        <v>1064</v>
      </c>
      <c r="U283">
        <v>155</v>
      </c>
      <c r="V283">
        <v>184</v>
      </c>
      <c r="W283">
        <v>339</v>
      </c>
      <c r="X283">
        <v>1542.0830000000001</v>
      </c>
    </row>
    <row r="284" spans="1:24" x14ac:dyDescent="0.2">
      <c r="A284">
        <v>15806003</v>
      </c>
      <c r="B284" t="s">
        <v>137</v>
      </c>
      <c r="C284">
        <v>15806</v>
      </c>
      <c r="D284" t="s">
        <v>138</v>
      </c>
      <c r="E284">
        <v>15</v>
      </c>
      <c r="F284" t="s">
        <v>139</v>
      </c>
      <c r="G284">
        <v>20</v>
      </c>
      <c r="H284" t="s">
        <v>67</v>
      </c>
      <c r="I284">
        <v>446</v>
      </c>
      <c r="J284">
        <v>431</v>
      </c>
      <c r="K284">
        <v>878</v>
      </c>
      <c r="L284">
        <v>451</v>
      </c>
      <c r="M284">
        <v>439</v>
      </c>
      <c r="N284">
        <v>890</v>
      </c>
      <c r="O284">
        <v>464</v>
      </c>
      <c r="P284">
        <v>424</v>
      </c>
      <c r="Q284">
        <v>889</v>
      </c>
      <c r="R284">
        <v>441</v>
      </c>
      <c r="S284">
        <v>450</v>
      </c>
      <c r="T284">
        <v>891</v>
      </c>
      <c r="U284">
        <v>78</v>
      </c>
      <c r="V284">
        <v>102</v>
      </c>
      <c r="W284">
        <v>180</v>
      </c>
      <c r="X284">
        <v>1544.931</v>
      </c>
    </row>
    <row r="285" spans="1:24" x14ac:dyDescent="0.2">
      <c r="A285">
        <v>67903001</v>
      </c>
      <c r="B285" t="s">
        <v>658</v>
      </c>
      <c r="C285">
        <v>67903</v>
      </c>
      <c r="D285" t="s">
        <v>659</v>
      </c>
      <c r="E285">
        <v>67</v>
      </c>
      <c r="F285" t="s">
        <v>657</v>
      </c>
      <c r="G285">
        <v>14</v>
      </c>
      <c r="H285" t="s">
        <v>321</v>
      </c>
      <c r="I285">
        <v>478</v>
      </c>
      <c r="J285">
        <v>497</v>
      </c>
      <c r="K285">
        <v>974</v>
      </c>
      <c r="L285">
        <v>482</v>
      </c>
      <c r="M285">
        <v>501</v>
      </c>
      <c r="N285">
        <v>983</v>
      </c>
      <c r="O285">
        <v>492</v>
      </c>
      <c r="P285">
        <v>486</v>
      </c>
      <c r="Q285">
        <v>977</v>
      </c>
      <c r="R285">
        <v>472</v>
      </c>
      <c r="S285">
        <v>517</v>
      </c>
      <c r="T285">
        <v>988</v>
      </c>
      <c r="U285">
        <v>129</v>
      </c>
      <c r="V285">
        <v>176</v>
      </c>
      <c r="W285">
        <v>305</v>
      </c>
      <c r="X285">
        <v>1545.0029999999999</v>
      </c>
    </row>
    <row r="286" spans="1:24" x14ac:dyDescent="0.2">
      <c r="A286">
        <v>84802001</v>
      </c>
      <c r="B286" t="s">
        <v>841</v>
      </c>
      <c r="C286">
        <v>84802</v>
      </c>
      <c r="D286" t="s">
        <v>842</v>
      </c>
      <c r="E286">
        <v>84</v>
      </c>
      <c r="F286" t="s">
        <v>843</v>
      </c>
      <c r="G286">
        <v>4</v>
      </c>
      <c r="H286" t="s">
        <v>252</v>
      </c>
      <c r="I286">
        <v>440</v>
      </c>
      <c r="J286">
        <v>440</v>
      </c>
      <c r="K286">
        <v>880</v>
      </c>
      <c r="L286">
        <v>440</v>
      </c>
      <c r="M286">
        <v>440</v>
      </c>
      <c r="N286">
        <v>880</v>
      </c>
      <c r="U286">
        <v>404</v>
      </c>
      <c r="V286">
        <v>395</v>
      </c>
      <c r="W286">
        <v>799</v>
      </c>
      <c r="X286">
        <v>1545.135</v>
      </c>
    </row>
    <row r="287" spans="1:24" x14ac:dyDescent="0.2">
      <c r="A287">
        <v>57829001</v>
      </c>
      <c r="B287" t="s">
        <v>508</v>
      </c>
      <c r="C287">
        <v>57829</v>
      </c>
      <c r="D287" t="s">
        <v>508</v>
      </c>
      <c r="E287">
        <v>57</v>
      </c>
      <c r="F287" t="s">
        <v>480</v>
      </c>
      <c r="G287">
        <v>10</v>
      </c>
      <c r="H287" t="s">
        <v>397</v>
      </c>
      <c r="I287">
        <v>437</v>
      </c>
      <c r="J287">
        <v>452</v>
      </c>
      <c r="K287">
        <v>889</v>
      </c>
      <c r="L287">
        <v>441</v>
      </c>
      <c r="M287">
        <v>452</v>
      </c>
      <c r="N287">
        <v>892</v>
      </c>
      <c r="O287">
        <v>448</v>
      </c>
      <c r="P287">
        <v>446</v>
      </c>
      <c r="Q287">
        <v>894</v>
      </c>
      <c r="R287">
        <v>434</v>
      </c>
      <c r="S287">
        <v>457</v>
      </c>
      <c r="T287">
        <v>891</v>
      </c>
      <c r="U287">
        <v>489</v>
      </c>
      <c r="V287">
        <v>451</v>
      </c>
      <c r="W287">
        <v>940</v>
      </c>
      <c r="X287">
        <v>1547.1560000000004</v>
      </c>
    </row>
    <row r="288" spans="1:24" x14ac:dyDescent="0.2">
      <c r="A288">
        <v>139912001</v>
      </c>
      <c r="B288" t="s">
        <v>1410</v>
      </c>
      <c r="C288">
        <v>139912</v>
      </c>
      <c r="D288" t="s">
        <v>1411</v>
      </c>
      <c r="E288">
        <v>139</v>
      </c>
      <c r="F288" t="s">
        <v>1405</v>
      </c>
      <c r="G288">
        <v>8</v>
      </c>
      <c r="H288" t="s">
        <v>246</v>
      </c>
      <c r="I288">
        <v>495</v>
      </c>
      <c r="J288">
        <v>490</v>
      </c>
      <c r="K288">
        <v>985</v>
      </c>
      <c r="L288">
        <v>540</v>
      </c>
      <c r="M288">
        <v>513</v>
      </c>
      <c r="N288">
        <v>1053</v>
      </c>
      <c r="O288">
        <v>498</v>
      </c>
      <c r="P288">
        <v>495</v>
      </c>
      <c r="Q288">
        <v>993</v>
      </c>
      <c r="R288">
        <v>625</v>
      </c>
      <c r="S288">
        <v>550</v>
      </c>
      <c r="T288">
        <v>1175</v>
      </c>
      <c r="U288">
        <v>152</v>
      </c>
      <c r="V288">
        <v>153</v>
      </c>
      <c r="W288">
        <v>305</v>
      </c>
      <c r="X288">
        <v>1551.749</v>
      </c>
    </row>
    <row r="289" spans="1:24" x14ac:dyDescent="0.2">
      <c r="A289">
        <v>172902001</v>
      </c>
      <c r="B289" t="s">
        <v>1615</v>
      </c>
      <c r="C289">
        <v>172902</v>
      </c>
      <c r="D289" t="s">
        <v>1616</v>
      </c>
      <c r="E289">
        <v>172</v>
      </c>
      <c r="F289" t="s">
        <v>1617</v>
      </c>
      <c r="G289">
        <v>8</v>
      </c>
      <c r="H289" t="s">
        <v>246</v>
      </c>
      <c r="I289">
        <v>505</v>
      </c>
      <c r="J289">
        <v>470</v>
      </c>
      <c r="K289">
        <v>980</v>
      </c>
      <c r="L289">
        <v>580</v>
      </c>
      <c r="M289">
        <v>510</v>
      </c>
      <c r="N289">
        <v>1092</v>
      </c>
      <c r="O289">
        <v>557</v>
      </c>
      <c r="P289">
        <v>480</v>
      </c>
      <c r="Q289">
        <v>1037</v>
      </c>
      <c r="R289">
        <v>615</v>
      </c>
      <c r="S289">
        <v>555</v>
      </c>
      <c r="T289">
        <v>1175</v>
      </c>
      <c r="U289">
        <v>133</v>
      </c>
      <c r="V289">
        <v>158</v>
      </c>
      <c r="W289">
        <v>291</v>
      </c>
      <c r="X289">
        <v>1556.19</v>
      </c>
    </row>
    <row r="290" spans="1:24" x14ac:dyDescent="0.2">
      <c r="A290">
        <v>249906001</v>
      </c>
      <c r="B290" t="s">
        <v>2168</v>
      </c>
      <c r="C290">
        <v>249906</v>
      </c>
      <c r="D290" t="s">
        <v>2169</v>
      </c>
      <c r="E290">
        <v>249</v>
      </c>
      <c r="F290" t="s">
        <v>2159</v>
      </c>
      <c r="G290">
        <v>11</v>
      </c>
      <c r="H290" t="s">
        <v>461</v>
      </c>
      <c r="I290">
        <v>488</v>
      </c>
      <c r="J290">
        <v>518</v>
      </c>
      <c r="K290">
        <v>1006</v>
      </c>
      <c r="L290">
        <v>527</v>
      </c>
      <c r="M290">
        <v>510</v>
      </c>
      <c r="N290">
        <v>1038</v>
      </c>
      <c r="O290">
        <v>514</v>
      </c>
      <c r="P290">
        <v>488</v>
      </c>
      <c r="Q290">
        <v>1004</v>
      </c>
      <c r="R290">
        <v>534</v>
      </c>
      <c r="S290">
        <v>524</v>
      </c>
      <c r="T290">
        <v>1059</v>
      </c>
      <c r="U290">
        <v>159</v>
      </c>
      <c r="V290">
        <v>187</v>
      </c>
      <c r="W290">
        <v>346</v>
      </c>
      <c r="X290">
        <v>1560.9369999999999</v>
      </c>
    </row>
    <row r="291" spans="1:24" x14ac:dyDescent="0.2">
      <c r="A291">
        <v>234904001</v>
      </c>
      <c r="B291" t="s">
        <v>2042</v>
      </c>
      <c r="C291">
        <v>234904</v>
      </c>
      <c r="D291" t="s">
        <v>2043</v>
      </c>
      <c r="E291">
        <v>234</v>
      </c>
      <c r="F291" t="s">
        <v>2040</v>
      </c>
      <c r="G291">
        <v>7</v>
      </c>
      <c r="H291" t="s">
        <v>26</v>
      </c>
      <c r="I291">
        <v>510</v>
      </c>
      <c r="J291">
        <v>515</v>
      </c>
      <c r="K291">
        <v>1026</v>
      </c>
      <c r="L291">
        <v>521</v>
      </c>
      <c r="M291">
        <v>505</v>
      </c>
      <c r="N291">
        <v>1026</v>
      </c>
      <c r="O291">
        <v>529</v>
      </c>
      <c r="P291">
        <v>505</v>
      </c>
      <c r="Q291">
        <v>1036</v>
      </c>
      <c r="R291">
        <v>510</v>
      </c>
      <c r="S291">
        <v>505</v>
      </c>
      <c r="T291">
        <v>1013</v>
      </c>
      <c r="U291">
        <v>143</v>
      </c>
      <c r="V291">
        <v>177</v>
      </c>
      <c r="W291">
        <v>320</v>
      </c>
      <c r="X291">
        <v>1562.133</v>
      </c>
    </row>
    <row r="292" spans="1:24" x14ac:dyDescent="0.2">
      <c r="A292">
        <v>249902001</v>
      </c>
      <c r="B292" t="s">
        <v>2160</v>
      </c>
      <c r="C292">
        <v>249902</v>
      </c>
      <c r="D292" t="s">
        <v>2161</v>
      </c>
      <c r="E292">
        <v>249</v>
      </c>
      <c r="F292" t="s">
        <v>2159</v>
      </c>
      <c r="G292">
        <v>11</v>
      </c>
      <c r="H292" t="s">
        <v>461</v>
      </c>
      <c r="I292">
        <v>522</v>
      </c>
      <c r="J292">
        <v>460</v>
      </c>
      <c r="K292">
        <v>990</v>
      </c>
      <c r="L292">
        <v>507</v>
      </c>
      <c r="M292">
        <v>478</v>
      </c>
      <c r="N292">
        <v>987</v>
      </c>
      <c r="O292">
        <v>529</v>
      </c>
      <c r="P292">
        <v>476</v>
      </c>
      <c r="Q292">
        <v>1008</v>
      </c>
      <c r="R292">
        <v>457</v>
      </c>
      <c r="S292">
        <v>481</v>
      </c>
      <c r="T292">
        <v>941</v>
      </c>
      <c r="U292">
        <v>160</v>
      </c>
      <c r="V292">
        <v>186</v>
      </c>
      <c r="W292">
        <v>346</v>
      </c>
      <c r="X292">
        <v>1576.373</v>
      </c>
    </row>
    <row r="293" spans="1:24" x14ac:dyDescent="0.2">
      <c r="A293">
        <v>158906002</v>
      </c>
      <c r="B293" t="s">
        <v>1510</v>
      </c>
      <c r="C293">
        <v>158906</v>
      </c>
      <c r="D293" t="s">
        <v>1511</v>
      </c>
      <c r="E293">
        <v>158</v>
      </c>
      <c r="F293" t="s">
        <v>1505</v>
      </c>
      <c r="G293">
        <v>3</v>
      </c>
      <c r="H293" t="s">
        <v>317</v>
      </c>
      <c r="I293">
        <v>516</v>
      </c>
      <c r="J293">
        <v>488</v>
      </c>
      <c r="K293">
        <v>1004</v>
      </c>
      <c r="L293">
        <v>538</v>
      </c>
      <c r="M293">
        <v>515</v>
      </c>
      <c r="N293">
        <v>1053</v>
      </c>
      <c r="O293">
        <v>567</v>
      </c>
      <c r="P293">
        <v>524</v>
      </c>
      <c r="Q293">
        <v>1091</v>
      </c>
      <c r="R293">
        <v>484</v>
      </c>
      <c r="S293">
        <v>499</v>
      </c>
      <c r="T293">
        <v>983</v>
      </c>
      <c r="U293">
        <v>146</v>
      </c>
      <c r="V293">
        <v>175</v>
      </c>
      <c r="W293">
        <v>321</v>
      </c>
      <c r="X293">
        <v>1579.03</v>
      </c>
    </row>
    <row r="294" spans="1:24" x14ac:dyDescent="0.2">
      <c r="A294">
        <v>82902001</v>
      </c>
      <c r="B294" t="s">
        <v>833</v>
      </c>
      <c r="C294">
        <v>82902</v>
      </c>
      <c r="D294" t="s">
        <v>834</v>
      </c>
      <c r="E294">
        <v>82</v>
      </c>
      <c r="F294" t="s">
        <v>835</v>
      </c>
      <c r="G294">
        <v>20</v>
      </c>
      <c r="H294" t="s">
        <v>67</v>
      </c>
      <c r="I294">
        <v>426</v>
      </c>
      <c r="J294">
        <v>414</v>
      </c>
      <c r="K294">
        <v>841</v>
      </c>
      <c r="L294">
        <v>431</v>
      </c>
      <c r="M294">
        <v>421</v>
      </c>
      <c r="N294">
        <v>853</v>
      </c>
      <c r="O294">
        <v>432</v>
      </c>
      <c r="P294">
        <v>417</v>
      </c>
      <c r="Q294">
        <v>850</v>
      </c>
      <c r="R294">
        <v>430</v>
      </c>
      <c r="S294">
        <v>429</v>
      </c>
      <c r="T294">
        <v>859</v>
      </c>
      <c r="U294">
        <v>119</v>
      </c>
      <c r="V294">
        <v>148</v>
      </c>
      <c r="W294">
        <v>267</v>
      </c>
      <c r="X294">
        <v>1581.989</v>
      </c>
    </row>
    <row r="295" spans="1:24" x14ac:dyDescent="0.2">
      <c r="A295">
        <v>128901001</v>
      </c>
      <c r="B295" t="s">
        <v>1353</v>
      </c>
      <c r="C295">
        <v>128901</v>
      </c>
      <c r="D295" t="s">
        <v>1354</v>
      </c>
      <c r="E295">
        <v>128</v>
      </c>
      <c r="F295" t="s">
        <v>1355</v>
      </c>
      <c r="G295">
        <v>3</v>
      </c>
      <c r="H295" t="s">
        <v>317</v>
      </c>
      <c r="I295">
        <v>460</v>
      </c>
      <c r="J295">
        <v>429</v>
      </c>
      <c r="K295">
        <v>889</v>
      </c>
      <c r="L295">
        <v>506</v>
      </c>
      <c r="M295">
        <v>473</v>
      </c>
      <c r="N295">
        <v>979</v>
      </c>
      <c r="O295">
        <v>511</v>
      </c>
      <c r="P295">
        <v>461</v>
      </c>
      <c r="Q295">
        <v>972</v>
      </c>
      <c r="R295">
        <v>499</v>
      </c>
      <c r="S295">
        <v>490</v>
      </c>
      <c r="T295">
        <v>989</v>
      </c>
      <c r="U295">
        <v>140</v>
      </c>
      <c r="V295">
        <v>146</v>
      </c>
      <c r="W295">
        <v>286</v>
      </c>
      <c r="X295">
        <v>1582.8480000000004</v>
      </c>
    </row>
    <row r="296" spans="1:24" x14ac:dyDescent="0.2">
      <c r="A296">
        <v>100903002</v>
      </c>
      <c r="B296" t="s">
        <v>958</v>
      </c>
      <c r="C296">
        <v>100903</v>
      </c>
      <c r="D296" t="s">
        <v>959</v>
      </c>
      <c r="E296">
        <v>100</v>
      </c>
      <c r="F296" t="s">
        <v>960</v>
      </c>
      <c r="G296">
        <v>5</v>
      </c>
      <c r="H296" t="s">
        <v>372</v>
      </c>
      <c r="I296">
        <v>452</v>
      </c>
      <c r="J296">
        <v>490</v>
      </c>
      <c r="K296">
        <v>936</v>
      </c>
      <c r="L296">
        <v>495</v>
      </c>
      <c r="M296">
        <v>520</v>
      </c>
      <c r="N296">
        <v>1011</v>
      </c>
      <c r="O296">
        <v>474</v>
      </c>
      <c r="P296">
        <v>500</v>
      </c>
      <c r="Q296">
        <v>969</v>
      </c>
      <c r="R296">
        <v>522</v>
      </c>
      <c r="S296">
        <v>544</v>
      </c>
      <c r="T296">
        <v>1063</v>
      </c>
      <c r="U296">
        <v>161</v>
      </c>
      <c r="V296">
        <v>168</v>
      </c>
      <c r="W296">
        <v>329</v>
      </c>
      <c r="X296">
        <v>1592.8530000000001</v>
      </c>
    </row>
    <row r="297" spans="1:24" x14ac:dyDescent="0.2">
      <c r="A297">
        <v>221911001</v>
      </c>
      <c r="B297" t="s">
        <v>1942</v>
      </c>
      <c r="C297">
        <v>221911</v>
      </c>
      <c r="D297" t="s">
        <v>1943</v>
      </c>
      <c r="E297">
        <v>221</v>
      </c>
      <c r="F297" t="s">
        <v>1931</v>
      </c>
      <c r="G297">
        <v>14</v>
      </c>
      <c r="H297" t="s">
        <v>321</v>
      </c>
      <c r="I297">
        <v>510</v>
      </c>
      <c r="J297">
        <v>485</v>
      </c>
      <c r="K297">
        <v>995</v>
      </c>
      <c r="L297">
        <v>549</v>
      </c>
      <c r="M297">
        <v>547</v>
      </c>
      <c r="N297">
        <v>1096</v>
      </c>
      <c r="O297">
        <v>544</v>
      </c>
      <c r="P297">
        <v>523</v>
      </c>
      <c r="Q297">
        <v>1068</v>
      </c>
      <c r="R297">
        <v>555</v>
      </c>
      <c r="S297">
        <v>581</v>
      </c>
      <c r="T297">
        <v>1136</v>
      </c>
      <c r="U297">
        <v>158</v>
      </c>
      <c r="V297">
        <v>177</v>
      </c>
      <c r="W297">
        <v>335</v>
      </c>
      <c r="X297">
        <v>1594.91</v>
      </c>
    </row>
    <row r="298" spans="1:24" x14ac:dyDescent="0.2">
      <c r="A298">
        <v>184909001</v>
      </c>
      <c r="B298" t="s">
        <v>1719</v>
      </c>
      <c r="C298">
        <v>184909</v>
      </c>
      <c r="D298" t="s">
        <v>1720</v>
      </c>
      <c r="E298">
        <v>184</v>
      </c>
      <c r="F298" t="s">
        <v>1710</v>
      </c>
      <c r="G298">
        <v>11</v>
      </c>
      <c r="H298" t="s">
        <v>461</v>
      </c>
      <c r="I298">
        <v>548</v>
      </c>
      <c r="J298">
        <v>543</v>
      </c>
      <c r="K298">
        <v>1090</v>
      </c>
      <c r="L298">
        <v>559</v>
      </c>
      <c r="M298">
        <v>573</v>
      </c>
      <c r="N298">
        <v>1133</v>
      </c>
      <c r="O298">
        <v>580</v>
      </c>
      <c r="P298">
        <v>584</v>
      </c>
      <c r="Q298">
        <v>1164</v>
      </c>
      <c r="R298">
        <v>542</v>
      </c>
      <c r="S298">
        <v>564</v>
      </c>
      <c r="T298">
        <v>1106</v>
      </c>
      <c r="U298">
        <v>170</v>
      </c>
      <c r="V298">
        <v>214</v>
      </c>
      <c r="W298">
        <v>384</v>
      </c>
      <c r="X298">
        <v>1596.1590000000001</v>
      </c>
    </row>
    <row r="299" spans="1:24" x14ac:dyDescent="0.2">
      <c r="A299">
        <v>226907001</v>
      </c>
      <c r="B299" t="s">
        <v>1959</v>
      </c>
      <c r="C299">
        <v>226907</v>
      </c>
      <c r="D299" t="s">
        <v>1960</v>
      </c>
      <c r="E299">
        <v>226</v>
      </c>
      <c r="F299" t="s">
        <v>1954</v>
      </c>
      <c r="G299">
        <v>15</v>
      </c>
      <c r="H299" t="s">
        <v>287</v>
      </c>
      <c r="I299">
        <v>512</v>
      </c>
      <c r="J299">
        <v>505</v>
      </c>
      <c r="K299">
        <v>1017</v>
      </c>
      <c r="L299">
        <v>515</v>
      </c>
      <c r="M299">
        <v>497</v>
      </c>
      <c r="N299">
        <v>1012</v>
      </c>
      <c r="O299">
        <v>530</v>
      </c>
      <c r="P299">
        <v>491</v>
      </c>
      <c r="Q299">
        <v>1021</v>
      </c>
      <c r="R299">
        <v>486</v>
      </c>
      <c r="S299">
        <v>507</v>
      </c>
      <c r="T299">
        <v>994</v>
      </c>
      <c r="U299">
        <v>153</v>
      </c>
      <c r="V299">
        <v>172</v>
      </c>
      <c r="W299">
        <v>325</v>
      </c>
      <c r="X299">
        <v>1600.3040000000001</v>
      </c>
    </row>
    <row r="300" spans="1:24" x14ac:dyDescent="0.2">
      <c r="A300">
        <v>108915001</v>
      </c>
      <c r="B300" t="s">
        <v>1219</v>
      </c>
      <c r="C300">
        <v>108915</v>
      </c>
      <c r="D300" t="s">
        <v>1220</v>
      </c>
      <c r="E300">
        <v>108</v>
      </c>
      <c r="F300" t="s">
        <v>1170</v>
      </c>
      <c r="G300">
        <v>1</v>
      </c>
      <c r="H300" t="s">
        <v>327</v>
      </c>
      <c r="I300">
        <v>454</v>
      </c>
      <c r="J300">
        <v>443</v>
      </c>
      <c r="K300">
        <v>898</v>
      </c>
      <c r="L300">
        <v>458</v>
      </c>
      <c r="M300">
        <v>440</v>
      </c>
      <c r="N300">
        <v>898</v>
      </c>
      <c r="O300">
        <v>446</v>
      </c>
      <c r="P300">
        <v>434</v>
      </c>
      <c r="Q300">
        <v>880</v>
      </c>
      <c r="R300">
        <v>482</v>
      </c>
      <c r="S300">
        <v>451</v>
      </c>
      <c r="T300">
        <v>933</v>
      </c>
      <c r="U300">
        <v>141</v>
      </c>
      <c r="V300">
        <v>142</v>
      </c>
      <c r="W300">
        <v>283</v>
      </c>
      <c r="X300">
        <v>1601.0410000000004</v>
      </c>
    </row>
    <row r="301" spans="1:24" x14ac:dyDescent="0.2">
      <c r="A301">
        <v>246801001</v>
      </c>
      <c r="B301" t="s">
        <v>2117</v>
      </c>
      <c r="C301">
        <v>246801</v>
      </c>
      <c r="D301" t="s">
        <v>2117</v>
      </c>
      <c r="E301">
        <v>246</v>
      </c>
      <c r="F301" t="s">
        <v>2118</v>
      </c>
      <c r="G301">
        <v>13</v>
      </c>
      <c r="H301" t="s">
        <v>92</v>
      </c>
      <c r="I301">
        <v>617</v>
      </c>
      <c r="J301">
        <v>563</v>
      </c>
      <c r="K301">
        <v>1180</v>
      </c>
      <c r="L301">
        <v>634</v>
      </c>
      <c r="M301">
        <v>591</v>
      </c>
      <c r="N301">
        <v>1226</v>
      </c>
      <c r="O301">
        <v>629</v>
      </c>
      <c r="P301">
        <v>572</v>
      </c>
      <c r="Q301">
        <v>1203</v>
      </c>
      <c r="R301">
        <v>642</v>
      </c>
      <c r="S301">
        <v>622</v>
      </c>
      <c r="T301">
        <v>1263</v>
      </c>
      <c r="U301">
        <v>634</v>
      </c>
      <c r="V301">
        <v>615</v>
      </c>
      <c r="W301">
        <v>1249</v>
      </c>
      <c r="X301">
        <v>1602.6080000000004</v>
      </c>
    </row>
    <row r="302" spans="1:24" x14ac:dyDescent="0.2">
      <c r="A302">
        <v>149901001</v>
      </c>
      <c r="B302" t="s">
        <v>1456</v>
      </c>
      <c r="C302">
        <v>149901</v>
      </c>
      <c r="D302" t="s">
        <v>1457</v>
      </c>
      <c r="E302">
        <v>149</v>
      </c>
      <c r="F302" t="s">
        <v>1458</v>
      </c>
      <c r="G302">
        <v>2</v>
      </c>
      <c r="H302" t="s">
        <v>59</v>
      </c>
      <c r="I302">
        <v>504</v>
      </c>
      <c r="J302">
        <v>440</v>
      </c>
      <c r="K302">
        <v>944</v>
      </c>
      <c r="L302">
        <v>510</v>
      </c>
      <c r="M302">
        <v>482</v>
      </c>
      <c r="N302">
        <v>992</v>
      </c>
      <c r="O302">
        <v>511</v>
      </c>
      <c r="P302">
        <v>480</v>
      </c>
      <c r="Q302">
        <v>990</v>
      </c>
      <c r="R302">
        <v>509</v>
      </c>
      <c r="S302">
        <v>487</v>
      </c>
      <c r="T302">
        <v>996</v>
      </c>
      <c r="U302">
        <v>167</v>
      </c>
      <c r="V302">
        <v>164</v>
      </c>
      <c r="W302">
        <v>331</v>
      </c>
      <c r="X302">
        <v>1607.712</v>
      </c>
    </row>
    <row r="303" spans="1:24" x14ac:dyDescent="0.2">
      <c r="A303">
        <v>22901001</v>
      </c>
      <c r="B303" t="s">
        <v>278</v>
      </c>
      <c r="C303">
        <v>22901</v>
      </c>
      <c r="D303" t="s">
        <v>279</v>
      </c>
      <c r="E303">
        <v>22</v>
      </c>
      <c r="F303" t="s">
        <v>277</v>
      </c>
      <c r="G303">
        <v>18</v>
      </c>
      <c r="H303" t="s">
        <v>40</v>
      </c>
      <c r="I303">
        <v>497</v>
      </c>
      <c r="J303">
        <v>491</v>
      </c>
      <c r="K303">
        <v>988</v>
      </c>
      <c r="L303">
        <v>517</v>
      </c>
      <c r="M303">
        <v>518</v>
      </c>
      <c r="N303">
        <v>1036</v>
      </c>
      <c r="O303">
        <v>511</v>
      </c>
      <c r="P303">
        <v>500</v>
      </c>
      <c r="Q303">
        <v>1012</v>
      </c>
      <c r="R303">
        <v>522</v>
      </c>
      <c r="S303">
        <v>534</v>
      </c>
      <c r="T303">
        <v>1057</v>
      </c>
      <c r="U303">
        <v>138</v>
      </c>
      <c r="V303">
        <v>154</v>
      </c>
      <c r="W303">
        <v>292</v>
      </c>
      <c r="X303">
        <v>1612.644</v>
      </c>
    </row>
    <row r="304" spans="1:24" x14ac:dyDescent="0.2">
      <c r="A304">
        <v>15906001</v>
      </c>
      <c r="B304" t="s">
        <v>166</v>
      </c>
      <c r="C304">
        <v>15906</v>
      </c>
      <c r="D304" t="s">
        <v>167</v>
      </c>
      <c r="E304">
        <v>15</v>
      </c>
      <c r="F304" t="s">
        <v>139</v>
      </c>
      <c r="G304">
        <v>20</v>
      </c>
      <c r="H304" t="s">
        <v>67</v>
      </c>
      <c r="I304">
        <v>594</v>
      </c>
      <c r="J304">
        <v>566</v>
      </c>
      <c r="K304">
        <v>1160</v>
      </c>
      <c r="L304">
        <v>553</v>
      </c>
      <c r="M304">
        <v>534</v>
      </c>
      <c r="N304">
        <v>1087</v>
      </c>
      <c r="O304">
        <v>558</v>
      </c>
      <c r="P304">
        <v>530</v>
      </c>
      <c r="Q304">
        <v>1088</v>
      </c>
      <c r="R304">
        <v>546</v>
      </c>
      <c r="S304">
        <v>540</v>
      </c>
      <c r="T304">
        <v>1086</v>
      </c>
      <c r="U304">
        <v>228</v>
      </c>
      <c r="V304">
        <v>193</v>
      </c>
      <c r="W304">
        <v>421</v>
      </c>
      <c r="X304">
        <v>1616.1470000000004</v>
      </c>
    </row>
    <row r="305" spans="1:24" x14ac:dyDescent="0.2">
      <c r="A305">
        <v>229904001</v>
      </c>
      <c r="B305" t="s">
        <v>212</v>
      </c>
      <c r="C305">
        <v>229904</v>
      </c>
      <c r="D305" t="s">
        <v>2010</v>
      </c>
      <c r="E305">
        <v>229</v>
      </c>
      <c r="F305" t="s">
        <v>2007</v>
      </c>
      <c r="G305">
        <v>5</v>
      </c>
      <c r="H305" t="s">
        <v>372</v>
      </c>
      <c r="I305">
        <v>497</v>
      </c>
      <c r="J305">
        <v>493</v>
      </c>
      <c r="K305">
        <v>990</v>
      </c>
      <c r="L305">
        <v>514</v>
      </c>
      <c r="M305">
        <v>506</v>
      </c>
      <c r="N305">
        <v>1020</v>
      </c>
      <c r="O305">
        <v>498</v>
      </c>
      <c r="P305">
        <v>480</v>
      </c>
      <c r="Q305">
        <v>978</v>
      </c>
      <c r="R305">
        <v>540</v>
      </c>
      <c r="S305">
        <v>545</v>
      </c>
      <c r="T305">
        <v>1085</v>
      </c>
      <c r="U305">
        <v>187</v>
      </c>
      <c r="V305">
        <v>182</v>
      </c>
      <c r="W305">
        <v>369</v>
      </c>
      <c r="X305">
        <v>1616.479</v>
      </c>
    </row>
    <row r="306" spans="1:24" x14ac:dyDescent="0.2">
      <c r="A306">
        <v>152908001</v>
      </c>
      <c r="B306" t="s">
        <v>188</v>
      </c>
      <c r="C306">
        <v>152908</v>
      </c>
      <c r="D306" t="s">
        <v>1480</v>
      </c>
      <c r="E306">
        <v>152</v>
      </c>
      <c r="F306" t="s">
        <v>1466</v>
      </c>
      <c r="G306">
        <v>17</v>
      </c>
      <c r="H306" t="s">
        <v>388</v>
      </c>
      <c r="I306">
        <v>467</v>
      </c>
      <c r="J306">
        <v>509</v>
      </c>
      <c r="K306">
        <v>976</v>
      </c>
      <c r="L306">
        <v>480</v>
      </c>
      <c r="M306">
        <v>502</v>
      </c>
      <c r="N306">
        <v>982</v>
      </c>
      <c r="O306">
        <v>489</v>
      </c>
      <c r="P306">
        <v>501</v>
      </c>
      <c r="Q306">
        <v>991</v>
      </c>
      <c r="R306">
        <v>466</v>
      </c>
      <c r="S306">
        <v>503</v>
      </c>
      <c r="T306">
        <v>969</v>
      </c>
      <c r="U306">
        <v>149</v>
      </c>
      <c r="V306">
        <v>162</v>
      </c>
      <c r="W306">
        <v>311</v>
      </c>
      <c r="X306">
        <v>1625.309</v>
      </c>
    </row>
    <row r="307" spans="1:24" x14ac:dyDescent="0.2">
      <c r="A307">
        <v>1903001</v>
      </c>
      <c r="B307" t="s">
        <v>27</v>
      </c>
      <c r="C307">
        <v>1903</v>
      </c>
      <c r="D307" t="s">
        <v>28</v>
      </c>
      <c r="E307">
        <v>1</v>
      </c>
      <c r="F307" t="s">
        <v>25</v>
      </c>
      <c r="G307">
        <v>7</v>
      </c>
      <c r="H307" t="s">
        <v>26</v>
      </c>
      <c r="I307">
        <v>508</v>
      </c>
      <c r="J307">
        <v>476</v>
      </c>
      <c r="K307">
        <v>983</v>
      </c>
      <c r="L307">
        <v>530</v>
      </c>
      <c r="M307">
        <v>500</v>
      </c>
      <c r="N307">
        <v>1029</v>
      </c>
      <c r="O307">
        <v>531</v>
      </c>
      <c r="P307">
        <v>493</v>
      </c>
      <c r="Q307">
        <v>1023</v>
      </c>
      <c r="R307">
        <v>529</v>
      </c>
      <c r="S307">
        <v>507</v>
      </c>
      <c r="T307">
        <v>1035</v>
      </c>
      <c r="U307">
        <v>169</v>
      </c>
      <c r="V307">
        <v>199</v>
      </c>
      <c r="W307">
        <v>368</v>
      </c>
      <c r="X307">
        <v>1636.7430000000004</v>
      </c>
    </row>
    <row r="308" spans="1:24" x14ac:dyDescent="0.2">
      <c r="A308">
        <v>250904001</v>
      </c>
      <c r="B308" t="s">
        <v>2177</v>
      </c>
      <c r="C308">
        <v>250904</v>
      </c>
      <c r="D308" t="s">
        <v>2178</v>
      </c>
      <c r="E308">
        <v>250</v>
      </c>
      <c r="F308" t="s">
        <v>2174</v>
      </c>
      <c r="G308">
        <v>7</v>
      </c>
      <c r="H308" t="s">
        <v>26</v>
      </c>
      <c r="I308">
        <v>497</v>
      </c>
      <c r="J308">
        <v>477</v>
      </c>
      <c r="K308">
        <v>973</v>
      </c>
      <c r="L308">
        <v>518</v>
      </c>
      <c r="M308">
        <v>493</v>
      </c>
      <c r="N308">
        <v>1012</v>
      </c>
      <c r="O308">
        <v>521</v>
      </c>
      <c r="P308">
        <v>490</v>
      </c>
      <c r="Q308">
        <v>1012</v>
      </c>
      <c r="R308">
        <v>514</v>
      </c>
      <c r="S308">
        <v>498</v>
      </c>
      <c r="T308">
        <v>1012</v>
      </c>
      <c r="U308">
        <v>169</v>
      </c>
      <c r="V308">
        <v>152</v>
      </c>
      <c r="W308">
        <v>321</v>
      </c>
      <c r="X308">
        <v>1636.9</v>
      </c>
    </row>
    <row r="309" spans="1:24" x14ac:dyDescent="0.2">
      <c r="A309">
        <v>25909001</v>
      </c>
      <c r="B309" t="s">
        <v>292</v>
      </c>
      <c r="C309">
        <v>25909</v>
      </c>
      <c r="D309" t="s">
        <v>293</v>
      </c>
      <c r="E309">
        <v>25</v>
      </c>
      <c r="F309" t="s">
        <v>286</v>
      </c>
      <c r="G309">
        <v>15</v>
      </c>
      <c r="H309" t="s">
        <v>287</v>
      </c>
      <c r="I309">
        <v>543</v>
      </c>
      <c r="J309">
        <v>526</v>
      </c>
      <c r="K309">
        <v>1069</v>
      </c>
      <c r="L309">
        <v>541</v>
      </c>
      <c r="M309">
        <v>539</v>
      </c>
      <c r="N309">
        <v>1080</v>
      </c>
      <c r="O309">
        <v>546</v>
      </c>
      <c r="P309">
        <v>528</v>
      </c>
      <c r="Q309">
        <v>1073</v>
      </c>
      <c r="R309">
        <v>535</v>
      </c>
      <c r="S309">
        <v>551</v>
      </c>
      <c r="T309">
        <v>1086</v>
      </c>
      <c r="U309">
        <v>192</v>
      </c>
      <c r="V309">
        <v>183</v>
      </c>
      <c r="W309">
        <v>375</v>
      </c>
      <c r="X309">
        <v>1643.3489999999999</v>
      </c>
    </row>
    <row r="310" spans="1:24" x14ac:dyDescent="0.2">
      <c r="A310">
        <v>72902001</v>
      </c>
      <c r="B310" t="s">
        <v>772</v>
      </c>
      <c r="C310">
        <v>72902</v>
      </c>
      <c r="D310" t="s">
        <v>773</v>
      </c>
      <c r="E310">
        <v>72</v>
      </c>
      <c r="F310" t="s">
        <v>755</v>
      </c>
      <c r="G310">
        <v>11</v>
      </c>
      <c r="H310" t="s">
        <v>461</v>
      </c>
      <c r="I310">
        <v>482</v>
      </c>
      <c r="J310">
        <v>472</v>
      </c>
      <c r="K310">
        <v>954</v>
      </c>
      <c r="L310">
        <v>513</v>
      </c>
      <c r="M310">
        <v>496</v>
      </c>
      <c r="N310">
        <v>1008</v>
      </c>
      <c r="O310">
        <v>491</v>
      </c>
      <c r="P310">
        <v>481</v>
      </c>
      <c r="Q310">
        <v>972</v>
      </c>
      <c r="R310">
        <v>551</v>
      </c>
      <c r="S310">
        <v>521</v>
      </c>
      <c r="T310">
        <v>1072</v>
      </c>
      <c r="U310">
        <v>231</v>
      </c>
      <c r="V310">
        <v>256</v>
      </c>
      <c r="W310">
        <v>487</v>
      </c>
      <c r="X310">
        <v>1644.7040000000004</v>
      </c>
    </row>
    <row r="311" spans="1:24" x14ac:dyDescent="0.2">
      <c r="A311">
        <v>15831002</v>
      </c>
      <c r="B311" t="s">
        <v>154</v>
      </c>
      <c r="C311">
        <v>15831</v>
      </c>
      <c r="D311" t="s">
        <v>155</v>
      </c>
      <c r="E311">
        <v>15</v>
      </c>
      <c r="F311" t="s">
        <v>139</v>
      </c>
      <c r="G311">
        <v>20</v>
      </c>
      <c r="H311" t="s">
        <v>67</v>
      </c>
      <c r="I311">
        <v>483</v>
      </c>
      <c r="J311">
        <v>467</v>
      </c>
      <c r="K311">
        <v>950</v>
      </c>
      <c r="L311">
        <v>500</v>
      </c>
      <c r="M311">
        <v>509</v>
      </c>
      <c r="N311">
        <v>1009</v>
      </c>
      <c r="O311">
        <v>523</v>
      </c>
      <c r="P311">
        <v>513</v>
      </c>
      <c r="Q311">
        <v>1035</v>
      </c>
      <c r="R311">
        <v>485</v>
      </c>
      <c r="S311">
        <v>507</v>
      </c>
      <c r="T311">
        <v>992</v>
      </c>
      <c r="U311">
        <v>366</v>
      </c>
      <c r="V311">
        <v>368</v>
      </c>
      <c r="W311">
        <v>734</v>
      </c>
      <c r="X311">
        <v>1658.8689999999999</v>
      </c>
    </row>
    <row r="312" spans="1:24" x14ac:dyDescent="0.2">
      <c r="A312">
        <v>221904001</v>
      </c>
      <c r="B312" t="s">
        <v>1940</v>
      </c>
      <c r="C312">
        <v>221904</v>
      </c>
      <c r="D312" t="s">
        <v>1941</v>
      </c>
      <c r="E312">
        <v>221</v>
      </c>
      <c r="F312" t="s">
        <v>1931</v>
      </c>
      <c r="G312">
        <v>14</v>
      </c>
      <c r="H312" t="s">
        <v>321</v>
      </c>
      <c r="I312">
        <v>544</v>
      </c>
      <c r="J312">
        <v>546</v>
      </c>
      <c r="K312">
        <v>1090</v>
      </c>
      <c r="L312">
        <v>525</v>
      </c>
      <c r="M312">
        <v>523</v>
      </c>
      <c r="N312">
        <v>1045</v>
      </c>
      <c r="O312">
        <v>511</v>
      </c>
      <c r="P312">
        <v>509</v>
      </c>
      <c r="Q312">
        <v>1017</v>
      </c>
      <c r="R312">
        <v>558</v>
      </c>
      <c r="S312">
        <v>556</v>
      </c>
      <c r="T312">
        <v>1114</v>
      </c>
      <c r="U312">
        <v>165</v>
      </c>
      <c r="V312">
        <v>155</v>
      </c>
      <c r="W312">
        <v>320</v>
      </c>
      <c r="X312">
        <v>1672.067</v>
      </c>
    </row>
    <row r="313" spans="1:24" x14ac:dyDescent="0.2">
      <c r="A313">
        <v>70910001</v>
      </c>
      <c r="B313" t="s">
        <v>685</v>
      </c>
      <c r="C313">
        <v>70910</v>
      </c>
      <c r="D313" t="s">
        <v>686</v>
      </c>
      <c r="E313">
        <v>70</v>
      </c>
      <c r="F313" t="s">
        <v>671</v>
      </c>
      <c r="G313">
        <v>10</v>
      </c>
      <c r="H313" t="s">
        <v>397</v>
      </c>
      <c r="I313">
        <v>517</v>
      </c>
      <c r="J313">
        <v>481</v>
      </c>
      <c r="K313">
        <v>998</v>
      </c>
      <c r="L313">
        <v>532</v>
      </c>
      <c r="M313">
        <v>498</v>
      </c>
      <c r="N313">
        <v>1031</v>
      </c>
      <c r="O313">
        <v>520</v>
      </c>
      <c r="P313">
        <v>487</v>
      </c>
      <c r="Q313">
        <v>1009</v>
      </c>
      <c r="R313">
        <v>565</v>
      </c>
      <c r="S313">
        <v>528</v>
      </c>
      <c r="T313">
        <v>1094</v>
      </c>
      <c r="U313">
        <v>135</v>
      </c>
      <c r="V313">
        <v>193</v>
      </c>
      <c r="W313">
        <v>328</v>
      </c>
      <c r="X313">
        <v>1672.8589999999999</v>
      </c>
    </row>
    <row r="314" spans="1:24" x14ac:dyDescent="0.2">
      <c r="A314">
        <v>89903001</v>
      </c>
      <c r="B314" t="s">
        <v>878</v>
      </c>
      <c r="C314">
        <v>89903</v>
      </c>
      <c r="D314" t="s">
        <v>879</v>
      </c>
      <c r="E314">
        <v>89</v>
      </c>
      <c r="F314" t="s">
        <v>877</v>
      </c>
      <c r="G314">
        <v>13</v>
      </c>
      <c r="H314" t="s">
        <v>92</v>
      </c>
      <c r="I314">
        <v>505</v>
      </c>
      <c r="J314">
        <v>454</v>
      </c>
      <c r="K314">
        <v>959</v>
      </c>
      <c r="L314">
        <v>501</v>
      </c>
      <c r="M314">
        <v>468</v>
      </c>
      <c r="N314">
        <v>969</v>
      </c>
      <c r="O314">
        <v>497</v>
      </c>
      <c r="P314">
        <v>441</v>
      </c>
      <c r="Q314">
        <v>938</v>
      </c>
      <c r="R314">
        <v>504</v>
      </c>
      <c r="S314">
        <v>496</v>
      </c>
      <c r="T314">
        <v>1000</v>
      </c>
      <c r="U314">
        <v>132</v>
      </c>
      <c r="V314">
        <v>152</v>
      </c>
      <c r="W314">
        <v>284</v>
      </c>
      <c r="X314">
        <v>1678.173</v>
      </c>
    </row>
    <row r="315" spans="1:24" x14ac:dyDescent="0.2">
      <c r="A315">
        <v>61906001</v>
      </c>
      <c r="B315" t="s">
        <v>629</v>
      </c>
      <c r="C315">
        <v>61906</v>
      </c>
      <c r="D315" t="s">
        <v>630</v>
      </c>
      <c r="E315">
        <v>61</v>
      </c>
      <c r="F315" t="s">
        <v>615</v>
      </c>
      <c r="G315">
        <v>11</v>
      </c>
      <c r="H315" t="s">
        <v>461</v>
      </c>
      <c r="I315">
        <v>540</v>
      </c>
      <c r="J315">
        <v>536</v>
      </c>
      <c r="K315">
        <v>1073</v>
      </c>
      <c r="L315">
        <v>533</v>
      </c>
      <c r="M315">
        <v>545</v>
      </c>
      <c r="N315">
        <v>1076</v>
      </c>
      <c r="O315">
        <v>544</v>
      </c>
      <c r="P315">
        <v>553</v>
      </c>
      <c r="Q315">
        <v>1097</v>
      </c>
      <c r="R315">
        <v>529</v>
      </c>
      <c r="S315">
        <v>542</v>
      </c>
      <c r="T315">
        <v>1068</v>
      </c>
      <c r="U315">
        <v>198</v>
      </c>
      <c r="V315">
        <v>198</v>
      </c>
      <c r="W315">
        <v>396</v>
      </c>
      <c r="X315">
        <v>1686.625</v>
      </c>
    </row>
    <row r="316" spans="1:24" x14ac:dyDescent="0.2">
      <c r="A316">
        <v>198903001</v>
      </c>
      <c r="B316" t="s">
        <v>717</v>
      </c>
      <c r="C316">
        <v>198903</v>
      </c>
      <c r="D316" t="s">
        <v>1777</v>
      </c>
      <c r="E316">
        <v>198</v>
      </c>
      <c r="F316" t="s">
        <v>1774</v>
      </c>
      <c r="G316">
        <v>6</v>
      </c>
      <c r="H316" t="s">
        <v>79</v>
      </c>
      <c r="I316">
        <v>568</v>
      </c>
      <c r="J316">
        <v>525</v>
      </c>
      <c r="K316">
        <v>1093</v>
      </c>
      <c r="L316">
        <v>533</v>
      </c>
      <c r="M316">
        <v>519</v>
      </c>
      <c r="N316">
        <v>1053</v>
      </c>
      <c r="O316">
        <v>557</v>
      </c>
      <c r="P316">
        <v>526</v>
      </c>
      <c r="Q316">
        <v>1083</v>
      </c>
      <c r="R316">
        <v>472</v>
      </c>
      <c r="S316">
        <v>502</v>
      </c>
      <c r="T316">
        <v>974</v>
      </c>
      <c r="U316">
        <v>173</v>
      </c>
      <c r="V316">
        <v>175</v>
      </c>
      <c r="W316">
        <v>348</v>
      </c>
      <c r="X316">
        <v>1686.7929999999999</v>
      </c>
    </row>
    <row r="317" spans="1:24" x14ac:dyDescent="0.2">
      <c r="A317">
        <v>176902002</v>
      </c>
      <c r="B317" t="s">
        <v>1647</v>
      </c>
      <c r="C317">
        <v>176902</v>
      </c>
      <c r="D317" t="s">
        <v>1648</v>
      </c>
      <c r="E317">
        <v>176</v>
      </c>
      <c r="F317" t="s">
        <v>1649</v>
      </c>
      <c r="G317">
        <v>5</v>
      </c>
      <c r="H317" t="s">
        <v>372</v>
      </c>
      <c r="I317">
        <v>535</v>
      </c>
      <c r="J317">
        <v>500</v>
      </c>
      <c r="K317">
        <v>1035</v>
      </c>
      <c r="L317">
        <v>536</v>
      </c>
      <c r="M317">
        <v>540</v>
      </c>
      <c r="N317">
        <v>1076</v>
      </c>
      <c r="O317">
        <v>655</v>
      </c>
      <c r="P317">
        <v>630</v>
      </c>
      <c r="Q317">
        <v>1285</v>
      </c>
      <c r="R317">
        <v>497</v>
      </c>
      <c r="S317">
        <v>510</v>
      </c>
      <c r="T317">
        <v>1007</v>
      </c>
      <c r="U317">
        <v>135</v>
      </c>
      <c r="V317">
        <v>154</v>
      </c>
      <c r="W317">
        <v>289</v>
      </c>
      <c r="X317">
        <v>1689.6660000000004</v>
      </c>
    </row>
    <row r="318" spans="1:24" x14ac:dyDescent="0.2">
      <c r="A318">
        <v>220817001</v>
      </c>
      <c r="B318" t="s">
        <v>1861</v>
      </c>
      <c r="C318">
        <v>220817</v>
      </c>
      <c r="D318" t="s">
        <v>1861</v>
      </c>
      <c r="E318">
        <v>220</v>
      </c>
      <c r="F318" t="s">
        <v>1860</v>
      </c>
      <c r="G318">
        <v>11</v>
      </c>
      <c r="H318" t="s">
        <v>461</v>
      </c>
      <c r="I318">
        <v>472</v>
      </c>
      <c r="J318">
        <v>456</v>
      </c>
      <c r="K318">
        <v>928</v>
      </c>
      <c r="L318">
        <v>504</v>
      </c>
      <c r="M318">
        <v>478</v>
      </c>
      <c r="N318">
        <v>982</v>
      </c>
      <c r="O318">
        <v>514</v>
      </c>
      <c r="P318">
        <v>477</v>
      </c>
      <c r="Q318">
        <v>991</v>
      </c>
      <c r="R318">
        <v>495</v>
      </c>
      <c r="S318">
        <v>479</v>
      </c>
      <c r="T318">
        <v>974</v>
      </c>
      <c r="U318">
        <v>474</v>
      </c>
      <c r="V318">
        <v>484</v>
      </c>
      <c r="W318">
        <v>958</v>
      </c>
      <c r="X318">
        <v>1701.1310000000001</v>
      </c>
    </row>
    <row r="319" spans="1:24" x14ac:dyDescent="0.2">
      <c r="A319">
        <v>120905001</v>
      </c>
      <c r="B319" t="s">
        <v>1298</v>
      </c>
      <c r="C319">
        <v>120905</v>
      </c>
      <c r="D319" t="s">
        <v>1299</v>
      </c>
      <c r="E319">
        <v>120</v>
      </c>
      <c r="F319" t="s">
        <v>1297</v>
      </c>
      <c r="G319">
        <v>3</v>
      </c>
      <c r="H319" t="s">
        <v>317</v>
      </c>
      <c r="I319">
        <v>525</v>
      </c>
      <c r="J319">
        <v>517</v>
      </c>
      <c r="K319">
        <v>1042</v>
      </c>
      <c r="L319">
        <v>551</v>
      </c>
      <c r="M319">
        <v>553</v>
      </c>
      <c r="N319">
        <v>1104</v>
      </c>
      <c r="O319">
        <v>555</v>
      </c>
      <c r="P319">
        <v>551</v>
      </c>
      <c r="Q319">
        <v>1106</v>
      </c>
      <c r="R319">
        <v>548</v>
      </c>
      <c r="S319">
        <v>554</v>
      </c>
      <c r="T319">
        <v>1102</v>
      </c>
      <c r="U319">
        <v>165</v>
      </c>
      <c r="V319">
        <v>211</v>
      </c>
      <c r="W319">
        <v>376</v>
      </c>
      <c r="X319">
        <v>1711.576</v>
      </c>
    </row>
    <row r="320" spans="1:24" x14ac:dyDescent="0.2">
      <c r="A320">
        <v>57817101</v>
      </c>
      <c r="B320" t="s">
        <v>502</v>
      </c>
      <c r="C320">
        <v>57817</v>
      </c>
      <c r="D320" t="s">
        <v>502</v>
      </c>
      <c r="E320">
        <v>57</v>
      </c>
      <c r="F320" t="s">
        <v>480</v>
      </c>
      <c r="G320">
        <v>10</v>
      </c>
      <c r="H320" t="s">
        <v>397</v>
      </c>
      <c r="I320">
        <v>441</v>
      </c>
      <c r="J320">
        <v>426</v>
      </c>
      <c r="K320">
        <v>867</v>
      </c>
      <c r="L320">
        <v>441</v>
      </c>
      <c r="M320">
        <v>426</v>
      </c>
      <c r="N320">
        <v>867</v>
      </c>
      <c r="O320">
        <v>417</v>
      </c>
      <c r="P320">
        <v>404</v>
      </c>
      <c r="Q320">
        <v>821</v>
      </c>
      <c r="R320">
        <v>468</v>
      </c>
      <c r="S320">
        <v>450</v>
      </c>
      <c r="T320">
        <v>918</v>
      </c>
      <c r="U320">
        <v>544</v>
      </c>
      <c r="V320">
        <v>611</v>
      </c>
      <c r="W320">
        <v>1155</v>
      </c>
      <c r="X320">
        <v>1711.7620000000004</v>
      </c>
    </row>
    <row r="321" spans="1:24" x14ac:dyDescent="0.2">
      <c r="A321">
        <v>81904001</v>
      </c>
      <c r="B321" t="s">
        <v>831</v>
      </c>
      <c r="C321">
        <v>81904</v>
      </c>
      <c r="D321" t="s">
        <v>832</v>
      </c>
      <c r="E321">
        <v>81</v>
      </c>
      <c r="F321" t="s">
        <v>830</v>
      </c>
      <c r="G321">
        <v>12</v>
      </c>
      <c r="H321" t="s">
        <v>115</v>
      </c>
      <c r="I321">
        <v>545</v>
      </c>
      <c r="J321">
        <v>540</v>
      </c>
      <c r="K321">
        <v>1085</v>
      </c>
      <c r="L321">
        <v>541</v>
      </c>
      <c r="M321">
        <v>503</v>
      </c>
      <c r="N321">
        <v>1048</v>
      </c>
      <c r="O321">
        <v>537</v>
      </c>
      <c r="P321">
        <v>493</v>
      </c>
      <c r="Q321">
        <v>1037</v>
      </c>
      <c r="R321">
        <v>548</v>
      </c>
      <c r="S321">
        <v>518</v>
      </c>
      <c r="T321">
        <v>1065</v>
      </c>
      <c r="U321">
        <v>185</v>
      </c>
      <c r="V321">
        <v>230</v>
      </c>
      <c r="W321">
        <v>415</v>
      </c>
      <c r="X321">
        <v>1712.6959999999999</v>
      </c>
    </row>
    <row r="322" spans="1:24" x14ac:dyDescent="0.2">
      <c r="A322">
        <v>124901001</v>
      </c>
      <c r="B322" t="s">
        <v>1325</v>
      </c>
      <c r="C322">
        <v>124901</v>
      </c>
      <c r="D322" t="s">
        <v>1326</v>
      </c>
      <c r="E322">
        <v>124</v>
      </c>
      <c r="F322" t="s">
        <v>1327</v>
      </c>
      <c r="G322">
        <v>1</v>
      </c>
      <c r="H322" t="s">
        <v>327</v>
      </c>
      <c r="I322">
        <v>670</v>
      </c>
      <c r="J322">
        <v>645</v>
      </c>
      <c r="K322">
        <v>1315</v>
      </c>
      <c r="L322">
        <v>670</v>
      </c>
      <c r="M322">
        <v>645</v>
      </c>
      <c r="N322">
        <v>1315</v>
      </c>
      <c r="U322">
        <v>144</v>
      </c>
      <c r="V322">
        <v>154</v>
      </c>
      <c r="W322">
        <v>298</v>
      </c>
      <c r="X322">
        <v>1723.309</v>
      </c>
    </row>
    <row r="323" spans="1:24" x14ac:dyDescent="0.2">
      <c r="A323">
        <v>188902001</v>
      </c>
      <c r="B323" t="s">
        <v>1745</v>
      </c>
      <c r="C323">
        <v>188902</v>
      </c>
      <c r="D323" t="s">
        <v>1746</v>
      </c>
      <c r="E323">
        <v>188</v>
      </c>
      <c r="F323" t="s">
        <v>1741</v>
      </c>
      <c r="G323">
        <v>16</v>
      </c>
      <c r="H323" t="s">
        <v>283</v>
      </c>
      <c r="I323">
        <v>517</v>
      </c>
      <c r="J323">
        <v>525</v>
      </c>
      <c r="K323">
        <v>1042</v>
      </c>
      <c r="L323">
        <v>514</v>
      </c>
      <c r="M323">
        <v>514</v>
      </c>
      <c r="N323">
        <v>1027</v>
      </c>
      <c r="O323">
        <v>543</v>
      </c>
      <c r="P323">
        <v>511</v>
      </c>
      <c r="Q323">
        <v>1054</v>
      </c>
      <c r="R323">
        <v>484</v>
      </c>
      <c r="S323">
        <v>516</v>
      </c>
      <c r="T323">
        <v>1000</v>
      </c>
      <c r="U323">
        <v>198</v>
      </c>
      <c r="V323">
        <v>209</v>
      </c>
      <c r="W323">
        <v>407</v>
      </c>
      <c r="X323">
        <v>1726.8380000000004</v>
      </c>
    </row>
    <row r="324" spans="1:24" x14ac:dyDescent="0.2">
      <c r="A324">
        <v>57828006</v>
      </c>
      <c r="B324" t="s">
        <v>507</v>
      </c>
      <c r="C324">
        <v>57828</v>
      </c>
      <c r="D324" t="s">
        <v>504</v>
      </c>
      <c r="E324">
        <v>57</v>
      </c>
      <c r="F324" t="s">
        <v>480</v>
      </c>
      <c r="G324">
        <v>10</v>
      </c>
      <c r="H324" t="s">
        <v>397</v>
      </c>
      <c r="I324">
        <v>426</v>
      </c>
      <c r="J324">
        <v>423</v>
      </c>
      <c r="K324">
        <v>844</v>
      </c>
      <c r="L324">
        <v>446</v>
      </c>
      <c r="M324">
        <v>431</v>
      </c>
      <c r="N324">
        <v>874</v>
      </c>
      <c r="O324">
        <v>422</v>
      </c>
      <c r="P324">
        <v>400</v>
      </c>
      <c r="Q324">
        <v>822</v>
      </c>
      <c r="R324">
        <v>483</v>
      </c>
      <c r="S324">
        <v>478</v>
      </c>
      <c r="T324">
        <v>953</v>
      </c>
      <c r="U324">
        <v>91</v>
      </c>
      <c r="V324">
        <v>116</v>
      </c>
      <c r="W324">
        <v>207</v>
      </c>
      <c r="X324">
        <v>1727.221</v>
      </c>
    </row>
    <row r="325" spans="1:24" x14ac:dyDescent="0.2">
      <c r="A325">
        <v>57828005</v>
      </c>
      <c r="B325" t="s">
        <v>506</v>
      </c>
      <c r="C325">
        <v>57828</v>
      </c>
      <c r="D325" t="s">
        <v>504</v>
      </c>
      <c r="E325">
        <v>57</v>
      </c>
      <c r="F325" t="s">
        <v>480</v>
      </c>
      <c r="G325">
        <v>10</v>
      </c>
      <c r="H325" t="s">
        <v>397</v>
      </c>
      <c r="I325">
        <v>518</v>
      </c>
      <c r="J325">
        <v>530</v>
      </c>
      <c r="K325">
        <v>1048</v>
      </c>
      <c r="L325">
        <v>523</v>
      </c>
      <c r="M325">
        <v>519</v>
      </c>
      <c r="N325">
        <v>1042</v>
      </c>
      <c r="O325">
        <v>528</v>
      </c>
      <c r="P325">
        <v>514</v>
      </c>
      <c r="Q325">
        <v>1041</v>
      </c>
      <c r="R325">
        <v>510</v>
      </c>
      <c r="S325">
        <v>533</v>
      </c>
      <c r="T325">
        <v>1043</v>
      </c>
      <c r="U325">
        <v>122</v>
      </c>
      <c r="V325">
        <v>114</v>
      </c>
      <c r="W325">
        <v>236</v>
      </c>
      <c r="X325">
        <v>1727.221</v>
      </c>
    </row>
    <row r="326" spans="1:24" x14ac:dyDescent="0.2">
      <c r="A326">
        <v>57828004</v>
      </c>
      <c r="B326" t="s">
        <v>505</v>
      </c>
      <c r="C326">
        <v>57828</v>
      </c>
      <c r="D326" t="s">
        <v>504</v>
      </c>
      <c r="E326">
        <v>57</v>
      </c>
      <c r="F326" t="s">
        <v>480</v>
      </c>
      <c r="G326">
        <v>10</v>
      </c>
      <c r="H326" t="s">
        <v>397</v>
      </c>
      <c r="I326">
        <v>500</v>
      </c>
      <c r="J326">
        <v>467</v>
      </c>
      <c r="K326">
        <v>967</v>
      </c>
      <c r="L326">
        <v>509</v>
      </c>
      <c r="M326">
        <v>468</v>
      </c>
      <c r="N326">
        <v>976</v>
      </c>
      <c r="O326">
        <v>494</v>
      </c>
      <c r="P326">
        <v>442</v>
      </c>
      <c r="Q326">
        <v>936</v>
      </c>
      <c r="R326">
        <v>533</v>
      </c>
      <c r="S326">
        <v>510</v>
      </c>
      <c r="T326">
        <v>1043</v>
      </c>
      <c r="U326">
        <v>162</v>
      </c>
      <c r="V326">
        <v>131</v>
      </c>
      <c r="W326">
        <v>293</v>
      </c>
      <c r="X326">
        <v>1727.221</v>
      </c>
    </row>
    <row r="327" spans="1:24" x14ac:dyDescent="0.2">
      <c r="A327">
        <v>57828003</v>
      </c>
      <c r="B327" t="s">
        <v>503</v>
      </c>
      <c r="C327">
        <v>57828</v>
      </c>
      <c r="D327" t="s">
        <v>504</v>
      </c>
      <c r="E327">
        <v>57</v>
      </c>
      <c r="F327" t="s">
        <v>480</v>
      </c>
      <c r="G327">
        <v>10</v>
      </c>
      <c r="H327" t="s">
        <v>397</v>
      </c>
      <c r="I327">
        <v>615</v>
      </c>
      <c r="J327">
        <v>515</v>
      </c>
      <c r="K327">
        <v>1130</v>
      </c>
      <c r="L327">
        <v>573</v>
      </c>
      <c r="M327">
        <v>519</v>
      </c>
      <c r="N327">
        <v>1092</v>
      </c>
      <c r="O327">
        <v>610</v>
      </c>
      <c r="P327">
        <v>520</v>
      </c>
      <c r="Q327">
        <v>1130</v>
      </c>
      <c r="R327">
        <v>544</v>
      </c>
      <c r="S327">
        <v>518</v>
      </c>
      <c r="T327">
        <v>1062</v>
      </c>
      <c r="U327">
        <v>149</v>
      </c>
      <c r="V327">
        <v>148</v>
      </c>
      <c r="W327">
        <v>297</v>
      </c>
      <c r="X327">
        <v>1727.221</v>
      </c>
    </row>
    <row r="328" spans="1:24" x14ac:dyDescent="0.2">
      <c r="A328">
        <v>130902001</v>
      </c>
      <c r="B328" t="s">
        <v>1381</v>
      </c>
      <c r="C328">
        <v>130902</v>
      </c>
      <c r="D328" t="s">
        <v>1382</v>
      </c>
      <c r="E328">
        <v>130</v>
      </c>
      <c r="F328" t="s">
        <v>1379</v>
      </c>
      <c r="G328">
        <v>13</v>
      </c>
      <c r="H328" t="s">
        <v>92</v>
      </c>
      <c r="I328">
        <v>475</v>
      </c>
      <c r="J328">
        <v>444</v>
      </c>
      <c r="K328">
        <v>919</v>
      </c>
      <c r="L328">
        <v>528</v>
      </c>
      <c r="M328">
        <v>504</v>
      </c>
      <c r="N328">
        <v>1032</v>
      </c>
      <c r="O328">
        <v>539</v>
      </c>
      <c r="P328">
        <v>509</v>
      </c>
      <c r="Q328">
        <v>1048</v>
      </c>
      <c r="R328">
        <v>518</v>
      </c>
      <c r="S328">
        <v>500</v>
      </c>
      <c r="T328">
        <v>1017</v>
      </c>
      <c r="U328">
        <v>146</v>
      </c>
      <c r="V328">
        <v>169</v>
      </c>
      <c r="W328">
        <v>315</v>
      </c>
      <c r="X328">
        <v>1742.81</v>
      </c>
    </row>
    <row r="329" spans="1:24" x14ac:dyDescent="0.2">
      <c r="A329">
        <v>146904001</v>
      </c>
      <c r="B329" t="s">
        <v>1442</v>
      </c>
      <c r="C329">
        <v>146904</v>
      </c>
      <c r="D329" t="s">
        <v>1443</v>
      </c>
      <c r="E329">
        <v>146</v>
      </c>
      <c r="F329" t="s">
        <v>1439</v>
      </c>
      <c r="G329">
        <v>4</v>
      </c>
      <c r="H329" t="s">
        <v>252</v>
      </c>
      <c r="I329">
        <v>461</v>
      </c>
      <c r="J329">
        <v>454</v>
      </c>
      <c r="K329">
        <v>915</v>
      </c>
      <c r="L329">
        <v>478</v>
      </c>
      <c r="M329">
        <v>469</v>
      </c>
      <c r="N329">
        <v>947</v>
      </c>
      <c r="O329">
        <v>461</v>
      </c>
      <c r="P329">
        <v>452</v>
      </c>
      <c r="Q329">
        <v>912</v>
      </c>
      <c r="R329">
        <v>502</v>
      </c>
      <c r="S329">
        <v>493</v>
      </c>
      <c r="T329">
        <v>995</v>
      </c>
      <c r="U329">
        <v>155</v>
      </c>
      <c r="V329">
        <v>184</v>
      </c>
      <c r="W329">
        <v>339</v>
      </c>
      <c r="X329">
        <v>1752</v>
      </c>
    </row>
    <row r="330" spans="1:24" x14ac:dyDescent="0.2">
      <c r="A330">
        <v>161916001</v>
      </c>
      <c r="B330" t="s">
        <v>1547</v>
      </c>
      <c r="C330">
        <v>161916</v>
      </c>
      <c r="D330" t="s">
        <v>1548</v>
      </c>
      <c r="E330">
        <v>161</v>
      </c>
      <c r="F330" t="s">
        <v>1521</v>
      </c>
      <c r="G330">
        <v>12</v>
      </c>
      <c r="H330" t="s">
        <v>115</v>
      </c>
      <c r="I330">
        <v>555</v>
      </c>
      <c r="J330">
        <v>538</v>
      </c>
      <c r="K330">
        <v>1094</v>
      </c>
      <c r="L330">
        <v>568</v>
      </c>
      <c r="M330">
        <v>556</v>
      </c>
      <c r="N330">
        <v>1124</v>
      </c>
      <c r="O330">
        <v>554</v>
      </c>
      <c r="P330">
        <v>526</v>
      </c>
      <c r="Q330">
        <v>1080</v>
      </c>
      <c r="R330">
        <v>579</v>
      </c>
      <c r="S330">
        <v>582</v>
      </c>
      <c r="T330">
        <v>1161</v>
      </c>
      <c r="U330">
        <v>202</v>
      </c>
      <c r="V330">
        <v>228</v>
      </c>
      <c r="W330">
        <v>430</v>
      </c>
      <c r="X330">
        <v>1758.3320000000001</v>
      </c>
    </row>
    <row r="331" spans="1:24" x14ac:dyDescent="0.2">
      <c r="A331">
        <v>57830002</v>
      </c>
      <c r="B331" t="s">
        <v>509</v>
      </c>
      <c r="C331">
        <v>57830</v>
      </c>
      <c r="D331" t="s">
        <v>510</v>
      </c>
      <c r="E331">
        <v>57</v>
      </c>
      <c r="F331" t="s">
        <v>480</v>
      </c>
      <c r="G331">
        <v>10</v>
      </c>
      <c r="H331" t="s">
        <v>397</v>
      </c>
      <c r="I331">
        <v>462</v>
      </c>
      <c r="J331">
        <v>453</v>
      </c>
      <c r="K331">
        <v>915</v>
      </c>
      <c r="L331">
        <v>457</v>
      </c>
      <c r="M331">
        <v>453</v>
      </c>
      <c r="N331">
        <v>910</v>
      </c>
      <c r="O331">
        <v>444</v>
      </c>
      <c r="P331">
        <v>444</v>
      </c>
      <c r="Q331">
        <v>887</v>
      </c>
      <c r="R331">
        <v>479</v>
      </c>
      <c r="S331">
        <v>466</v>
      </c>
      <c r="T331">
        <v>945</v>
      </c>
      <c r="U331">
        <v>280</v>
      </c>
      <c r="V331">
        <v>289</v>
      </c>
      <c r="W331">
        <v>569</v>
      </c>
      <c r="X331">
        <v>1761.9290000000001</v>
      </c>
    </row>
    <row r="332" spans="1:24" x14ac:dyDescent="0.2">
      <c r="A332">
        <v>228903001</v>
      </c>
      <c r="B332" t="s">
        <v>1918</v>
      </c>
      <c r="C332">
        <v>228903</v>
      </c>
      <c r="D332" t="s">
        <v>2002</v>
      </c>
      <c r="E332">
        <v>228</v>
      </c>
      <c r="F332" t="s">
        <v>2001</v>
      </c>
      <c r="G332">
        <v>6</v>
      </c>
      <c r="H332" t="s">
        <v>79</v>
      </c>
      <c r="I332">
        <v>503</v>
      </c>
      <c r="J332">
        <v>480</v>
      </c>
      <c r="K332">
        <v>983</v>
      </c>
      <c r="L332">
        <v>480</v>
      </c>
      <c r="M332">
        <v>465</v>
      </c>
      <c r="N332">
        <v>945</v>
      </c>
      <c r="O332">
        <v>476</v>
      </c>
      <c r="P332">
        <v>459</v>
      </c>
      <c r="Q332">
        <v>935</v>
      </c>
      <c r="R332">
        <v>485</v>
      </c>
      <c r="S332">
        <v>471</v>
      </c>
      <c r="T332">
        <v>955</v>
      </c>
      <c r="U332">
        <v>183</v>
      </c>
      <c r="V332">
        <v>186</v>
      </c>
      <c r="W332">
        <v>369</v>
      </c>
      <c r="X332">
        <v>1764.3090000000004</v>
      </c>
    </row>
    <row r="333" spans="1:24" x14ac:dyDescent="0.2">
      <c r="A333">
        <v>94904001</v>
      </c>
      <c r="B333" t="s">
        <v>944</v>
      </c>
      <c r="C333">
        <v>94904</v>
      </c>
      <c r="D333" t="s">
        <v>945</v>
      </c>
      <c r="E333">
        <v>94</v>
      </c>
      <c r="F333" t="s">
        <v>937</v>
      </c>
      <c r="G333">
        <v>20</v>
      </c>
      <c r="H333" t="s">
        <v>67</v>
      </c>
      <c r="I333">
        <v>465</v>
      </c>
      <c r="J333">
        <v>456</v>
      </c>
      <c r="K333">
        <v>921</v>
      </c>
      <c r="L333">
        <v>522</v>
      </c>
      <c r="M333">
        <v>497</v>
      </c>
      <c r="N333">
        <v>1019</v>
      </c>
      <c r="O333">
        <v>530</v>
      </c>
      <c r="P333">
        <v>500</v>
      </c>
      <c r="Q333">
        <v>1030</v>
      </c>
      <c r="R333">
        <v>510</v>
      </c>
      <c r="S333">
        <v>494</v>
      </c>
      <c r="T333">
        <v>1004</v>
      </c>
      <c r="U333">
        <v>221</v>
      </c>
      <c r="V333">
        <v>234</v>
      </c>
      <c r="W333">
        <v>455</v>
      </c>
      <c r="X333">
        <v>1764.7449999999999</v>
      </c>
    </row>
    <row r="334" spans="1:24" x14ac:dyDescent="0.2">
      <c r="A334">
        <v>107906001</v>
      </c>
      <c r="B334" t="s">
        <v>1164</v>
      </c>
      <c r="C334">
        <v>107906</v>
      </c>
      <c r="D334" t="s">
        <v>1165</v>
      </c>
      <c r="E334">
        <v>107</v>
      </c>
      <c r="F334" t="s">
        <v>1157</v>
      </c>
      <c r="G334">
        <v>7</v>
      </c>
      <c r="H334" t="s">
        <v>26</v>
      </c>
      <c r="I334">
        <v>518</v>
      </c>
      <c r="J334">
        <v>498</v>
      </c>
      <c r="K334">
        <v>1016</v>
      </c>
      <c r="L334">
        <v>511</v>
      </c>
      <c r="M334">
        <v>492</v>
      </c>
      <c r="N334">
        <v>1003</v>
      </c>
      <c r="O334">
        <v>506</v>
      </c>
      <c r="P334">
        <v>478</v>
      </c>
      <c r="Q334">
        <v>984</v>
      </c>
      <c r="R334">
        <v>517</v>
      </c>
      <c r="S334">
        <v>509</v>
      </c>
      <c r="T334">
        <v>1026</v>
      </c>
      <c r="U334">
        <v>169</v>
      </c>
      <c r="V334">
        <v>185</v>
      </c>
      <c r="W334">
        <v>354</v>
      </c>
      <c r="X334">
        <v>1766.8150000000001</v>
      </c>
    </row>
    <row r="335" spans="1:24" x14ac:dyDescent="0.2">
      <c r="A335">
        <v>14901001</v>
      </c>
      <c r="B335" t="s">
        <v>113</v>
      </c>
      <c r="C335">
        <v>14901</v>
      </c>
      <c r="D335" t="s">
        <v>114</v>
      </c>
      <c r="E335">
        <v>14</v>
      </c>
      <c r="F335" t="s">
        <v>108</v>
      </c>
      <c r="G335">
        <v>12</v>
      </c>
      <c r="H335" t="s">
        <v>115</v>
      </c>
      <c r="I335">
        <v>486</v>
      </c>
      <c r="J335">
        <v>504</v>
      </c>
      <c r="K335">
        <v>990</v>
      </c>
      <c r="L335">
        <v>535</v>
      </c>
      <c r="M335">
        <v>527</v>
      </c>
      <c r="N335">
        <v>1062</v>
      </c>
      <c r="O335">
        <v>538</v>
      </c>
      <c r="P335">
        <v>523</v>
      </c>
      <c r="Q335">
        <v>1061</v>
      </c>
      <c r="R335">
        <v>531</v>
      </c>
      <c r="S335">
        <v>533</v>
      </c>
      <c r="T335">
        <v>1064</v>
      </c>
      <c r="U335">
        <v>179</v>
      </c>
      <c r="V335">
        <v>227</v>
      </c>
      <c r="W335">
        <v>406</v>
      </c>
      <c r="X335">
        <v>1768.3040000000001</v>
      </c>
    </row>
    <row r="336" spans="1:24" x14ac:dyDescent="0.2">
      <c r="A336">
        <v>31914001</v>
      </c>
      <c r="B336" t="s">
        <v>352</v>
      </c>
      <c r="C336">
        <v>31914</v>
      </c>
      <c r="D336" t="s">
        <v>353</v>
      </c>
      <c r="E336">
        <v>31</v>
      </c>
      <c r="F336" t="s">
        <v>326</v>
      </c>
      <c r="G336">
        <v>1</v>
      </c>
      <c r="H336" t="s">
        <v>327</v>
      </c>
      <c r="I336">
        <v>480</v>
      </c>
      <c r="J336">
        <v>479</v>
      </c>
      <c r="K336">
        <v>959</v>
      </c>
      <c r="L336">
        <v>481</v>
      </c>
      <c r="M336">
        <v>478</v>
      </c>
      <c r="N336">
        <v>959</v>
      </c>
      <c r="O336">
        <v>485</v>
      </c>
      <c r="P336">
        <v>480</v>
      </c>
      <c r="Q336">
        <v>965</v>
      </c>
      <c r="R336">
        <v>447</v>
      </c>
      <c r="S336">
        <v>463</v>
      </c>
      <c r="T336">
        <v>910</v>
      </c>
      <c r="U336">
        <v>163</v>
      </c>
      <c r="V336">
        <v>175</v>
      </c>
      <c r="W336">
        <v>338</v>
      </c>
      <c r="X336">
        <v>1770.68</v>
      </c>
    </row>
    <row r="337" spans="1:24" x14ac:dyDescent="0.2">
      <c r="A337">
        <v>71908001</v>
      </c>
      <c r="B337" t="s">
        <v>742</v>
      </c>
      <c r="C337">
        <v>71908</v>
      </c>
      <c r="D337" t="s">
        <v>743</v>
      </c>
      <c r="E337">
        <v>71</v>
      </c>
      <c r="F337" t="s">
        <v>696</v>
      </c>
      <c r="G337">
        <v>19</v>
      </c>
      <c r="H337" t="s">
        <v>697</v>
      </c>
      <c r="I337">
        <v>438</v>
      </c>
      <c r="J337">
        <v>436</v>
      </c>
      <c r="K337">
        <v>874</v>
      </c>
      <c r="L337">
        <v>439</v>
      </c>
      <c r="M337">
        <v>437</v>
      </c>
      <c r="N337">
        <v>876</v>
      </c>
      <c r="O337">
        <v>431</v>
      </c>
      <c r="P337">
        <v>424</v>
      </c>
      <c r="Q337">
        <v>855</v>
      </c>
      <c r="R337">
        <v>450</v>
      </c>
      <c r="S337">
        <v>454</v>
      </c>
      <c r="T337">
        <v>904</v>
      </c>
      <c r="U337">
        <v>180</v>
      </c>
      <c r="V337">
        <v>177</v>
      </c>
      <c r="W337">
        <v>357</v>
      </c>
      <c r="X337">
        <v>1798.8230000000001</v>
      </c>
    </row>
    <row r="338" spans="1:24" x14ac:dyDescent="0.2">
      <c r="A338">
        <v>152903001</v>
      </c>
      <c r="B338" t="s">
        <v>1474</v>
      </c>
      <c r="C338">
        <v>152903</v>
      </c>
      <c r="D338" t="s">
        <v>1475</v>
      </c>
      <c r="E338">
        <v>152</v>
      </c>
      <c r="F338" t="s">
        <v>1466</v>
      </c>
      <c r="G338">
        <v>17</v>
      </c>
      <c r="H338" t="s">
        <v>388</v>
      </c>
      <c r="I338">
        <v>467</v>
      </c>
      <c r="J338">
        <v>449</v>
      </c>
      <c r="K338">
        <v>916</v>
      </c>
      <c r="L338">
        <v>480</v>
      </c>
      <c r="M338">
        <v>473</v>
      </c>
      <c r="N338">
        <v>952</v>
      </c>
      <c r="O338">
        <v>474</v>
      </c>
      <c r="P338">
        <v>462</v>
      </c>
      <c r="Q338">
        <v>936</v>
      </c>
      <c r="R338">
        <v>488</v>
      </c>
      <c r="S338">
        <v>487</v>
      </c>
      <c r="T338">
        <v>974</v>
      </c>
      <c r="U338">
        <v>164</v>
      </c>
      <c r="V338">
        <v>177</v>
      </c>
      <c r="W338">
        <v>341</v>
      </c>
      <c r="X338">
        <v>1812.1780000000001</v>
      </c>
    </row>
    <row r="339" spans="1:24" x14ac:dyDescent="0.2">
      <c r="A339">
        <v>91913001</v>
      </c>
      <c r="B339" t="s">
        <v>900</v>
      </c>
      <c r="C339">
        <v>91913</v>
      </c>
      <c r="D339" t="s">
        <v>901</v>
      </c>
      <c r="E339">
        <v>91</v>
      </c>
      <c r="F339" t="s">
        <v>887</v>
      </c>
      <c r="G339">
        <v>10</v>
      </c>
      <c r="H339" t="s">
        <v>397</v>
      </c>
      <c r="I339">
        <v>520</v>
      </c>
      <c r="J339">
        <v>480</v>
      </c>
      <c r="K339">
        <v>1000</v>
      </c>
      <c r="L339">
        <v>548</v>
      </c>
      <c r="M339">
        <v>528</v>
      </c>
      <c r="N339">
        <v>1076</v>
      </c>
      <c r="O339">
        <v>554</v>
      </c>
      <c r="P339">
        <v>515</v>
      </c>
      <c r="Q339">
        <v>1069</v>
      </c>
      <c r="R339">
        <v>540</v>
      </c>
      <c r="S339">
        <v>547</v>
      </c>
      <c r="T339">
        <v>1087</v>
      </c>
      <c r="U339">
        <v>208</v>
      </c>
      <c r="V339">
        <v>228</v>
      </c>
      <c r="W339">
        <v>436</v>
      </c>
      <c r="X339">
        <v>1823.2650000000001</v>
      </c>
    </row>
    <row r="340" spans="1:24" x14ac:dyDescent="0.2">
      <c r="A340">
        <v>227912001</v>
      </c>
      <c r="B340" t="s">
        <v>1995</v>
      </c>
      <c r="C340">
        <v>227912</v>
      </c>
      <c r="D340" t="s">
        <v>1996</v>
      </c>
      <c r="E340">
        <v>227</v>
      </c>
      <c r="F340" t="s">
        <v>1963</v>
      </c>
      <c r="G340">
        <v>13</v>
      </c>
      <c r="H340" t="s">
        <v>92</v>
      </c>
      <c r="I340">
        <v>528</v>
      </c>
      <c r="J340">
        <v>523</v>
      </c>
      <c r="K340">
        <v>1050</v>
      </c>
      <c r="L340">
        <v>563</v>
      </c>
      <c r="M340">
        <v>554</v>
      </c>
      <c r="N340">
        <v>1116</v>
      </c>
      <c r="O340">
        <v>557</v>
      </c>
      <c r="P340">
        <v>536</v>
      </c>
      <c r="Q340">
        <v>1093</v>
      </c>
      <c r="R340">
        <v>571</v>
      </c>
      <c r="S340">
        <v>576</v>
      </c>
      <c r="T340">
        <v>1146</v>
      </c>
      <c r="U340">
        <v>213</v>
      </c>
      <c r="V340">
        <v>247</v>
      </c>
      <c r="W340">
        <v>460</v>
      </c>
      <c r="X340">
        <v>1831.836</v>
      </c>
    </row>
    <row r="341" spans="1:24" x14ac:dyDescent="0.2">
      <c r="A341">
        <v>161909001</v>
      </c>
      <c r="B341" t="s">
        <v>1540</v>
      </c>
      <c r="C341">
        <v>161909</v>
      </c>
      <c r="D341" t="s">
        <v>1541</v>
      </c>
      <c r="E341">
        <v>161</v>
      </c>
      <c r="F341" t="s">
        <v>1521</v>
      </c>
      <c r="G341">
        <v>12</v>
      </c>
      <c r="H341" t="s">
        <v>115</v>
      </c>
      <c r="I341">
        <v>535</v>
      </c>
      <c r="J341">
        <v>499</v>
      </c>
      <c r="K341">
        <v>1041</v>
      </c>
      <c r="L341">
        <v>553</v>
      </c>
      <c r="M341">
        <v>528</v>
      </c>
      <c r="N341">
        <v>1084</v>
      </c>
      <c r="O341">
        <v>574</v>
      </c>
      <c r="P341">
        <v>516</v>
      </c>
      <c r="Q341">
        <v>1095</v>
      </c>
      <c r="R341">
        <v>533</v>
      </c>
      <c r="S341">
        <v>540</v>
      </c>
      <c r="T341">
        <v>1075</v>
      </c>
      <c r="U341">
        <v>202</v>
      </c>
      <c r="V341">
        <v>212</v>
      </c>
      <c r="W341">
        <v>414</v>
      </c>
      <c r="X341">
        <v>1838.2170000000001</v>
      </c>
    </row>
    <row r="342" spans="1:24" x14ac:dyDescent="0.2">
      <c r="A342">
        <v>92906002</v>
      </c>
      <c r="B342" t="s">
        <v>920</v>
      </c>
      <c r="C342">
        <v>92906</v>
      </c>
      <c r="D342" t="s">
        <v>921</v>
      </c>
      <c r="E342">
        <v>92</v>
      </c>
      <c r="F342" t="s">
        <v>910</v>
      </c>
      <c r="G342">
        <v>7</v>
      </c>
      <c r="H342" t="s">
        <v>26</v>
      </c>
      <c r="I342">
        <v>557</v>
      </c>
      <c r="J342">
        <v>533</v>
      </c>
      <c r="K342">
        <v>1083</v>
      </c>
      <c r="L342">
        <v>566</v>
      </c>
      <c r="M342">
        <v>544</v>
      </c>
      <c r="N342">
        <v>1108</v>
      </c>
      <c r="O342">
        <v>551</v>
      </c>
      <c r="P342">
        <v>521</v>
      </c>
      <c r="Q342">
        <v>1068</v>
      </c>
      <c r="R342">
        <v>586</v>
      </c>
      <c r="S342">
        <v>574</v>
      </c>
      <c r="T342">
        <v>1160</v>
      </c>
      <c r="U342">
        <v>186</v>
      </c>
      <c r="V342">
        <v>209</v>
      </c>
      <c r="W342">
        <v>395</v>
      </c>
      <c r="X342">
        <v>1839.0210000000004</v>
      </c>
    </row>
    <row r="343" spans="1:24" x14ac:dyDescent="0.2">
      <c r="A343">
        <v>61903001</v>
      </c>
      <c r="B343" t="s">
        <v>625</v>
      </c>
      <c r="C343">
        <v>61903</v>
      </c>
      <c r="D343" t="s">
        <v>626</v>
      </c>
      <c r="E343">
        <v>61</v>
      </c>
      <c r="F343" t="s">
        <v>615</v>
      </c>
      <c r="G343">
        <v>11</v>
      </c>
      <c r="H343" t="s">
        <v>461</v>
      </c>
      <c r="I343">
        <v>471</v>
      </c>
      <c r="J343">
        <v>454</v>
      </c>
      <c r="K343">
        <v>925</v>
      </c>
      <c r="L343">
        <v>534</v>
      </c>
      <c r="M343">
        <v>516</v>
      </c>
      <c r="N343">
        <v>1050</v>
      </c>
      <c r="O343">
        <v>527</v>
      </c>
      <c r="P343">
        <v>499</v>
      </c>
      <c r="Q343">
        <v>1027</v>
      </c>
      <c r="R343">
        <v>540</v>
      </c>
      <c r="S343">
        <v>530</v>
      </c>
      <c r="T343">
        <v>1069</v>
      </c>
      <c r="U343">
        <v>211</v>
      </c>
      <c r="V343">
        <v>223</v>
      </c>
      <c r="W343">
        <v>434</v>
      </c>
      <c r="X343">
        <v>1860.9490000000001</v>
      </c>
    </row>
    <row r="344" spans="1:24" x14ac:dyDescent="0.2">
      <c r="A344">
        <v>36901001</v>
      </c>
      <c r="B344" t="s">
        <v>365</v>
      </c>
      <c r="C344">
        <v>36901</v>
      </c>
      <c r="D344" t="s">
        <v>366</v>
      </c>
      <c r="E344">
        <v>36</v>
      </c>
      <c r="F344" t="s">
        <v>367</v>
      </c>
      <c r="G344">
        <v>4</v>
      </c>
      <c r="H344" t="s">
        <v>252</v>
      </c>
      <c r="I344">
        <v>503</v>
      </c>
      <c r="J344">
        <v>482</v>
      </c>
      <c r="K344">
        <v>985</v>
      </c>
      <c r="L344">
        <v>508</v>
      </c>
      <c r="M344">
        <v>500</v>
      </c>
      <c r="N344">
        <v>1008</v>
      </c>
      <c r="O344">
        <v>514</v>
      </c>
      <c r="P344">
        <v>499</v>
      </c>
      <c r="Q344">
        <v>1013</v>
      </c>
      <c r="R344">
        <v>496</v>
      </c>
      <c r="S344">
        <v>503</v>
      </c>
      <c r="T344">
        <v>999</v>
      </c>
      <c r="U344">
        <v>185</v>
      </c>
      <c r="V344">
        <v>180</v>
      </c>
      <c r="W344">
        <v>365</v>
      </c>
      <c r="X344">
        <v>1861.4459999999999</v>
      </c>
    </row>
    <row r="345" spans="1:24" x14ac:dyDescent="0.2">
      <c r="A345">
        <v>91908001</v>
      </c>
      <c r="B345" t="s">
        <v>896</v>
      </c>
      <c r="C345">
        <v>91908</v>
      </c>
      <c r="D345" t="s">
        <v>897</v>
      </c>
      <c r="E345">
        <v>91</v>
      </c>
      <c r="F345" t="s">
        <v>887</v>
      </c>
      <c r="G345">
        <v>10</v>
      </c>
      <c r="H345" t="s">
        <v>397</v>
      </c>
      <c r="I345">
        <v>497</v>
      </c>
      <c r="J345">
        <v>427</v>
      </c>
      <c r="K345">
        <v>923</v>
      </c>
      <c r="L345">
        <v>563</v>
      </c>
      <c r="M345">
        <v>533</v>
      </c>
      <c r="N345">
        <v>1096</v>
      </c>
      <c r="O345">
        <v>522</v>
      </c>
      <c r="P345">
        <v>501</v>
      </c>
      <c r="Q345">
        <v>1025</v>
      </c>
      <c r="R345">
        <v>599</v>
      </c>
      <c r="S345">
        <v>561</v>
      </c>
      <c r="T345">
        <v>1159</v>
      </c>
      <c r="U345">
        <v>227</v>
      </c>
      <c r="V345">
        <v>219</v>
      </c>
      <c r="W345">
        <v>446</v>
      </c>
      <c r="X345">
        <v>1863.866</v>
      </c>
    </row>
    <row r="346" spans="1:24" x14ac:dyDescent="0.2">
      <c r="A346">
        <v>121903001</v>
      </c>
      <c r="B346" t="s">
        <v>1303</v>
      </c>
      <c r="C346">
        <v>121903</v>
      </c>
      <c r="D346" t="s">
        <v>1304</v>
      </c>
      <c r="E346">
        <v>121</v>
      </c>
      <c r="F346" t="s">
        <v>1302</v>
      </c>
      <c r="G346">
        <v>5</v>
      </c>
      <c r="H346" t="s">
        <v>372</v>
      </c>
      <c r="I346">
        <v>534</v>
      </c>
      <c r="J346">
        <v>486</v>
      </c>
      <c r="K346">
        <v>1019</v>
      </c>
      <c r="L346">
        <v>525</v>
      </c>
      <c r="M346">
        <v>503</v>
      </c>
      <c r="N346">
        <v>1029</v>
      </c>
      <c r="O346">
        <v>544</v>
      </c>
      <c r="P346">
        <v>490</v>
      </c>
      <c r="Q346">
        <v>1035</v>
      </c>
      <c r="R346">
        <v>506</v>
      </c>
      <c r="S346">
        <v>517</v>
      </c>
      <c r="T346">
        <v>1022</v>
      </c>
      <c r="U346">
        <v>197</v>
      </c>
      <c r="V346">
        <v>207</v>
      </c>
      <c r="W346">
        <v>404</v>
      </c>
      <c r="X346">
        <v>1871.884</v>
      </c>
    </row>
    <row r="347" spans="1:24" x14ac:dyDescent="0.2">
      <c r="A347">
        <v>47901001</v>
      </c>
      <c r="B347" t="s">
        <v>451</v>
      </c>
      <c r="C347">
        <v>47901</v>
      </c>
      <c r="D347" t="s">
        <v>452</v>
      </c>
      <c r="E347">
        <v>47</v>
      </c>
      <c r="F347" t="s">
        <v>453</v>
      </c>
      <c r="G347">
        <v>14</v>
      </c>
      <c r="H347" t="s">
        <v>321</v>
      </c>
      <c r="I347">
        <v>488</v>
      </c>
      <c r="J347">
        <v>491</v>
      </c>
      <c r="K347">
        <v>979</v>
      </c>
      <c r="L347">
        <v>501</v>
      </c>
      <c r="M347">
        <v>496</v>
      </c>
      <c r="N347">
        <v>997</v>
      </c>
      <c r="O347">
        <v>488</v>
      </c>
      <c r="P347">
        <v>476</v>
      </c>
      <c r="Q347">
        <v>964</v>
      </c>
      <c r="R347">
        <v>519</v>
      </c>
      <c r="S347">
        <v>522</v>
      </c>
      <c r="T347">
        <v>1041</v>
      </c>
      <c r="U347">
        <v>157</v>
      </c>
      <c r="V347">
        <v>181</v>
      </c>
      <c r="W347">
        <v>338</v>
      </c>
      <c r="X347">
        <v>1874.623</v>
      </c>
    </row>
    <row r="348" spans="1:24" x14ac:dyDescent="0.2">
      <c r="A348">
        <v>160901001</v>
      </c>
      <c r="B348" t="s">
        <v>1516</v>
      </c>
      <c r="C348">
        <v>160901</v>
      </c>
      <c r="D348" t="s">
        <v>1517</v>
      </c>
      <c r="E348">
        <v>160</v>
      </c>
      <c r="F348" t="s">
        <v>1518</v>
      </c>
      <c r="G348">
        <v>15</v>
      </c>
      <c r="H348" t="s">
        <v>287</v>
      </c>
      <c r="I348">
        <v>528</v>
      </c>
      <c r="J348">
        <v>536</v>
      </c>
      <c r="K348">
        <v>1062</v>
      </c>
      <c r="L348">
        <v>522</v>
      </c>
      <c r="M348">
        <v>520</v>
      </c>
      <c r="N348">
        <v>1041</v>
      </c>
      <c r="O348">
        <v>531</v>
      </c>
      <c r="P348">
        <v>522</v>
      </c>
      <c r="Q348">
        <v>1052</v>
      </c>
      <c r="R348">
        <v>516</v>
      </c>
      <c r="S348">
        <v>519</v>
      </c>
      <c r="T348">
        <v>1033</v>
      </c>
      <c r="U348">
        <v>167</v>
      </c>
      <c r="V348">
        <v>214</v>
      </c>
      <c r="W348">
        <v>381</v>
      </c>
      <c r="X348">
        <v>1890.826</v>
      </c>
    </row>
    <row r="349" spans="1:24" x14ac:dyDescent="0.2">
      <c r="A349">
        <v>92908001</v>
      </c>
      <c r="B349" t="s">
        <v>924</v>
      </c>
      <c r="C349">
        <v>92908</v>
      </c>
      <c r="D349" t="s">
        <v>925</v>
      </c>
      <c r="E349">
        <v>92</v>
      </c>
      <c r="F349" t="s">
        <v>910</v>
      </c>
      <c r="G349">
        <v>7</v>
      </c>
      <c r="H349" t="s">
        <v>26</v>
      </c>
      <c r="I349">
        <v>555</v>
      </c>
      <c r="J349">
        <v>550</v>
      </c>
      <c r="K349">
        <v>1105</v>
      </c>
      <c r="L349">
        <v>560</v>
      </c>
      <c r="M349">
        <v>556</v>
      </c>
      <c r="N349">
        <v>1116</v>
      </c>
      <c r="O349">
        <v>549</v>
      </c>
      <c r="P349">
        <v>526</v>
      </c>
      <c r="Q349">
        <v>1073</v>
      </c>
      <c r="R349">
        <v>574</v>
      </c>
      <c r="S349">
        <v>596</v>
      </c>
      <c r="T349">
        <v>1170</v>
      </c>
      <c r="U349">
        <v>209</v>
      </c>
      <c r="V349">
        <v>236</v>
      </c>
      <c r="W349">
        <v>445</v>
      </c>
      <c r="X349">
        <v>1892.7170000000001</v>
      </c>
    </row>
    <row r="350" spans="1:24" x14ac:dyDescent="0.2">
      <c r="A350">
        <v>28903001</v>
      </c>
      <c r="B350" t="s">
        <v>310</v>
      </c>
      <c r="C350">
        <v>28903</v>
      </c>
      <c r="D350" t="s">
        <v>311</v>
      </c>
      <c r="E350">
        <v>28</v>
      </c>
      <c r="F350" t="s">
        <v>309</v>
      </c>
      <c r="G350">
        <v>13</v>
      </c>
      <c r="H350" t="s">
        <v>92</v>
      </c>
      <c r="I350">
        <v>435</v>
      </c>
      <c r="J350">
        <v>471</v>
      </c>
      <c r="K350">
        <v>906</v>
      </c>
      <c r="L350">
        <v>477</v>
      </c>
      <c r="M350">
        <v>484</v>
      </c>
      <c r="N350">
        <v>961</v>
      </c>
      <c r="O350">
        <v>473</v>
      </c>
      <c r="P350">
        <v>477</v>
      </c>
      <c r="Q350">
        <v>950</v>
      </c>
      <c r="R350">
        <v>482</v>
      </c>
      <c r="S350">
        <v>492</v>
      </c>
      <c r="T350">
        <v>974</v>
      </c>
      <c r="U350">
        <v>178</v>
      </c>
      <c r="V350">
        <v>211</v>
      </c>
      <c r="W350">
        <v>389</v>
      </c>
      <c r="X350">
        <v>1897.5940000000001</v>
      </c>
    </row>
    <row r="351" spans="1:24" x14ac:dyDescent="0.2">
      <c r="A351">
        <v>15914001</v>
      </c>
      <c r="B351" t="s">
        <v>201</v>
      </c>
      <c r="C351">
        <v>15914</v>
      </c>
      <c r="D351" t="s">
        <v>202</v>
      </c>
      <c r="E351">
        <v>15</v>
      </c>
      <c r="F351" t="s">
        <v>139</v>
      </c>
      <c r="G351">
        <v>20</v>
      </c>
      <c r="H351" t="s">
        <v>67</v>
      </c>
      <c r="I351">
        <v>497</v>
      </c>
      <c r="J351">
        <v>489</v>
      </c>
      <c r="K351">
        <v>986</v>
      </c>
      <c r="L351">
        <v>529</v>
      </c>
      <c r="M351">
        <v>511</v>
      </c>
      <c r="N351">
        <v>1040</v>
      </c>
      <c r="O351">
        <v>523</v>
      </c>
      <c r="P351">
        <v>501</v>
      </c>
      <c r="Q351">
        <v>1025</v>
      </c>
      <c r="R351">
        <v>537</v>
      </c>
      <c r="S351">
        <v>526</v>
      </c>
      <c r="T351">
        <v>1063</v>
      </c>
      <c r="U351">
        <v>335</v>
      </c>
      <c r="V351">
        <v>346</v>
      </c>
      <c r="W351">
        <v>681</v>
      </c>
      <c r="X351">
        <v>1899.3610000000001</v>
      </c>
    </row>
    <row r="352" spans="1:24" x14ac:dyDescent="0.2">
      <c r="A352">
        <v>178902001</v>
      </c>
      <c r="B352" t="s">
        <v>1655</v>
      </c>
      <c r="C352">
        <v>178902</v>
      </c>
      <c r="D352" t="s">
        <v>1656</v>
      </c>
      <c r="E352">
        <v>178</v>
      </c>
      <c r="F352" t="s">
        <v>1657</v>
      </c>
      <c r="G352">
        <v>2</v>
      </c>
      <c r="H352" t="s">
        <v>59</v>
      </c>
      <c r="I352">
        <v>523</v>
      </c>
      <c r="J352">
        <v>495</v>
      </c>
      <c r="K352">
        <v>1018</v>
      </c>
      <c r="L352">
        <v>516</v>
      </c>
      <c r="M352">
        <v>485</v>
      </c>
      <c r="N352">
        <v>1002</v>
      </c>
      <c r="O352">
        <v>524</v>
      </c>
      <c r="P352">
        <v>487</v>
      </c>
      <c r="Q352">
        <v>1013</v>
      </c>
      <c r="R352">
        <v>500</v>
      </c>
      <c r="S352">
        <v>481</v>
      </c>
      <c r="T352">
        <v>981</v>
      </c>
      <c r="U352">
        <v>187</v>
      </c>
      <c r="V352">
        <v>216</v>
      </c>
      <c r="W352">
        <v>403</v>
      </c>
      <c r="X352">
        <v>1904.606</v>
      </c>
    </row>
    <row r="353" spans="1:24" x14ac:dyDescent="0.2">
      <c r="A353">
        <v>88902001</v>
      </c>
      <c r="B353" t="s">
        <v>872</v>
      </c>
      <c r="C353">
        <v>88902</v>
      </c>
      <c r="D353" t="s">
        <v>873</v>
      </c>
      <c r="E353">
        <v>88</v>
      </c>
      <c r="F353" t="s">
        <v>874</v>
      </c>
      <c r="G353">
        <v>3</v>
      </c>
      <c r="H353" t="s">
        <v>317</v>
      </c>
      <c r="I353">
        <v>496</v>
      </c>
      <c r="J353">
        <v>493</v>
      </c>
      <c r="K353">
        <v>989</v>
      </c>
      <c r="L353">
        <v>514</v>
      </c>
      <c r="M353">
        <v>499</v>
      </c>
      <c r="N353">
        <v>1013</v>
      </c>
      <c r="O353">
        <v>508</v>
      </c>
      <c r="P353">
        <v>494</v>
      </c>
      <c r="Q353">
        <v>1002</v>
      </c>
      <c r="R353">
        <v>532</v>
      </c>
      <c r="S353">
        <v>511</v>
      </c>
      <c r="T353">
        <v>1046</v>
      </c>
      <c r="U353">
        <v>204</v>
      </c>
      <c r="V353">
        <v>203</v>
      </c>
      <c r="W353">
        <v>407</v>
      </c>
      <c r="X353">
        <v>1906.3760000000004</v>
      </c>
    </row>
    <row r="354" spans="1:24" x14ac:dyDescent="0.2">
      <c r="A354">
        <v>113901002</v>
      </c>
      <c r="B354" t="s">
        <v>1249</v>
      </c>
      <c r="C354">
        <v>113901</v>
      </c>
      <c r="D354" t="s">
        <v>1250</v>
      </c>
      <c r="E354">
        <v>113</v>
      </c>
      <c r="F354" t="s">
        <v>1251</v>
      </c>
      <c r="G354">
        <v>6</v>
      </c>
      <c r="H354" t="s">
        <v>79</v>
      </c>
      <c r="I354">
        <v>454</v>
      </c>
      <c r="J354">
        <v>448</v>
      </c>
      <c r="K354">
        <v>901</v>
      </c>
      <c r="L354">
        <v>478</v>
      </c>
      <c r="M354">
        <v>463</v>
      </c>
      <c r="N354">
        <v>941</v>
      </c>
      <c r="O354">
        <v>485</v>
      </c>
      <c r="P354">
        <v>465</v>
      </c>
      <c r="Q354">
        <v>950</v>
      </c>
      <c r="R354">
        <v>470</v>
      </c>
      <c r="S354">
        <v>461</v>
      </c>
      <c r="T354">
        <v>931</v>
      </c>
      <c r="U354">
        <v>151</v>
      </c>
      <c r="V354">
        <v>139</v>
      </c>
      <c r="W354">
        <v>290</v>
      </c>
      <c r="X354">
        <v>1906.7610000000004</v>
      </c>
    </row>
    <row r="355" spans="1:24" x14ac:dyDescent="0.2">
      <c r="A355">
        <v>246907001</v>
      </c>
      <c r="B355" t="s">
        <v>2129</v>
      </c>
      <c r="C355">
        <v>246907</v>
      </c>
      <c r="D355" t="s">
        <v>2130</v>
      </c>
      <c r="E355">
        <v>246</v>
      </c>
      <c r="F355" t="s">
        <v>2118</v>
      </c>
      <c r="G355">
        <v>13</v>
      </c>
      <c r="H355" t="s">
        <v>92</v>
      </c>
      <c r="I355">
        <v>502</v>
      </c>
      <c r="J355">
        <v>471</v>
      </c>
      <c r="K355">
        <v>973</v>
      </c>
      <c r="L355">
        <v>507</v>
      </c>
      <c r="M355">
        <v>494</v>
      </c>
      <c r="N355">
        <v>1001</v>
      </c>
      <c r="O355">
        <v>511</v>
      </c>
      <c r="P355">
        <v>479</v>
      </c>
      <c r="Q355">
        <v>990</v>
      </c>
      <c r="R355">
        <v>505</v>
      </c>
      <c r="S355">
        <v>504</v>
      </c>
      <c r="T355">
        <v>1008</v>
      </c>
      <c r="U355">
        <v>180</v>
      </c>
      <c r="V355">
        <v>210</v>
      </c>
      <c r="W355">
        <v>390</v>
      </c>
      <c r="X355">
        <v>1908.9690000000001</v>
      </c>
    </row>
    <row r="356" spans="1:24" x14ac:dyDescent="0.2">
      <c r="A356">
        <v>14910001</v>
      </c>
      <c r="B356" t="s">
        <v>135</v>
      </c>
      <c r="C356">
        <v>14910</v>
      </c>
      <c r="D356" t="s">
        <v>136</v>
      </c>
      <c r="E356">
        <v>14</v>
      </c>
      <c r="F356" t="s">
        <v>108</v>
      </c>
      <c r="G356">
        <v>12</v>
      </c>
      <c r="H356" t="s">
        <v>115</v>
      </c>
      <c r="I356">
        <v>526</v>
      </c>
      <c r="J356">
        <v>502</v>
      </c>
      <c r="K356">
        <v>1030</v>
      </c>
      <c r="L356">
        <v>534</v>
      </c>
      <c r="M356">
        <v>516</v>
      </c>
      <c r="N356">
        <v>1053</v>
      </c>
      <c r="O356">
        <v>543</v>
      </c>
      <c r="P356">
        <v>511</v>
      </c>
      <c r="Q356">
        <v>1059</v>
      </c>
      <c r="R356">
        <v>526</v>
      </c>
      <c r="S356">
        <v>520</v>
      </c>
      <c r="T356">
        <v>1048</v>
      </c>
      <c r="U356">
        <v>193</v>
      </c>
      <c r="V356">
        <v>251</v>
      </c>
      <c r="W356">
        <v>444</v>
      </c>
      <c r="X356">
        <v>1909.0730000000001</v>
      </c>
    </row>
    <row r="357" spans="1:24" x14ac:dyDescent="0.2">
      <c r="A357">
        <v>36903001</v>
      </c>
      <c r="B357" t="s">
        <v>370</v>
      </c>
      <c r="C357">
        <v>36903</v>
      </c>
      <c r="D357" t="s">
        <v>371</v>
      </c>
      <c r="E357">
        <v>36</v>
      </c>
      <c r="F357" t="s">
        <v>367</v>
      </c>
      <c r="G357">
        <v>5</v>
      </c>
      <c r="H357" t="s">
        <v>372</v>
      </c>
      <c r="I357">
        <v>491</v>
      </c>
      <c r="J357">
        <v>475</v>
      </c>
      <c r="K357">
        <v>966</v>
      </c>
      <c r="L357">
        <v>511</v>
      </c>
      <c r="M357">
        <v>506</v>
      </c>
      <c r="N357">
        <v>1018</v>
      </c>
      <c r="O357">
        <v>496</v>
      </c>
      <c r="P357">
        <v>486</v>
      </c>
      <c r="Q357">
        <v>982</v>
      </c>
      <c r="R357">
        <v>528</v>
      </c>
      <c r="S357">
        <v>530</v>
      </c>
      <c r="T357">
        <v>1058</v>
      </c>
      <c r="U357">
        <v>199</v>
      </c>
      <c r="V357">
        <v>217</v>
      </c>
      <c r="W357">
        <v>416</v>
      </c>
      <c r="X357">
        <v>1937.1610000000001</v>
      </c>
    </row>
    <row r="358" spans="1:24" x14ac:dyDescent="0.2">
      <c r="A358">
        <v>109911001</v>
      </c>
      <c r="B358" t="s">
        <v>1228</v>
      </c>
      <c r="C358">
        <v>109911</v>
      </c>
      <c r="D358" t="s">
        <v>1229</v>
      </c>
      <c r="E358">
        <v>109</v>
      </c>
      <c r="F358" t="s">
        <v>1223</v>
      </c>
      <c r="G358">
        <v>12</v>
      </c>
      <c r="H358" t="s">
        <v>115</v>
      </c>
      <c r="I358">
        <v>549</v>
      </c>
      <c r="J358">
        <v>481</v>
      </c>
      <c r="K358">
        <v>1030</v>
      </c>
      <c r="L358">
        <v>544</v>
      </c>
      <c r="M358">
        <v>514</v>
      </c>
      <c r="N358">
        <v>1058</v>
      </c>
      <c r="O358">
        <v>541</v>
      </c>
      <c r="P358">
        <v>507</v>
      </c>
      <c r="Q358">
        <v>1048</v>
      </c>
      <c r="R358">
        <v>549</v>
      </c>
      <c r="S358">
        <v>528</v>
      </c>
      <c r="T358">
        <v>1077</v>
      </c>
      <c r="U358">
        <v>212</v>
      </c>
      <c r="V358">
        <v>205</v>
      </c>
      <c r="W358">
        <v>417</v>
      </c>
      <c r="X358">
        <v>1949.056</v>
      </c>
    </row>
    <row r="359" spans="1:24" x14ac:dyDescent="0.2">
      <c r="A359">
        <v>101806001</v>
      </c>
      <c r="B359" t="s">
        <v>972</v>
      </c>
      <c r="C359">
        <v>101806</v>
      </c>
      <c r="D359" t="s">
        <v>972</v>
      </c>
      <c r="E359">
        <v>101</v>
      </c>
      <c r="F359" t="s">
        <v>971</v>
      </c>
      <c r="G359">
        <v>4</v>
      </c>
      <c r="H359" t="s">
        <v>252</v>
      </c>
      <c r="I359">
        <v>454</v>
      </c>
      <c r="J359">
        <v>460</v>
      </c>
      <c r="K359">
        <v>914</v>
      </c>
      <c r="L359">
        <v>456</v>
      </c>
      <c r="M359">
        <v>462</v>
      </c>
      <c r="N359">
        <v>918</v>
      </c>
      <c r="O359">
        <v>437</v>
      </c>
      <c r="P359">
        <v>438</v>
      </c>
      <c r="Q359">
        <v>875</v>
      </c>
      <c r="R359">
        <v>468</v>
      </c>
      <c r="S359">
        <v>477</v>
      </c>
      <c r="T359">
        <v>945</v>
      </c>
      <c r="U359">
        <v>117</v>
      </c>
      <c r="V359">
        <v>159</v>
      </c>
      <c r="W359">
        <v>276</v>
      </c>
      <c r="X359">
        <v>1954.9480000000001</v>
      </c>
    </row>
    <row r="360" spans="1:24" x14ac:dyDescent="0.2">
      <c r="A360">
        <v>30902001</v>
      </c>
      <c r="B360" t="s">
        <v>318</v>
      </c>
      <c r="C360">
        <v>30902</v>
      </c>
      <c r="D360" t="s">
        <v>319</v>
      </c>
      <c r="E360">
        <v>30</v>
      </c>
      <c r="F360" t="s">
        <v>320</v>
      </c>
      <c r="G360">
        <v>14</v>
      </c>
      <c r="H360" t="s">
        <v>321</v>
      </c>
      <c r="I360">
        <v>491</v>
      </c>
      <c r="J360">
        <v>519</v>
      </c>
      <c r="K360">
        <v>1010</v>
      </c>
      <c r="L360">
        <v>529</v>
      </c>
      <c r="M360">
        <v>534</v>
      </c>
      <c r="N360">
        <v>1063</v>
      </c>
      <c r="O360">
        <v>519</v>
      </c>
      <c r="P360">
        <v>515</v>
      </c>
      <c r="Q360">
        <v>1034</v>
      </c>
      <c r="R360">
        <v>544</v>
      </c>
      <c r="S360">
        <v>566</v>
      </c>
      <c r="T360">
        <v>1110</v>
      </c>
      <c r="U360">
        <v>206</v>
      </c>
      <c r="V360">
        <v>204</v>
      </c>
      <c r="W360">
        <v>410</v>
      </c>
      <c r="X360">
        <v>1984.5590000000004</v>
      </c>
    </row>
    <row r="361" spans="1:24" x14ac:dyDescent="0.2">
      <c r="A361">
        <v>45903001</v>
      </c>
      <c r="B361" t="s">
        <v>439</v>
      </c>
      <c r="C361">
        <v>45903</v>
      </c>
      <c r="D361" t="s">
        <v>440</v>
      </c>
      <c r="E361">
        <v>45</v>
      </c>
      <c r="F361" t="s">
        <v>438</v>
      </c>
      <c r="G361">
        <v>3</v>
      </c>
      <c r="H361" t="s">
        <v>317</v>
      </c>
      <c r="I361">
        <v>470</v>
      </c>
      <c r="J361">
        <v>435</v>
      </c>
      <c r="K361">
        <v>905</v>
      </c>
      <c r="L361">
        <v>480</v>
      </c>
      <c r="M361">
        <v>493</v>
      </c>
      <c r="N361">
        <v>967</v>
      </c>
      <c r="O361">
        <v>490</v>
      </c>
      <c r="P361">
        <v>525</v>
      </c>
      <c r="Q361">
        <v>1005</v>
      </c>
      <c r="U361">
        <v>170</v>
      </c>
      <c r="V361">
        <v>187</v>
      </c>
      <c r="W361">
        <v>357</v>
      </c>
      <c r="X361">
        <v>1987.6170000000004</v>
      </c>
    </row>
    <row r="362" spans="1:24" x14ac:dyDescent="0.2">
      <c r="A362">
        <v>142901001</v>
      </c>
      <c r="B362" t="s">
        <v>1415</v>
      </c>
      <c r="C362">
        <v>142901</v>
      </c>
      <c r="D362" t="s">
        <v>1416</v>
      </c>
      <c r="E362">
        <v>142</v>
      </c>
      <c r="F362" t="s">
        <v>1417</v>
      </c>
      <c r="G362">
        <v>20</v>
      </c>
      <c r="H362" t="s">
        <v>67</v>
      </c>
      <c r="I362">
        <v>438</v>
      </c>
      <c r="J362">
        <v>438</v>
      </c>
      <c r="K362">
        <v>876</v>
      </c>
      <c r="L362">
        <v>460</v>
      </c>
      <c r="M362">
        <v>464</v>
      </c>
      <c r="N362">
        <v>925</v>
      </c>
      <c r="O362">
        <v>471</v>
      </c>
      <c r="P362">
        <v>457</v>
      </c>
      <c r="Q362">
        <v>929</v>
      </c>
      <c r="R362">
        <v>435</v>
      </c>
      <c r="S362">
        <v>480</v>
      </c>
      <c r="T362">
        <v>915</v>
      </c>
      <c r="U362">
        <v>197</v>
      </c>
      <c r="V362">
        <v>175</v>
      </c>
      <c r="W362">
        <v>372</v>
      </c>
      <c r="X362">
        <v>1992.8320000000001</v>
      </c>
    </row>
    <row r="363" spans="1:24" x14ac:dyDescent="0.2">
      <c r="A363">
        <v>14908001</v>
      </c>
      <c r="B363" t="s">
        <v>131</v>
      </c>
      <c r="C363">
        <v>14908</v>
      </c>
      <c r="D363" t="s">
        <v>132</v>
      </c>
      <c r="E363">
        <v>14</v>
      </c>
      <c r="F363" t="s">
        <v>108</v>
      </c>
      <c r="G363">
        <v>12</v>
      </c>
      <c r="H363" t="s">
        <v>115</v>
      </c>
      <c r="I363">
        <v>533</v>
      </c>
      <c r="J363">
        <v>508</v>
      </c>
      <c r="K363">
        <v>1041</v>
      </c>
      <c r="L363">
        <v>557</v>
      </c>
      <c r="M363">
        <v>549</v>
      </c>
      <c r="N363">
        <v>1106</v>
      </c>
      <c r="O363">
        <v>554</v>
      </c>
      <c r="P363">
        <v>537</v>
      </c>
      <c r="Q363">
        <v>1092</v>
      </c>
      <c r="R363">
        <v>559</v>
      </c>
      <c r="S363">
        <v>559</v>
      </c>
      <c r="T363">
        <v>1117</v>
      </c>
      <c r="U363">
        <v>225</v>
      </c>
      <c r="V363">
        <v>265</v>
      </c>
      <c r="W363">
        <v>490</v>
      </c>
      <c r="X363">
        <v>1994.528</v>
      </c>
    </row>
    <row r="364" spans="1:24" x14ac:dyDescent="0.2">
      <c r="A364">
        <v>215901001</v>
      </c>
      <c r="B364" t="s">
        <v>1856</v>
      </c>
      <c r="C364">
        <v>215901</v>
      </c>
      <c r="D364" t="s">
        <v>1857</v>
      </c>
      <c r="E364">
        <v>215</v>
      </c>
      <c r="F364" t="s">
        <v>1858</v>
      </c>
      <c r="G364">
        <v>14</v>
      </c>
      <c r="H364" t="s">
        <v>321</v>
      </c>
      <c r="I364">
        <v>502</v>
      </c>
      <c r="J364">
        <v>553</v>
      </c>
      <c r="K364">
        <v>1055</v>
      </c>
      <c r="L364">
        <v>526</v>
      </c>
      <c r="M364">
        <v>569</v>
      </c>
      <c r="N364">
        <v>1095</v>
      </c>
      <c r="O364">
        <v>531</v>
      </c>
      <c r="P364">
        <v>568</v>
      </c>
      <c r="Q364">
        <v>1098</v>
      </c>
      <c r="R364">
        <v>512</v>
      </c>
      <c r="S364">
        <v>572</v>
      </c>
      <c r="T364">
        <v>1083</v>
      </c>
      <c r="U364">
        <v>183</v>
      </c>
      <c r="V364">
        <v>197</v>
      </c>
      <c r="W364">
        <v>380</v>
      </c>
      <c r="X364">
        <v>2009.6740000000004</v>
      </c>
    </row>
    <row r="365" spans="1:24" x14ac:dyDescent="0.2">
      <c r="A365">
        <v>129904001</v>
      </c>
      <c r="B365" t="s">
        <v>1369</v>
      </c>
      <c r="C365">
        <v>129904</v>
      </c>
      <c r="D365" t="s">
        <v>1370</v>
      </c>
      <c r="E365">
        <v>129</v>
      </c>
      <c r="F365" t="s">
        <v>1362</v>
      </c>
      <c r="G365">
        <v>10</v>
      </c>
      <c r="H365" t="s">
        <v>397</v>
      </c>
      <c r="I365">
        <v>503</v>
      </c>
      <c r="J365">
        <v>499</v>
      </c>
      <c r="K365">
        <v>1002</v>
      </c>
      <c r="L365">
        <v>518</v>
      </c>
      <c r="M365">
        <v>498</v>
      </c>
      <c r="N365">
        <v>1017</v>
      </c>
      <c r="O365">
        <v>523</v>
      </c>
      <c r="P365">
        <v>496</v>
      </c>
      <c r="Q365">
        <v>1018</v>
      </c>
      <c r="R365">
        <v>508</v>
      </c>
      <c r="S365">
        <v>505</v>
      </c>
      <c r="T365">
        <v>1014</v>
      </c>
      <c r="U365">
        <v>193</v>
      </c>
      <c r="V365">
        <v>252</v>
      </c>
      <c r="W365">
        <v>445</v>
      </c>
      <c r="X365">
        <v>2017.23</v>
      </c>
    </row>
    <row r="366" spans="1:24" x14ac:dyDescent="0.2">
      <c r="A366">
        <v>158905001</v>
      </c>
      <c r="B366" t="s">
        <v>1508</v>
      </c>
      <c r="C366">
        <v>158905</v>
      </c>
      <c r="D366" t="s">
        <v>1509</v>
      </c>
      <c r="E366">
        <v>158</v>
      </c>
      <c r="F366" t="s">
        <v>1505</v>
      </c>
      <c r="G366">
        <v>3</v>
      </c>
      <c r="H366" t="s">
        <v>317</v>
      </c>
      <c r="I366">
        <v>514</v>
      </c>
      <c r="J366">
        <v>516</v>
      </c>
      <c r="K366">
        <v>1030</v>
      </c>
      <c r="L366">
        <v>520</v>
      </c>
      <c r="M366">
        <v>509</v>
      </c>
      <c r="N366">
        <v>1029</v>
      </c>
      <c r="O366">
        <v>522</v>
      </c>
      <c r="P366">
        <v>507</v>
      </c>
      <c r="Q366">
        <v>1028</v>
      </c>
      <c r="R366">
        <v>516</v>
      </c>
      <c r="S366">
        <v>514</v>
      </c>
      <c r="T366">
        <v>1030</v>
      </c>
      <c r="U366">
        <v>221</v>
      </c>
      <c r="V366">
        <v>218</v>
      </c>
      <c r="W366">
        <v>439</v>
      </c>
      <c r="X366">
        <v>2018.837</v>
      </c>
    </row>
    <row r="367" spans="1:24" x14ac:dyDescent="0.2">
      <c r="A367">
        <v>57919001</v>
      </c>
      <c r="B367" t="s">
        <v>602</v>
      </c>
      <c r="C367">
        <v>57919</v>
      </c>
      <c r="D367" t="s">
        <v>603</v>
      </c>
      <c r="E367">
        <v>57</v>
      </c>
      <c r="F367" t="s">
        <v>480</v>
      </c>
      <c r="G367">
        <v>10</v>
      </c>
      <c r="H367" t="s">
        <v>397</v>
      </c>
      <c r="I367">
        <v>513</v>
      </c>
      <c r="J367">
        <v>540</v>
      </c>
      <c r="K367">
        <v>1053</v>
      </c>
      <c r="L367">
        <v>579</v>
      </c>
      <c r="M367">
        <v>575</v>
      </c>
      <c r="N367">
        <v>1154</v>
      </c>
      <c r="O367">
        <v>600</v>
      </c>
      <c r="P367">
        <v>565</v>
      </c>
      <c r="Q367">
        <v>1165</v>
      </c>
      <c r="R367">
        <v>560</v>
      </c>
      <c r="S367">
        <v>584</v>
      </c>
      <c r="T367">
        <v>1143</v>
      </c>
      <c r="U367">
        <v>215</v>
      </c>
      <c r="V367">
        <v>241</v>
      </c>
      <c r="W367">
        <v>456</v>
      </c>
      <c r="X367">
        <v>2023.9830000000004</v>
      </c>
    </row>
    <row r="368" spans="1:24" x14ac:dyDescent="0.2">
      <c r="A368">
        <v>152909001</v>
      </c>
      <c r="B368" t="s">
        <v>1481</v>
      </c>
      <c r="C368">
        <v>152909</v>
      </c>
      <c r="D368" t="s">
        <v>1482</v>
      </c>
      <c r="E368">
        <v>152</v>
      </c>
      <c r="F368" t="s">
        <v>1466</v>
      </c>
      <c r="G368">
        <v>17</v>
      </c>
      <c r="H368" t="s">
        <v>388</v>
      </c>
      <c r="I368">
        <v>497</v>
      </c>
      <c r="J368">
        <v>497</v>
      </c>
      <c r="K368">
        <v>993</v>
      </c>
      <c r="L368">
        <v>539</v>
      </c>
      <c r="M368">
        <v>535</v>
      </c>
      <c r="N368">
        <v>1075</v>
      </c>
      <c r="O368">
        <v>557</v>
      </c>
      <c r="P368">
        <v>535</v>
      </c>
      <c r="Q368">
        <v>1092</v>
      </c>
      <c r="R368">
        <v>520</v>
      </c>
      <c r="S368">
        <v>535</v>
      </c>
      <c r="T368">
        <v>1057</v>
      </c>
      <c r="U368">
        <v>205</v>
      </c>
      <c r="V368">
        <v>229</v>
      </c>
      <c r="W368">
        <v>434</v>
      </c>
      <c r="X368">
        <v>2046.9090000000001</v>
      </c>
    </row>
    <row r="369" spans="1:24" x14ac:dyDescent="0.2">
      <c r="A369">
        <v>250903001</v>
      </c>
      <c r="B369" t="s">
        <v>2175</v>
      </c>
      <c r="C369">
        <v>250903</v>
      </c>
      <c r="D369" t="s">
        <v>2176</v>
      </c>
      <c r="E369">
        <v>250</v>
      </c>
      <c r="F369" t="s">
        <v>2174</v>
      </c>
      <c r="G369">
        <v>7</v>
      </c>
      <c r="H369" t="s">
        <v>26</v>
      </c>
      <c r="I369">
        <v>490</v>
      </c>
      <c r="J369">
        <v>452</v>
      </c>
      <c r="K369">
        <v>942</v>
      </c>
      <c r="L369">
        <v>516</v>
      </c>
      <c r="M369">
        <v>474</v>
      </c>
      <c r="N369">
        <v>993</v>
      </c>
      <c r="O369">
        <v>523</v>
      </c>
      <c r="P369">
        <v>468</v>
      </c>
      <c r="Q369">
        <v>991</v>
      </c>
      <c r="R369">
        <v>507</v>
      </c>
      <c r="S369">
        <v>483</v>
      </c>
      <c r="T369">
        <v>995</v>
      </c>
      <c r="U369">
        <v>199</v>
      </c>
      <c r="V369">
        <v>245</v>
      </c>
      <c r="W369">
        <v>444</v>
      </c>
      <c r="X369">
        <v>2048.4580000000001</v>
      </c>
    </row>
    <row r="370" spans="1:24" x14ac:dyDescent="0.2">
      <c r="A370">
        <v>43904001</v>
      </c>
      <c r="B370" t="s">
        <v>402</v>
      </c>
      <c r="C370">
        <v>43904</v>
      </c>
      <c r="D370" t="s">
        <v>403</v>
      </c>
      <c r="E370">
        <v>43</v>
      </c>
      <c r="F370" t="s">
        <v>396</v>
      </c>
      <c r="G370">
        <v>10</v>
      </c>
      <c r="H370" t="s">
        <v>397</v>
      </c>
      <c r="I370">
        <v>508</v>
      </c>
      <c r="J370">
        <v>499</v>
      </c>
      <c r="K370">
        <v>1006</v>
      </c>
      <c r="L370">
        <v>542</v>
      </c>
      <c r="M370">
        <v>528</v>
      </c>
      <c r="N370">
        <v>1069</v>
      </c>
      <c r="O370">
        <v>532</v>
      </c>
      <c r="P370">
        <v>520</v>
      </c>
      <c r="Q370">
        <v>1052</v>
      </c>
      <c r="R370">
        <v>563</v>
      </c>
      <c r="S370">
        <v>545</v>
      </c>
      <c r="T370">
        <v>1108</v>
      </c>
      <c r="U370">
        <v>220</v>
      </c>
      <c r="V370">
        <v>234</v>
      </c>
      <c r="W370">
        <v>454</v>
      </c>
      <c r="X370">
        <v>2058.2200000000003</v>
      </c>
    </row>
    <row r="371" spans="1:24" x14ac:dyDescent="0.2">
      <c r="A371">
        <v>166904001</v>
      </c>
      <c r="B371" t="s">
        <v>1580</v>
      </c>
      <c r="C371">
        <v>166904</v>
      </c>
      <c r="D371" t="s">
        <v>1581</v>
      </c>
      <c r="E371">
        <v>166</v>
      </c>
      <c r="F371" t="s">
        <v>1579</v>
      </c>
      <c r="G371">
        <v>6</v>
      </c>
      <c r="H371" t="s">
        <v>79</v>
      </c>
      <c r="I371">
        <v>499</v>
      </c>
      <c r="J371">
        <v>471</v>
      </c>
      <c r="K371">
        <v>970</v>
      </c>
      <c r="L371">
        <v>545</v>
      </c>
      <c r="M371">
        <v>515</v>
      </c>
      <c r="N371">
        <v>1062</v>
      </c>
      <c r="O371">
        <v>558</v>
      </c>
      <c r="P371">
        <v>522</v>
      </c>
      <c r="Q371">
        <v>1082</v>
      </c>
      <c r="R371">
        <v>528</v>
      </c>
      <c r="S371">
        <v>508</v>
      </c>
      <c r="T371">
        <v>1037</v>
      </c>
      <c r="U371">
        <v>213</v>
      </c>
      <c r="V371">
        <v>214</v>
      </c>
      <c r="W371">
        <v>427</v>
      </c>
      <c r="X371">
        <v>2072.5160000000001</v>
      </c>
    </row>
    <row r="372" spans="1:24" x14ac:dyDescent="0.2">
      <c r="A372">
        <v>84908001</v>
      </c>
      <c r="B372" t="s">
        <v>853</v>
      </c>
      <c r="C372">
        <v>84908</v>
      </c>
      <c r="D372" t="s">
        <v>854</v>
      </c>
      <c r="E372">
        <v>84</v>
      </c>
      <c r="F372" t="s">
        <v>843</v>
      </c>
      <c r="G372">
        <v>4</v>
      </c>
      <c r="H372" t="s">
        <v>252</v>
      </c>
      <c r="I372">
        <v>431</v>
      </c>
      <c r="J372">
        <v>419</v>
      </c>
      <c r="K372">
        <v>849</v>
      </c>
      <c r="L372">
        <v>465</v>
      </c>
      <c r="M372">
        <v>450</v>
      </c>
      <c r="N372">
        <v>914</v>
      </c>
      <c r="O372">
        <v>469</v>
      </c>
      <c r="P372">
        <v>440</v>
      </c>
      <c r="Q372">
        <v>909</v>
      </c>
      <c r="R372">
        <v>460</v>
      </c>
      <c r="S372">
        <v>463</v>
      </c>
      <c r="T372">
        <v>921</v>
      </c>
      <c r="U372">
        <v>174</v>
      </c>
      <c r="V372">
        <v>181</v>
      </c>
      <c r="W372">
        <v>355</v>
      </c>
      <c r="X372">
        <v>2073.6980000000003</v>
      </c>
    </row>
    <row r="373" spans="1:24" x14ac:dyDescent="0.2">
      <c r="A373">
        <v>204901001</v>
      </c>
      <c r="B373" t="s">
        <v>1802</v>
      </c>
      <c r="C373">
        <v>204901</v>
      </c>
      <c r="D373" t="s">
        <v>1803</v>
      </c>
      <c r="E373">
        <v>204</v>
      </c>
      <c r="F373" t="s">
        <v>1804</v>
      </c>
      <c r="G373">
        <v>6</v>
      </c>
      <c r="H373" t="s">
        <v>79</v>
      </c>
      <c r="I373">
        <v>453</v>
      </c>
      <c r="J373">
        <v>419</v>
      </c>
      <c r="K373">
        <v>871</v>
      </c>
      <c r="L373">
        <v>465</v>
      </c>
      <c r="M373">
        <v>443</v>
      </c>
      <c r="N373">
        <v>908</v>
      </c>
      <c r="O373">
        <v>444</v>
      </c>
      <c r="P373">
        <v>408</v>
      </c>
      <c r="Q373">
        <v>852</v>
      </c>
      <c r="R373">
        <v>527</v>
      </c>
      <c r="S373">
        <v>550</v>
      </c>
      <c r="T373">
        <v>1077</v>
      </c>
      <c r="U373">
        <v>213</v>
      </c>
      <c r="V373">
        <v>254</v>
      </c>
      <c r="W373">
        <v>467</v>
      </c>
      <c r="X373">
        <v>2074.8000000000002</v>
      </c>
    </row>
    <row r="374" spans="1:24" x14ac:dyDescent="0.2">
      <c r="A374">
        <v>229903001</v>
      </c>
      <c r="B374" t="s">
        <v>2008</v>
      </c>
      <c r="C374">
        <v>229903</v>
      </c>
      <c r="D374" t="s">
        <v>2009</v>
      </c>
      <c r="E374">
        <v>229</v>
      </c>
      <c r="F374" t="s">
        <v>2007</v>
      </c>
      <c r="G374">
        <v>5</v>
      </c>
      <c r="H374" t="s">
        <v>372</v>
      </c>
      <c r="I374">
        <v>502</v>
      </c>
      <c r="J374">
        <v>469</v>
      </c>
      <c r="K374">
        <v>970</v>
      </c>
      <c r="L374">
        <v>499</v>
      </c>
      <c r="M374">
        <v>474</v>
      </c>
      <c r="N374">
        <v>973</v>
      </c>
      <c r="O374">
        <v>501</v>
      </c>
      <c r="P374">
        <v>468</v>
      </c>
      <c r="Q374">
        <v>969</v>
      </c>
      <c r="R374">
        <v>496</v>
      </c>
      <c r="S374">
        <v>487</v>
      </c>
      <c r="T374">
        <v>983</v>
      </c>
      <c r="U374">
        <v>204</v>
      </c>
      <c r="V374">
        <v>202</v>
      </c>
      <c r="W374">
        <v>406</v>
      </c>
      <c r="X374">
        <v>2085.83</v>
      </c>
    </row>
    <row r="375" spans="1:24" x14ac:dyDescent="0.2">
      <c r="A375">
        <v>189902001</v>
      </c>
      <c r="B375" t="s">
        <v>1749</v>
      </c>
      <c r="C375">
        <v>189902</v>
      </c>
      <c r="D375" t="s">
        <v>1750</v>
      </c>
      <c r="E375">
        <v>189</v>
      </c>
      <c r="F375" t="s">
        <v>1751</v>
      </c>
      <c r="G375">
        <v>18</v>
      </c>
      <c r="H375" t="s">
        <v>40</v>
      </c>
      <c r="I375">
        <v>470</v>
      </c>
      <c r="J375">
        <v>481</v>
      </c>
      <c r="K375">
        <v>951</v>
      </c>
      <c r="L375">
        <v>474</v>
      </c>
      <c r="M375">
        <v>487</v>
      </c>
      <c r="N375">
        <v>961</v>
      </c>
      <c r="O375">
        <v>463</v>
      </c>
      <c r="P375">
        <v>464</v>
      </c>
      <c r="Q375">
        <v>927</v>
      </c>
      <c r="R375">
        <v>486</v>
      </c>
      <c r="S375">
        <v>511</v>
      </c>
      <c r="T375">
        <v>997</v>
      </c>
      <c r="U375">
        <v>228</v>
      </c>
      <c r="V375">
        <v>216</v>
      </c>
      <c r="W375">
        <v>444</v>
      </c>
      <c r="X375">
        <v>2096.4259999999999</v>
      </c>
    </row>
    <row r="376" spans="1:24" x14ac:dyDescent="0.2">
      <c r="A376">
        <v>7902001</v>
      </c>
      <c r="B376" t="s">
        <v>68</v>
      </c>
      <c r="C376">
        <v>7902</v>
      </c>
      <c r="D376" t="s">
        <v>69</v>
      </c>
      <c r="E376">
        <v>7</v>
      </c>
      <c r="F376" t="s">
        <v>66</v>
      </c>
      <c r="G376">
        <v>20</v>
      </c>
      <c r="H376" t="s">
        <v>67</v>
      </c>
      <c r="I376">
        <v>485</v>
      </c>
      <c r="J376">
        <v>470</v>
      </c>
      <c r="K376">
        <v>955</v>
      </c>
      <c r="L376">
        <v>526</v>
      </c>
      <c r="M376">
        <v>508</v>
      </c>
      <c r="N376">
        <v>1034</v>
      </c>
      <c r="O376">
        <v>512</v>
      </c>
      <c r="P376">
        <v>489</v>
      </c>
      <c r="Q376">
        <v>1001</v>
      </c>
      <c r="R376">
        <v>549</v>
      </c>
      <c r="S376">
        <v>541</v>
      </c>
      <c r="T376">
        <v>1090</v>
      </c>
      <c r="U376">
        <v>234</v>
      </c>
      <c r="V376">
        <v>224</v>
      </c>
      <c r="W376">
        <v>458</v>
      </c>
      <c r="X376">
        <v>2099.1010000000001</v>
      </c>
    </row>
    <row r="377" spans="1:24" x14ac:dyDescent="0.2">
      <c r="A377">
        <v>3907001</v>
      </c>
      <c r="B377" t="s">
        <v>54</v>
      </c>
      <c r="C377">
        <v>3907</v>
      </c>
      <c r="D377" t="s">
        <v>55</v>
      </c>
      <c r="E377">
        <v>3</v>
      </c>
      <c r="F377" t="s">
        <v>43</v>
      </c>
      <c r="G377">
        <v>7</v>
      </c>
      <c r="H377" t="s">
        <v>26</v>
      </c>
      <c r="I377">
        <v>508</v>
      </c>
      <c r="J377">
        <v>498</v>
      </c>
      <c r="K377">
        <v>1007</v>
      </c>
      <c r="L377">
        <v>521</v>
      </c>
      <c r="M377">
        <v>513</v>
      </c>
      <c r="N377">
        <v>1034</v>
      </c>
      <c r="O377">
        <v>516</v>
      </c>
      <c r="P377">
        <v>483</v>
      </c>
      <c r="Q377">
        <v>998</v>
      </c>
      <c r="R377">
        <v>527</v>
      </c>
      <c r="S377">
        <v>547</v>
      </c>
      <c r="T377">
        <v>1074</v>
      </c>
      <c r="U377">
        <v>223</v>
      </c>
      <c r="V377">
        <v>246</v>
      </c>
      <c r="W377">
        <v>469</v>
      </c>
      <c r="X377">
        <v>2102.8810000000003</v>
      </c>
    </row>
    <row r="378" spans="1:24" x14ac:dyDescent="0.2">
      <c r="A378">
        <v>161907001</v>
      </c>
      <c r="B378" t="s">
        <v>1536</v>
      </c>
      <c r="C378">
        <v>161907</v>
      </c>
      <c r="D378" t="s">
        <v>1537</v>
      </c>
      <c r="E378">
        <v>161</v>
      </c>
      <c r="F378" t="s">
        <v>1521</v>
      </c>
      <c r="G378">
        <v>12</v>
      </c>
      <c r="H378" t="s">
        <v>115</v>
      </c>
      <c r="I378">
        <v>423</v>
      </c>
      <c r="J378">
        <v>487</v>
      </c>
      <c r="K378">
        <v>910</v>
      </c>
      <c r="L378">
        <v>551</v>
      </c>
      <c r="M378">
        <v>541</v>
      </c>
      <c r="N378">
        <v>1092</v>
      </c>
      <c r="O378">
        <v>560</v>
      </c>
      <c r="P378">
        <v>523</v>
      </c>
      <c r="Q378">
        <v>1083</v>
      </c>
      <c r="R378">
        <v>543</v>
      </c>
      <c r="S378">
        <v>556</v>
      </c>
      <c r="T378">
        <v>1099</v>
      </c>
      <c r="U378">
        <v>277</v>
      </c>
      <c r="V378">
        <v>260</v>
      </c>
      <c r="W378">
        <v>537</v>
      </c>
      <c r="X378">
        <v>2106.4720000000002</v>
      </c>
    </row>
    <row r="379" spans="1:24" x14ac:dyDescent="0.2">
      <c r="A379">
        <v>116901001</v>
      </c>
      <c r="B379" t="s">
        <v>1268</v>
      </c>
      <c r="C379">
        <v>116901</v>
      </c>
      <c r="D379" t="s">
        <v>1269</v>
      </c>
      <c r="E379">
        <v>116</v>
      </c>
      <c r="F379" t="s">
        <v>1270</v>
      </c>
      <c r="G379">
        <v>10</v>
      </c>
      <c r="H379" t="s">
        <v>397</v>
      </c>
      <c r="I379">
        <v>489</v>
      </c>
      <c r="J379">
        <v>503</v>
      </c>
      <c r="K379">
        <v>992</v>
      </c>
      <c r="L379">
        <v>517</v>
      </c>
      <c r="M379">
        <v>505</v>
      </c>
      <c r="N379">
        <v>1023</v>
      </c>
      <c r="O379">
        <v>497</v>
      </c>
      <c r="P379">
        <v>486</v>
      </c>
      <c r="Q379">
        <v>983</v>
      </c>
      <c r="R379">
        <v>559</v>
      </c>
      <c r="S379">
        <v>545</v>
      </c>
      <c r="T379">
        <v>1104</v>
      </c>
      <c r="U379">
        <v>248</v>
      </c>
      <c r="V379">
        <v>242</v>
      </c>
      <c r="W379">
        <v>490</v>
      </c>
      <c r="X379">
        <v>2110.5709999999999</v>
      </c>
    </row>
    <row r="380" spans="1:24" x14ac:dyDescent="0.2">
      <c r="A380">
        <v>107905001</v>
      </c>
      <c r="B380" t="s">
        <v>1162</v>
      </c>
      <c r="C380">
        <v>107905</v>
      </c>
      <c r="D380" t="s">
        <v>1163</v>
      </c>
      <c r="E380">
        <v>107</v>
      </c>
      <c r="F380" t="s">
        <v>1157</v>
      </c>
      <c r="G380">
        <v>7</v>
      </c>
      <c r="H380" t="s">
        <v>26</v>
      </c>
      <c r="I380">
        <v>476</v>
      </c>
      <c r="J380">
        <v>475</v>
      </c>
      <c r="K380">
        <v>951</v>
      </c>
      <c r="L380">
        <v>508</v>
      </c>
      <c r="M380">
        <v>507</v>
      </c>
      <c r="N380">
        <v>1012</v>
      </c>
      <c r="O380">
        <v>511</v>
      </c>
      <c r="P380">
        <v>498</v>
      </c>
      <c r="Q380">
        <v>1006</v>
      </c>
      <c r="R380">
        <v>506</v>
      </c>
      <c r="S380">
        <v>517</v>
      </c>
      <c r="T380">
        <v>1019</v>
      </c>
      <c r="U380">
        <v>235</v>
      </c>
      <c r="V380">
        <v>205</v>
      </c>
      <c r="W380">
        <v>440</v>
      </c>
      <c r="X380">
        <v>2115.1890000000003</v>
      </c>
    </row>
    <row r="381" spans="1:24" x14ac:dyDescent="0.2">
      <c r="A381">
        <v>120901001</v>
      </c>
      <c r="B381" t="s">
        <v>1295</v>
      </c>
      <c r="C381">
        <v>120901</v>
      </c>
      <c r="D381" t="s">
        <v>1296</v>
      </c>
      <c r="E381">
        <v>120</v>
      </c>
      <c r="F381" t="s">
        <v>1297</v>
      </c>
      <c r="G381">
        <v>3</v>
      </c>
      <c r="H381" t="s">
        <v>317</v>
      </c>
      <c r="I381">
        <v>499</v>
      </c>
      <c r="J381">
        <v>527</v>
      </c>
      <c r="K381">
        <v>1026</v>
      </c>
      <c r="L381">
        <v>535</v>
      </c>
      <c r="M381">
        <v>531</v>
      </c>
      <c r="N381">
        <v>1066</v>
      </c>
      <c r="O381">
        <v>531</v>
      </c>
      <c r="P381">
        <v>521</v>
      </c>
      <c r="Q381">
        <v>1052</v>
      </c>
      <c r="R381">
        <v>550</v>
      </c>
      <c r="S381">
        <v>567</v>
      </c>
      <c r="T381">
        <v>1117</v>
      </c>
      <c r="U381">
        <v>195</v>
      </c>
      <c r="V381">
        <v>223</v>
      </c>
      <c r="W381">
        <v>418</v>
      </c>
      <c r="X381">
        <v>2127.761</v>
      </c>
    </row>
    <row r="382" spans="1:24" x14ac:dyDescent="0.2">
      <c r="A382">
        <v>1908002</v>
      </c>
      <c r="B382" t="s">
        <v>33</v>
      </c>
      <c r="C382">
        <v>1908</v>
      </c>
      <c r="D382" t="s">
        <v>34</v>
      </c>
      <c r="E382">
        <v>1</v>
      </c>
      <c r="F382" t="s">
        <v>25</v>
      </c>
      <c r="G382">
        <v>7</v>
      </c>
      <c r="H382" t="s">
        <v>26</v>
      </c>
      <c r="I382">
        <v>503</v>
      </c>
      <c r="J382">
        <v>528</v>
      </c>
      <c r="K382">
        <v>1030</v>
      </c>
      <c r="L382">
        <v>509</v>
      </c>
      <c r="M382">
        <v>488</v>
      </c>
      <c r="N382">
        <v>997</v>
      </c>
      <c r="O382">
        <v>501</v>
      </c>
      <c r="P382">
        <v>484</v>
      </c>
      <c r="Q382">
        <v>985</v>
      </c>
      <c r="R382">
        <v>521</v>
      </c>
      <c r="S382">
        <v>494</v>
      </c>
      <c r="T382">
        <v>1014</v>
      </c>
      <c r="U382">
        <v>218</v>
      </c>
      <c r="V382">
        <v>220</v>
      </c>
      <c r="W382">
        <v>438</v>
      </c>
      <c r="X382">
        <v>2127.8319999999999</v>
      </c>
    </row>
    <row r="383" spans="1:24" x14ac:dyDescent="0.2">
      <c r="A383">
        <v>116903001</v>
      </c>
      <c r="B383" t="s">
        <v>1273</v>
      </c>
      <c r="C383">
        <v>116903</v>
      </c>
      <c r="D383" t="s">
        <v>1274</v>
      </c>
      <c r="E383">
        <v>116</v>
      </c>
      <c r="F383" t="s">
        <v>1270</v>
      </c>
      <c r="G383">
        <v>10</v>
      </c>
      <c r="H383" t="s">
        <v>397</v>
      </c>
      <c r="I383">
        <v>518</v>
      </c>
      <c r="J383">
        <v>491</v>
      </c>
      <c r="K383">
        <v>1009</v>
      </c>
      <c r="L383">
        <v>546</v>
      </c>
      <c r="M383">
        <v>527</v>
      </c>
      <c r="N383">
        <v>1073</v>
      </c>
      <c r="O383">
        <v>541</v>
      </c>
      <c r="P383">
        <v>540</v>
      </c>
      <c r="Q383">
        <v>1081</v>
      </c>
      <c r="R383">
        <v>551</v>
      </c>
      <c r="S383">
        <v>514</v>
      </c>
      <c r="T383">
        <v>1065</v>
      </c>
      <c r="U383">
        <v>226</v>
      </c>
      <c r="V383">
        <v>237</v>
      </c>
      <c r="W383">
        <v>463</v>
      </c>
      <c r="X383">
        <v>2135.1750000000002</v>
      </c>
    </row>
    <row r="384" spans="1:24" x14ac:dyDescent="0.2">
      <c r="A384">
        <v>213901001</v>
      </c>
      <c r="B384" t="s">
        <v>1848</v>
      </c>
      <c r="C384">
        <v>213901</v>
      </c>
      <c r="D384" t="s">
        <v>1849</v>
      </c>
      <c r="E384">
        <v>213</v>
      </c>
      <c r="F384" t="s">
        <v>1847</v>
      </c>
      <c r="G384">
        <v>11</v>
      </c>
      <c r="H384" t="s">
        <v>461</v>
      </c>
      <c r="I384">
        <v>484</v>
      </c>
      <c r="J384">
        <v>471</v>
      </c>
      <c r="K384">
        <v>955</v>
      </c>
      <c r="L384">
        <v>533</v>
      </c>
      <c r="M384">
        <v>520</v>
      </c>
      <c r="N384">
        <v>1052</v>
      </c>
      <c r="O384">
        <v>520</v>
      </c>
      <c r="P384">
        <v>510</v>
      </c>
      <c r="Q384">
        <v>1030</v>
      </c>
      <c r="R384">
        <v>548</v>
      </c>
      <c r="S384">
        <v>532</v>
      </c>
      <c r="T384">
        <v>1079</v>
      </c>
      <c r="U384">
        <v>260</v>
      </c>
      <c r="V384">
        <v>248</v>
      </c>
      <c r="W384">
        <v>508</v>
      </c>
      <c r="X384">
        <v>2140.1590000000001</v>
      </c>
    </row>
    <row r="385" spans="1:24" x14ac:dyDescent="0.2">
      <c r="A385">
        <v>190903001</v>
      </c>
      <c r="B385" t="s">
        <v>1752</v>
      </c>
      <c r="C385">
        <v>190903</v>
      </c>
      <c r="D385" t="s">
        <v>1753</v>
      </c>
      <c r="E385">
        <v>190</v>
      </c>
      <c r="F385" t="s">
        <v>1754</v>
      </c>
      <c r="G385">
        <v>7</v>
      </c>
      <c r="H385" t="s">
        <v>26</v>
      </c>
      <c r="I385">
        <v>552</v>
      </c>
      <c r="J385">
        <v>494</v>
      </c>
      <c r="K385">
        <v>1047</v>
      </c>
      <c r="L385">
        <v>537</v>
      </c>
      <c r="M385">
        <v>501</v>
      </c>
      <c r="N385">
        <v>1039</v>
      </c>
      <c r="O385">
        <v>532</v>
      </c>
      <c r="P385">
        <v>490</v>
      </c>
      <c r="Q385">
        <v>1023</v>
      </c>
      <c r="R385">
        <v>553</v>
      </c>
      <c r="S385">
        <v>535</v>
      </c>
      <c r="T385">
        <v>1088</v>
      </c>
      <c r="U385">
        <v>245</v>
      </c>
      <c r="V385">
        <v>245</v>
      </c>
      <c r="W385">
        <v>490</v>
      </c>
      <c r="X385">
        <v>2165.6880000000001</v>
      </c>
    </row>
    <row r="386" spans="1:24" x14ac:dyDescent="0.2">
      <c r="A386">
        <v>3904001</v>
      </c>
      <c r="B386" t="s">
        <v>48</v>
      </c>
      <c r="C386">
        <v>3904</v>
      </c>
      <c r="D386" t="s">
        <v>49</v>
      </c>
      <c r="E386">
        <v>3</v>
      </c>
      <c r="F386" t="s">
        <v>43</v>
      </c>
      <c r="G386">
        <v>7</v>
      </c>
      <c r="H386" t="s">
        <v>26</v>
      </c>
      <c r="I386">
        <v>509</v>
      </c>
      <c r="J386">
        <v>513</v>
      </c>
      <c r="K386">
        <v>1022</v>
      </c>
      <c r="L386">
        <v>520</v>
      </c>
      <c r="M386">
        <v>518</v>
      </c>
      <c r="N386">
        <v>1038</v>
      </c>
      <c r="O386">
        <v>520</v>
      </c>
      <c r="P386">
        <v>512</v>
      </c>
      <c r="Q386">
        <v>1032</v>
      </c>
      <c r="R386">
        <v>519</v>
      </c>
      <c r="S386">
        <v>527</v>
      </c>
      <c r="T386">
        <v>1046</v>
      </c>
      <c r="U386">
        <v>262</v>
      </c>
      <c r="V386">
        <v>295</v>
      </c>
      <c r="W386">
        <v>557</v>
      </c>
      <c r="X386">
        <v>2166.3340000000003</v>
      </c>
    </row>
    <row r="387" spans="1:24" x14ac:dyDescent="0.2">
      <c r="A387">
        <v>7904001</v>
      </c>
      <c r="B387" t="s">
        <v>70</v>
      </c>
      <c r="C387">
        <v>7904</v>
      </c>
      <c r="D387" t="s">
        <v>71</v>
      </c>
      <c r="E387">
        <v>7</v>
      </c>
      <c r="F387" t="s">
        <v>66</v>
      </c>
      <c r="G387">
        <v>20</v>
      </c>
      <c r="H387" t="s">
        <v>67</v>
      </c>
      <c r="I387">
        <v>483</v>
      </c>
      <c r="J387">
        <v>469</v>
      </c>
      <c r="K387">
        <v>952</v>
      </c>
      <c r="L387">
        <v>506</v>
      </c>
      <c r="M387">
        <v>477</v>
      </c>
      <c r="N387">
        <v>983</v>
      </c>
      <c r="O387">
        <v>492</v>
      </c>
      <c r="P387">
        <v>457</v>
      </c>
      <c r="Q387">
        <v>949</v>
      </c>
      <c r="R387">
        <v>526</v>
      </c>
      <c r="S387">
        <v>505</v>
      </c>
      <c r="T387">
        <v>1033</v>
      </c>
      <c r="U387">
        <v>235</v>
      </c>
      <c r="V387">
        <v>248</v>
      </c>
      <c r="W387">
        <v>483</v>
      </c>
      <c r="X387">
        <v>2171.9610000000002</v>
      </c>
    </row>
    <row r="388" spans="1:24" x14ac:dyDescent="0.2">
      <c r="A388">
        <v>169901001</v>
      </c>
      <c r="B388" t="s">
        <v>712</v>
      </c>
      <c r="C388">
        <v>169901</v>
      </c>
      <c r="D388" t="s">
        <v>1589</v>
      </c>
      <c r="E388">
        <v>169</v>
      </c>
      <c r="F388" t="s">
        <v>1590</v>
      </c>
      <c r="G388">
        <v>9</v>
      </c>
      <c r="H388" t="s">
        <v>63</v>
      </c>
      <c r="I388">
        <v>508</v>
      </c>
      <c r="J388">
        <v>497</v>
      </c>
      <c r="K388">
        <v>1005</v>
      </c>
      <c r="L388">
        <v>517</v>
      </c>
      <c r="M388">
        <v>519</v>
      </c>
      <c r="N388">
        <v>1035</v>
      </c>
      <c r="O388">
        <v>523</v>
      </c>
      <c r="P388">
        <v>513</v>
      </c>
      <c r="Q388">
        <v>1036</v>
      </c>
      <c r="R388">
        <v>511</v>
      </c>
      <c r="S388">
        <v>525</v>
      </c>
      <c r="T388">
        <v>1035</v>
      </c>
      <c r="U388">
        <v>221</v>
      </c>
      <c r="V388">
        <v>233</v>
      </c>
      <c r="W388">
        <v>454</v>
      </c>
      <c r="X388">
        <v>2174.2640000000001</v>
      </c>
    </row>
    <row r="389" spans="1:24" x14ac:dyDescent="0.2">
      <c r="A389">
        <v>237902001</v>
      </c>
      <c r="B389" t="s">
        <v>2063</v>
      </c>
      <c r="C389">
        <v>237902</v>
      </c>
      <c r="D389" t="s">
        <v>2064</v>
      </c>
      <c r="E389">
        <v>237</v>
      </c>
      <c r="F389" t="s">
        <v>2065</v>
      </c>
      <c r="G389">
        <v>4</v>
      </c>
      <c r="H389" t="s">
        <v>252</v>
      </c>
      <c r="I389">
        <v>471</v>
      </c>
      <c r="J389">
        <v>478</v>
      </c>
      <c r="K389">
        <v>950</v>
      </c>
      <c r="L389">
        <v>482</v>
      </c>
      <c r="M389">
        <v>489</v>
      </c>
      <c r="N389">
        <v>971</v>
      </c>
      <c r="O389">
        <v>482</v>
      </c>
      <c r="P389">
        <v>479</v>
      </c>
      <c r="Q389">
        <v>961</v>
      </c>
      <c r="R389">
        <v>481</v>
      </c>
      <c r="S389">
        <v>501</v>
      </c>
      <c r="T389">
        <v>982</v>
      </c>
      <c r="U389">
        <v>211</v>
      </c>
      <c r="V389">
        <v>232</v>
      </c>
      <c r="W389">
        <v>443</v>
      </c>
      <c r="X389">
        <v>2196.7110000000002</v>
      </c>
    </row>
    <row r="390" spans="1:24" x14ac:dyDescent="0.2">
      <c r="A390">
        <v>181905001</v>
      </c>
      <c r="B390" t="s">
        <v>1688</v>
      </c>
      <c r="C390">
        <v>181905</v>
      </c>
      <c r="D390" t="s">
        <v>1689</v>
      </c>
      <c r="E390">
        <v>181</v>
      </c>
      <c r="F390" t="s">
        <v>1687</v>
      </c>
      <c r="G390">
        <v>5</v>
      </c>
      <c r="H390" t="s">
        <v>372</v>
      </c>
      <c r="I390">
        <v>592</v>
      </c>
      <c r="J390">
        <v>590</v>
      </c>
      <c r="K390">
        <v>1182</v>
      </c>
      <c r="L390">
        <v>554</v>
      </c>
      <c r="M390">
        <v>546</v>
      </c>
      <c r="N390">
        <v>1099</v>
      </c>
      <c r="O390">
        <v>557</v>
      </c>
      <c r="P390">
        <v>536</v>
      </c>
      <c r="Q390">
        <v>1094</v>
      </c>
      <c r="R390">
        <v>549</v>
      </c>
      <c r="S390">
        <v>559</v>
      </c>
      <c r="T390">
        <v>1107</v>
      </c>
      <c r="U390">
        <v>247</v>
      </c>
      <c r="V390">
        <v>247</v>
      </c>
      <c r="W390">
        <v>494</v>
      </c>
      <c r="X390">
        <v>2222.16</v>
      </c>
    </row>
    <row r="391" spans="1:24" x14ac:dyDescent="0.2">
      <c r="A391">
        <v>45902001</v>
      </c>
      <c r="B391" t="s">
        <v>436</v>
      </c>
      <c r="C391">
        <v>45902</v>
      </c>
      <c r="D391" t="s">
        <v>437</v>
      </c>
      <c r="E391">
        <v>45</v>
      </c>
      <c r="F391" t="s">
        <v>438</v>
      </c>
      <c r="G391">
        <v>3</v>
      </c>
      <c r="H391" t="s">
        <v>317</v>
      </c>
      <c r="I391">
        <v>490</v>
      </c>
      <c r="J391">
        <v>472</v>
      </c>
      <c r="K391">
        <v>962</v>
      </c>
      <c r="L391">
        <v>516</v>
      </c>
      <c r="M391">
        <v>519</v>
      </c>
      <c r="N391">
        <v>1034</v>
      </c>
      <c r="O391">
        <v>525</v>
      </c>
      <c r="P391">
        <v>520</v>
      </c>
      <c r="Q391">
        <v>1044</v>
      </c>
      <c r="R391">
        <v>505</v>
      </c>
      <c r="S391">
        <v>519</v>
      </c>
      <c r="T391">
        <v>1022</v>
      </c>
      <c r="U391">
        <v>211</v>
      </c>
      <c r="V391">
        <v>262</v>
      </c>
      <c r="W391">
        <v>473</v>
      </c>
      <c r="X391">
        <v>2231.636</v>
      </c>
    </row>
    <row r="392" spans="1:24" x14ac:dyDescent="0.2">
      <c r="A392">
        <v>251901001</v>
      </c>
      <c r="B392" t="s">
        <v>2181</v>
      </c>
      <c r="C392">
        <v>251901</v>
      </c>
      <c r="D392" t="s">
        <v>2182</v>
      </c>
      <c r="E392">
        <v>251</v>
      </c>
      <c r="F392" t="s">
        <v>2183</v>
      </c>
      <c r="G392">
        <v>17</v>
      </c>
      <c r="H392" t="s">
        <v>388</v>
      </c>
      <c r="I392">
        <v>558</v>
      </c>
      <c r="J392">
        <v>524</v>
      </c>
      <c r="K392">
        <v>1082</v>
      </c>
      <c r="L392">
        <v>548</v>
      </c>
      <c r="M392">
        <v>543</v>
      </c>
      <c r="N392">
        <v>1090</v>
      </c>
      <c r="O392">
        <v>561</v>
      </c>
      <c r="P392">
        <v>569</v>
      </c>
      <c r="Q392">
        <v>1130</v>
      </c>
      <c r="R392">
        <v>520</v>
      </c>
      <c r="S392">
        <v>490</v>
      </c>
      <c r="T392">
        <v>1010</v>
      </c>
      <c r="U392">
        <v>245</v>
      </c>
      <c r="V392">
        <v>272</v>
      </c>
      <c r="W392">
        <v>517</v>
      </c>
      <c r="X392">
        <v>2237</v>
      </c>
    </row>
    <row r="393" spans="1:24" x14ac:dyDescent="0.2">
      <c r="A393">
        <v>62903001</v>
      </c>
      <c r="B393" t="s">
        <v>648</v>
      </c>
      <c r="C393">
        <v>62903</v>
      </c>
      <c r="D393" t="s">
        <v>649</v>
      </c>
      <c r="E393">
        <v>62</v>
      </c>
      <c r="F393" t="s">
        <v>645</v>
      </c>
      <c r="G393">
        <v>3</v>
      </c>
      <c r="H393" t="s">
        <v>317</v>
      </c>
      <c r="I393">
        <v>461</v>
      </c>
      <c r="J393">
        <v>479</v>
      </c>
      <c r="K393">
        <v>940</v>
      </c>
      <c r="L393">
        <v>492</v>
      </c>
      <c r="M393">
        <v>505</v>
      </c>
      <c r="N393">
        <v>997</v>
      </c>
      <c r="O393">
        <v>460</v>
      </c>
      <c r="P393">
        <v>454</v>
      </c>
      <c r="Q393">
        <v>914</v>
      </c>
      <c r="R393">
        <v>513</v>
      </c>
      <c r="S393">
        <v>536</v>
      </c>
      <c r="T393">
        <v>1049</v>
      </c>
      <c r="U393">
        <v>228</v>
      </c>
      <c r="V393">
        <v>227</v>
      </c>
      <c r="W393">
        <v>455</v>
      </c>
      <c r="X393">
        <v>2238.0370000000003</v>
      </c>
    </row>
    <row r="394" spans="1:24" x14ac:dyDescent="0.2">
      <c r="A394">
        <v>123914001</v>
      </c>
      <c r="B394" t="s">
        <v>1323</v>
      </c>
      <c r="C394">
        <v>123914</v>
      </c>
      <c r="D394" t="s">
        <v>1324</v>
      </c>
      <c r="E394">
        <v>123</v>
      </c>
      <c r="F394" t="s">
        <v>1310</v>
      </c>
      <c r="G394">
        <v>5</v>
      </c>
      <c r="H394" t="s">
        <v>372</v>
      </c>
      <c r="I394">
        <v>526</v>
      </c>
      <c r="J394">
        <v>503</v>
      </c>
      <c r="K394">
        <v>1029</v>
      </c>
      <c r="L394">
        <v>520</v>
      </c>
      <c r="M394">
        <v>502</v>
      </c>
      <c r="N394">
        <v>1022</v>
      </c>
      <c r="O394">
        <v>516</v>
      </c>
      <c r="P394">
        <v>492</v>
      </c>
      <c r="Q394">
        <v>1007</v>
      </c>
      <c r="R394">
        <v>527</v>
      </c>
      <c r="S394">
        <v>517</v>
      </c>
      <c r="T394">
        <v>1044</v>
      </c>
      <c r="U394">
        <v>277</v>
      </c>
      <c r="V394">
        <v>266</v>
      </c>
      <c r="W394">
        <v>543</v>
      </c>
      <c r="X394">
        <v>2246.047</v>
      </c>
    </row>
    <row r="395" spans="1:24" x14ac:dyDescent="0.2">
      <c r="A395">
        <v>94903001</v>
      </c>
      <c r="B395" t="s">
        <v>942</v>
      </c>
      <c r="C395">
        <v>94903</v>
      </c>
      <c r="D395" t="s">
        <v>943</v>
      </c>
      <c r="E395">
        <v>94</v>
      </c>
      <c r="F395" t="s">
        <v>937</v>
      </c>
      <c r="G395">
        <v>13</v>
      </c>
      <c r="H395" t="s">
        <v>92</v>
      </c>
      <c r="I395">
        <v>472</v>
      </c>
      <c r="J395">
        <v>486</v>
      </c>
      <c r="K395">
        <v>958</v>
      </c>
      <c r="L395">
        <v>522</v>
      </c>
      <c r="M395">
        <v>520</v>
      </c>
      <c r="N395">
        <v>1041</v>
      </c>
      <c r="O395">
        <v>528</v>
      </c>
      <c r="P395">
        <v>511</v>
      </c>
      <c r="Q395">
        <v>1041</v>
      </c>
      <c r="R395">
        <v>518</v>
      </c>
      <c r="S395">
        <v>524</v>
      </c>
      <c r="T395">
        <v>1042</v>
      </c>
      <c r="U395">
        <v>239</v>
      </c>
      <c r="V395">
        <v>335</v>
      </c>
      <c r="W395">
        <v>574</v>
      </c>
      <c r="X395">
        <v>2262.8340000000003</v>
      </c>
    </row>
    <row r="396" spans="1:24" x14ac:dyDescent="0.2">
      <c r="A396">
        <v>34901001</v>
      </c>
      <c r="B396" t="s">
        <v>362</v>
      </c>
      <c r="C396">
        <v>34901</v>
      </c>
      <c r="D396" t="s">
        <v>363</v>
      </c>
      <c r="E396">
        <v>34</v>
      </c>
      <c r="F396" t="s">
        <v>364</v>
      </c>
      <c r="G396">
        <v>8</v>
      </c>
      <c r="H396" t="s">
        <v>246</v>
      </c>
      <c r="I396">
        <v>500</v>
      </c>
      <c r="J396">
        <v>495</v>
      </c>
      <c r="K396">
        <v>995</v>
      </c>
      <c r="L396">
        <v>548</v>
      </c>
      <c r="M396">
        <v>505</v>
      </c>
      <c r="N396">
        <v>1053</v>
      </c>
      <c r="O396">
        <v>557</v>
      </c>
      <c r="P396">
        <v>500</v>
      </c>
      <c r="Q396">
        <v>1057</v>
      </c>
      <c r="U396">
        <v>255</v>
      </c>
      <c r="V396">
        <v>290</v>
      </c>
      <c r="W396">
        <v>545</v>
      </c>
      <c r="X396">
        <v>2279.6590000000001</v>
      </c>
    </row>
    <row r="397" spans="1:24" x14ac:dyDescent="0.2">
      <c r="A397">
        <v>11904002</v>
      </c>
      <c r="B397" t="s">
        <v>97</v>
      </c>
      <c r="C397">
        <v>11904</v>
      </c>
      <c r="D397" t="s">
        <v>98</v>
      </c>
      <c r="E397">
        <v>11</v>
      </c>
      <c r="F397" t="s">
        <v>91</v>
      </c>
      <c r="G397">
        <v>13</v>
      </c>
      <c r="H397" t="s">
        <v>92</v>
      </c>
      <c r="I397">
        <v>487</v>
      </c>
      <c r="J397">
        <v>463</v>
      </c>
      <c r="K397">
        <v>949</v>
      </c>
      <c r="L397">
        <v>504</v>
      </c>
      <c r="M397">
        <v>497</v>
      </c>
      <c r="N397">
        <v>1001</v>
      </c>
      <c r="O397">
        <v>504</v>
      </c>
      <c r="P397">
        <v>488</v>
      </c>
      <c r="Q397">
        <v>992</v>
      </c>
      <c r="R397">
        <v>504</v>
      </c>
      <c r="S397">
        <v>515</v>
      </c>
      <c r="T397">
        <v>1019</v>
      </c>
      <c r="U397">
        <v>274</v>
      </c>
      <c r="V397">
        <v>273</v>
      </c>
      <c r="W397">
        <v>547</v>
      </c>
      <c r="X397">
        <v>2291.5660000000003</v>
      </c>
    </row>
    <row r="398" spans="1:24" x14ac:dyDescent="0.2">
      <c r="A398">
        <v>166901002</v>
      </c>
      <c r="B398" t="s">
        <v>1577</v>
      </c>
      <c r="C398">
        <v>166901</v>
      </c>
      <c r="D398" t="s">
        <v>1578</v>
      </c>
      <c r="E398">
        <v>166</v>
      </c>
      <c r="F398" t="s">
        <v>1579</v>
      </c>
      <c r="G398">
        <v>6</v>
      </c>
      <c r="H398" t="s">
        <v>79</v>
      </c>
      <c r="I398">
        <v>517</v>
      </c>
      <c r="J398">
        <v>482</v>
      </c>
      <c r="K398">
        <v>1006</v>
      </c>
      <c r="L398">
        <v>510</v>
      </c>
      <c r="M398">
        <v>491</v>
      </c>
      <c r="N398">
        <v>1004</v>
      </c>
      <c r="O398">
        <v>518</v>
      </c>
      <c r="P398">
        <v>490</v>
      </c>
      <c r="Q398">
        <v>1011</v>
      </c>
      <c r="R398">
        <v>500</v>
      </c>
      <c r="S398">
        <v>493</v>
      </c>
      <c r="T398">
        <v>993</v>
      </c>
      <c r="U398">
        <v>193</v>
      </c>
      <c r="V398">
        <v>259</v>
      </c>
      <c r="W398">
        <v>452</v>
      </c>
      <c r="X398">
        <v>2310.607</v>
      </c>
    </row>
    <row r="399" spans="1:24" x14ac:dyDescent="0.2">
      <c r="A399">
        <v>26901001</v>
      </c>
      <c r="B399" t="s">
        <v>294</v>
      </c>
      <c r="C399">
        <v>26901</v>
      </c>
      <c r="D399" t="s">
        <v>295</v>
      </c>
      <c r="E399">
        <v>26</v>
      </c>
      <c r="F399" t="s">
        <v>296</v>
      </c>
      <c r="G399">
        <v>6</v>
      </c>
      <c r="H399" t="s">
        <v>79</v>
      </c>
      <c r="I399">
        <v>463</v>
      </c>
      <c r="J399">
        <v>489</v>
      </c>
      <c r="K399">
        <v>952</v>
      </c>
      <c r="L399">
        <v>510</v>
      </c>
      <c r="M399">
        <v>523</v>
      </c>
      <c r="N399">
        <v>1033</v>
      </c>
      <c r="O399">
        <v>512</v>
      </c>
      <c r="P399">
        <v>524</v>
      </c>
      <c r="Q399">
        <v>1036</v>
      </c>
      <c r="R399">
        <v>509</v>
      </c>
      <c r="S399">
        <v>521</v>
      </c>
      <c r="T399">
        <v>1030</v>
      </c>
      <c r="U399">
        <v>277</v>
      </c>
      <c r="V399">
        <v>274</v>
      </c>
      <c r="W399">
        <v>551</v>
      </c>
      <c r="X399">
        <v>2327.2200000000003</v>
      </c>
    </row>
    <row r="400" spans="1:24" x14ac:dyDescent="0.2">
      <c r="A400">
        <v>81902002</v>
      </c>
      <c r="B400" t="s">
        <v>828</v>
      </c>
      <c r="C400">
        <v>81902</v>
      </c>
      <c r="D400" t="s">
        <v>829</v>
      </c>
      <c r="E400">
        <v>81</v>
      </c>
      <c r="F400" t="s">
        <v>830</v>
      </c>
      <c r="G400">
        <v>12</v>
      </c>
      <c r="H400" t="s">
        <v>115</v>
      </c>
      <c r="I400">
        <v>490</v>
      </c>
      <c r="J400">
        <v>442</v>
      </c>
      <c r="K400">
        <v>932</v>
      </c>
      <c r="L400">
        <v>562</v>
      </c>
      <c r="M400">
        <v>537</v>
      </c>
      <c r="N400">
        <v>1099</v>
      </c>
      <c r="O400">
        <v>556</v>
      </c>
      <c r="P400">
        <v>523</v>
      </c>
      <c r="Q400">
        <v>1079</v>
      </c>
      <c r="R400">
        <v>566</v>
      </c>
      <c r="S400">
        <v>544</v>
      </c>
      <c r="T400">
        <v>1109</v>
      </c>
      <c r="U400">
        <v>252</v>
      </c>
      <c r="V400">
        <v>261</v>
      </c>
      <c r="W400">
        <v>513</v>
      </c>
      <c r="X400">
        <v>2330.5190000000002</v>
      </c>
    </row>
    <row r="401" spans="1:24" x14ac:dyDescent="0.2">
      <c r="A401">
        <v>205904001</v>
      </c>
      <c r="B401" t="s">
        <v>1814</v>
      </c>
      <c r="C401">
        <v>205904</v>
      </c>
      <c r="D401" t="s">
        <v>1815</v>
      </c>
      <c r="E401">
        <v>205</v>
      </c>
      <c r="F401" t="s">
        <v>1809</v>
      </c>
      <c r="G401">
        <v>2</v>
      </c>
      <c r="H401" t="s">
        <v>59</v>
      </c>
      <c r="I401">
        <v>501</v>
      </c>
      <c r="J401">
        <v>494</v>
      </c>
      <c r="K401">
        <v>996</v>
      </c>
      <c r="L401">
        <v>485</v>
      </c>
      <c r="M401">
        <v>476</v>
      </c>
      <c r="N401">
        <v>961</v>
      </c>
      <c r="O401">
        <v>483</v>
      </c>
      <c r="P401">
        <v>463</v>
      </c>
      <c r="Q401">
        <v>946</v>
      </c>
      <c r="R401">
        <v>493</v>
      </c>
      <c r="S401">
        <v>517</v>
      </c>
      <c r="T401">
        <v>1010</v>
      </c>
      <c r="U401">
        <v>214</v>
      </c>
      <c r="V401">
        <v>194</v>
      </c>
      <c r="W401">
        <v>408</v>
      </c>
      <c r="X401">
        <v>2330.9</v>
      </c>
    </row>
    <row r="402" spans="1:24" x14ac:dyDescent="0.2">
      <c r="A402">
        <v>147902001</v>
      </c>
      <c r="B402" t="s">
        <v>1452</v>
      </c>
      <c r="C402">
        <v>147902</v>
      </c>
      <c r="D402" t="s">
        <v>1453</v>
      </c>
      <c r="E402">
        <v>147</v>
      </c>
      <c r="F402" t="s">
        <v>1451</v>
      </c>
      <c r="G402">
        <v>12</v>
      </c>
      <c r="H402" t="s">
        <v>115</v>
      </c>
      <c r="I402">
        <v>546</v>
      </c>
      <c r="J402">
        <v>522</v>
      </c>
      <c r="K402">
        <v>1068</v>
      </c>
      <c r="L402">
        <v>524</v>
      </c>
      <c r="M402">
        <v>507</v>
      </c>
      <c r="N402">
        <v>1031</v>
      </c>
      <c r="O402">
        <v>515</v>
      </c>
      <c r="P402">
        <v>498</v>
      </c>
      <c r="Q402">
        <v>1014</v>
      </c>
      <c r="R402">
        <v>545</v>
      </c>
      <c r="S402">
        <v>530</v>
      </c>
      <c r="T402">
        <v>1075</v>
      </c>
      <c r="U402">
        <v>219</v>
      </c>
      <c r="V402">
        <v>251</v>
      </c>
      <c r="W402">
        <v>470</v>
      </c>
      <c r="X402">
        <v>2345.0730000000003</v>
      </c>
    </row>
    <row r="403" spans="1:24" x14ac:dyDescent="0.2">
      <c r="A403">
        <v>7906001</v>
      </c>
      <c r="B403" t="s">
        <v>74</v>
      </c>
      <c r="C403">
        <v>7906</v>
      </c>
      <c r="D403" t="s">
        <v>75</v>
      </c>
      <c r="E403">
        <v>7</v>
      </c>
      <c r="F403" t="s">
        <v>66</v>
      </c>
      <c r="G403">
        <v>20</v>
      </c>
      <c r="H403" t="s">
        <v>67</v>
      </c>
      <c r="I403">
        <v>484</v>
      </c>
      <c r="J403">
        <v>453</v>
      </c>
      <c r="K403">
        <v>941</v>
      </c>
      <c r="L403">
        <v>500</v>
      </c>
      <c r="M403">
        <v>474</v>
      </c>
      <c r="N403">
        <v>976</v>
      </c>
      <c r="O403">
        <v>494</v>
      </c>
      <c r="P403">
        <v>456</v>
      </c>
      <c r="Q403">
        <v>954</v>
      </c>
      <c r="R403">
        <v>509</v>
      </c>
      <c r="S403">
        <v>504</v>
      </c>
      <c r="T403">
        <v>1012</v>
      </c>
      <c r="U403">
        <v>245</v>
      </c>
      <c r="V403">
        <v>249</v>
      </c>
      <c r="W403">
        <v>494</v>
      </c>
      <c r="X403">
        <v>2355.4790000000003</v>
      </c>
    </row>
    <row r="404" spans="1:24" x14ac:dyDescent="0.2">
      <c r="A404">
        <v>92907001</v>
      </c>
      <c r="B404" t="s">
        <v>922</v>
      </c>
      <c r="C404">
        <v>92907</v>
      </c>
      <c r="D404" t="s">
        <v>923</v>
      </c>
      <c r="E404">
        <v>92</v>
      </c>
      <c r="F404" t="s">
        <v>910</v>
      </c>
      <c r="G404">
        <v>7</v>
      </c>
      <c r="H404" t="s">
        <v>26</v>
      </c>
      <c r="I404">
        <v>490</v>
      </c>
      <c r="J404">
        <v>538</v>
      </c>
      <c r="K404">
        <v>1028</v>
      </c>
      <c r="L404">
        <v>569</v>
      </c>
      <c r="M404">
        <v>558</v>
      </c>
      <c r="N404">
        <v>1129</v>
      </c>
      <c r="O404">
        <v>566</v>
      </c>
      <c r="P404">
        <v>549</v>
      </c>
      <c r="Q404">
        <v>1117</v>
      </c>
      <c r="R404">
        <v>578</v>
      </c>
      <c r="S404">
        <v>580</v>
      </c>
      <c r="T404">
        <v>1158</v>
      </c>
      <c r="U404">
        <v>232</v>
      </c>
      <c r="V404">
        <v>256</v>
      </c>
      <c r="W404">
        <v>488</v>
      </c>
      <c r="X404">
        <v>2373.5070000000001</v>
      </c>
    </row>
    <row r="405" spans="1:24" x14ac:dyDescent="0.2">
      <c r="A405">
        <v>126911001</v>
      </c>
      <c r="B405" t="s">
        <v>1348</v>
      </c>
      <c r="C405">
        <v>126911</v>
      </c>
      <c r="D405" t="s">
        <v>1349</v>
      </c>
      <c r="E405">
        <v>126</v>
      </c>
      <c r="F405" t="s">
        <v>1333</v>
      </c>
      <c r="G405">
        <v>11</v>
      </c>
      <c r="H405" t="s">
        <v>461</v>
      </c>
      <c r="I405">
        <v>476</v>
      </c>
      <c r="J405">
        <v>481</v>
      </c>
      <c r="K405">
        <v>957</v>
      </c>
      <c r="L405">
        <v>526</v>
      </c>
      <c r="M405">
        <v>515</v>
      </c>
      <c r="N405">
        <v>1040</v>
      </c>
      <c r="O405">
        <v>527</v>
      </c>
      <c r="P405">
        <v>506</v>
      </c>
      <c r="Q405">
        <v>1033</v>
      </c>
      <c r="R405">
        <v>525</v>
      </c>
      <c r="S405">
        <v>525</v>
      </c>
      <c r="T405">
        <v>1049</v>
      </c>
      <c r="U405">
        <v>240</v>
      </c>
      <c r="V405">
        <v>247</v>
      </c>
      <c r="W405">
        <v>487</v>
      </c>
      <c r="X405">
        <v>2377.7570000000001</v>
      </c>
    </row>
    <row r="406" spans="1:24" x14ac:dyDescent="0.2">
      <c r="A406">
        <v>150901001</v>
      </c>
      <c r="B406" t="s">
        <v>1461</v>
      </c>
      <c r="C406">
        <v>150901</v>
      </c>
      <c r="D406" t="s">
        <v>1462</v>
      </c>
      <c r="E406">
        <v>150</v>
      </c>
      <c r="F406" t="s">
        <v>1463</v>
      </c>
      <c r="G406">
        <v>13</v>
      </c>
      <c r="H406" t="s">
        <v>92</v>
      </c>
      <c r="I406">
        <v>535</v>
      </c>
      <c r="J406">
        <v>514</v>
      </c>
      <c r="K406">
        <v>1048</v>
      </c>
      <c r="L406">
        <v>550</v>
      </c>
      <c r="M406">
        <v>532</v>
      </c>
      <c r="N406">
        <v>1082</v>
      </c>
      <c r="O406">
        <v>552</v>
      </c>
      <c r="P406">
        <v>524</v>
      </c>
      <c r="Q406">
        <v>1077</v>
      </c>
      <c r="R406">
        <v>548</v>
      </c>
      <c r="S406">
        <v>542</v>
      </c>
      <c r="T406">
        <v>1088</v>
      </c>
      <c r="U406">
        <v>246</v>
      </c>
      <c r="V406">
        <v>248</v>
      </c>
      <c r="W406">
        <v>494</v>
      </c>
      <c r="X406">
        <v>2400.5160000000001</v>
      </c>
    </row>
    <row r="407" spans="1:24" x14ac:dyDescent="0.2">
      <c r="A407">
        <v>227803001</v>
      </c>
      <c r="B407" t="s">
        <v>1961</v>
      </c>
      <c r="C407">
        <v>227803</v>
      </c>
      <c r="D407" t="s">
        <v>1962</v>
      </c>
      <c r="E407">
        <v>227</v>
      </c>
      <c r="F407" t="s">
        <v>1963</v>
      </c>
      <c r="G407">
        <v>13</v>
      </c>
      <c r="H407" t="s">
        <v>92</v>
      </c>
      <c r="I407">
        <v>483</v>
      </c>
      <c r="J407">
        <v>443</v>
      </c>
      <c r="K407">
        <v>927</v>
      </c>
      <c r="L407">
        <v>492</v>
      </c>
      <c r="M407">
        <v>471</v>
      </c>
      <c r="N407">
        <v>963</v>
      </c>
      <c r="O407">
        <v>470</v>
      </c>
      <c r="P407">
        <v>451</v>
      </c>
      <c r="Q407">
        <v>921</v>
      </c>
      <c r="R407">
        <v>520</v>
      </c>
      <c r="S407">
        <v>497</v>
      </c>
      <c r="T407">
        <v>1017</v>
      </c>
      <c r="U407">
        <v>223</v>
      </c>
      <c r="V407">
        <v>208</v>
      </c>
      <c r="W407">
        <v>431</v>
      </c>
      <c r="X407">
        <v>2423.34</v>
      </c>
    </row>
    <row r="408" spans="1:24" x14ac:dyDescent="0.2">
      <c r="A408">
        <v>223901001</v>
      </c>
      <c r="B408" t="s">
        <v>1944</v>
      </c>
      <c r="C408">
        <v>223901</v>
      </c>
      <c r="D408" t="s">
        <v>1945</v>
      </c>
      <c r="E408">
        <v>223</v>
      </c>
      <c r="F408" t="s">
        <v>1946</v>
      </c>
      <c r="G408">
        <v>17</v>
      </c>
      <c r="H408" t="s">
        <v>388</v>
      </c>
      <c r="I408">
        <v>498</v>
      </c>
      <c r="J408">
        <v>480</v>
      </c>
      <c r="K408">
        <v>982</v>
      </c>
      <c r="L408">
        <v>516</v>
      </c>
      <c r="M408">
        <v>491</v>
      </c>
      <c r="N408">
        <v>1011</v>
      </c>
      <c r="O408">
        <v>538</v>
      </c>
      <c r="P408">
        <v>511</v>
      </c>
      <c r="Q408">
        <v>1054</v>
      </c>
      <c r="R408">
        <v>437</v>
      </c>
      <c r="S408">
        <v>420</v>
      </c>
      <c r="T408">
        <v>857</v>
      </c>
      <c r="U408">
        <v>244</v>
      </c>
      <c r="V408">
        <v>241</v>
      </c>
      <c r="W408">
        <v>485</v>
      </c>
      <c r="X408">
        <v>2433.2190000000001</v>
      </c>
    </row>
    <row r="409" spans="1:24" x14ac:dyDescent="0.2">
      <c r="A409">
        <v>146907001</v>
      </c>
      <c r="B409" t="s">
        <v>1447</v>
      </c>
      <c r="C409">
        <v>146907</v>
      </c>
      <c r="D409" t="s">
        <v>1448</v>
      </c>
      <c r="E409">
        <v>146</v>
      </c>
      <c r="F409" t="s">
        <v>1439</v>
      </c>
      <c r="G409">
        <v>4</v>
      </c>
      <c r="H409" t="s">
        <v>252</v>
      </c>
      <c r="I409">
        <v>551</v>
      </c>
      <c r="J409">
        <v>531</v>
      </c>
      <c r="K409">
        <v>1082</v>
      </c>
      <c r="L409">
        <v>572</v>
      </c>
      <c r="M409">
        <v>551</v>
      </c>
      <c r="N409">
        <v>1123</v>
      </c>
      <c r="O409">
        <v>605</v>
      </c>
      <c r="P409">
        <v>545</v>
      </c>
      <c r="Q409">
        <v>1152</v>
      </c>
      <c r="R409">
        <v>548</v>
      </c>
      <c r="S409">
        <v>555</v>
      </c>
      <c r="T409">
        <v>1103</v>
      </c>
      <c r="U409">
        <v>255</v>
      </c>
      <c r="V409">
        <v>271</v>
      </c>
      <c r="W409">
        <v>526</v>
      </c>
      <c r="X409">
        <v>2440.8810000000003</v>
      </c>
    </row>
    <row r="410" spans="1:24" x14ac:dyDescent="0.2">
      <c r="A410">
        <v>205901001</v>
      </c>
      <c r="B410" t="s">
        <v>1807</v>
      </c>
      <c r="C410">
        <v>205901</v>
      </c>
      <c r="D410" t="s">
        <v>1808</v>
      </c>
      <c r="E410">
        <v>205</v>
      </c>
      <c r="F410" t="s">
        <v>1809</v>
      </c>
      <c r="G410">
        <v>2</v>
      </c>
      <c r="H410" t="s">
        <v>59</v>
      </c>
      <c r="I410">
        <v>515</v>
      </c>
      <c r="J410">
        <v>494</v>
      </c>
      <c r="K410">
        <v>1009</v>
      </c>
      <c r="L410">
        <v>520</v>
      </c>
      <c r="M410">
        <v>489</v>
      </c>
      <c r="N410">
        <v>1010</v>
      </c>
      <c r="O410">
        <v>488</v>
      </c>
      <c r="P410">
        <v>475</v>
      </c>
      <c r="Q410">
        <v>962</v>
      </c>
      <c r="R410">
        <v>545</v>
      </c>
      <c r="S410">
        <v>501</v>
      </c>
      <c r="T410">
        <v>1046</v>
      </c>
      <c r="U410">
        <v>238</v>
      </c>
      <c r="V410">
        <v>266</v>
      </c>
      <c r="W410">
        <v>504</v>
      </c>
      <c r="X410">
        <v>2445.5500000000002</v>
      </c>
    </row>
    <row r="411" spans="1:24" x14ac:dyDescent="0.2">
      <c r="A411">
        <v>92901001</v>
      </c>
      <c r="B411" t="s">
        <v>911</v>
      </c>
      <c r="C411">
        <v>92901</v>
      </c>
      <c r="D411" t="s">
        <v>912</v>
      </c>
      <c r="E411">
        <v>92</v>
      </c>
      <c r="F411" t="s">
        <v>910</v>
      </c>
      <c r="G411">
        <v>7</v>
      </c>
      <c r="H411" t="s">
        <v>26</v>
      </c>
      <c r="I411">
        <v>465</v>
      </c>
      <c r="J411">
        <v>455</v>
      </c>
      <c r="K411">
        <v>919</v>
      </c>
      <c r="L411">
        <v>491</v>
      </c>
      <c r="M411">
        <v>474</v>
      </c>
      <c r="N411">
        <v>964</v>
      </c>
      <c r="O411">
        <v>504</v>
      </c>
      <c r="P411">
        <v>480</v>
      </c>
      <c r="Q411">
        <v>985</v>
      </c>
      <c r="R411">
        <v>468</v>
      </c>
      <c r="S411">
        <v>464</v>
      </c>
      <c r="T411">
        <v>930</v>
      </c>
      <c r="U411">
        <v>252</v>
      </c>
      <c r="V411">
        <v>267</v>
      </c>
      <c r="W411">
        <v>519</v>
      </c>
      <c r="X411">
        <v>2490.9480000000003</v>
      </c>
    </row>
    <row r="412" spans="1:24" x14ac:dyDescent="0.2">
      <c r="A412">
        <v>43918001</v>
      </c>
      <c r="B412" t="s">
        <v>432</v>
      </c>
      <c r="C412">
        <v>43918</v>
      </c>
      <c r="D412" t="s">
        <v>433</v>
      </c>
      <c r="E412">
        <v>43</v>
      </c>
      <c r="F412" t="s">
        <v>396</v>
      </c>
      <c r="G412">
        <v>10</v>
      </c>
      <c r="H412" t="s">
        <v>397</v>
      </c>
      <c r="I412">
        <v>512</v>
      </c>
      <c r="J412">
        <v>508</v>
      </c>
      <c r="K412">
        <v>1021</v>
      </c>
      <c r="L412">
        <v>527</v>
      </c>
      <c r="M412">
        <v>511</v>
      </c>
      <c r="N412">
        <v>1038</v>
      </c>
      <c r="O412">
        <v>510</v>
      </c>
      <c r="P412">
        <v>493</v>
      </c>
      <c r="Q412">
        <v>1004</v>
      </c>
      <c r="R412">
        <v>549</v>
      </c>
      <c r="S412">
        <v>535</v>
      </c>
      <c r="T412">
        <v>1084</v>
      </c>
      <c r="U412">
        <v>247</v>
      </c>
      <c r="V412">
        <v>278</v>
      </c>
      <c r="W412">
        <v>525</v>
      </c>
      <c r="X412">
        <v>2508.2560000000003</v>
      </c>
    </row>
    <row r="413" spans="1:24" x14ac:dyDescent="0.2">
      <c r="A413">
        <v>74903001</v>
      </c>
      <c r="B413" t="s">
        <v>781</v>
      </c>
      <c r="C413">
        <v>74903</v>
      </c>
      <c r="D413" t="s">
        <v>782</v>
      </c>
      <c r="E413">
        <v>74</v>
      </c>
      <c r="F413" t="s">
        <v>783</v>
      </c>
      <c r="G413">
        <v>10</v>
      </c>
      <c r="H413" t="s">
        <v>397</v>
      </c>
      <c r="I413">
        <v>471</v>
      </c>
      <c r="J413">
        <v>484</v>
      </c>
      <c r="K413">
        <v>955</v>
      </c>
      <c r="L413">
        <v>509</v>
      </c>
      <c r="M413">
        <v>501</v>
      </c>
      <c r="N413">
        <v>1009</v>
      </c>
      <c r="O413">
        <v>491</v>
      </c>
      <c r="P413">
        <v>479</v>
      </c>
      <c r="Q413">
        <v>971</v>
      </c>
      <c r="R413">
        <v>522</v>
      </c>
      <c r="S413">
        <v>518</v>
      </c>
      <c r="T413">
        <v>1040</v>
      </c>
      <c r="U413">
        <v>238</v>
      </c>
      <c r="V413">
        <v>271</v>
      </c>
      <c r="W413">
        <v>509</v>
      </c>
      <c r="X413">
        <v>2523.73</v>
      </c>
    </row>
    <row r="414" spans="1:24" x14ac:dyDescent="0.2">
      <c r="A414">
        <v>204904001</v>
      </c>
      <c r="B414" t="s">
        <v>1805</v>
      </c>
      <c r="C414">
        <v>204904</v>
      </c>
      <c r="D414" t="s">
        <v>1806</v>
      </c>
      <c r="E414">
        <v>204</v>
      </c>
      <c r="F414" t="s">
        <v>1804</v>
      </c>
      <c r="G414">
        <v>6</v>
      </c>
      <c r="H414" t="s">
        <v>79</v>
      </c>
      <c r="I414">
        <v>478</v>
      </c>
      <c r="J414">
        <v>481</v>
      </c>
      <c r="K414">
        <v>958</v>
      </c>
      <c r="L414">
        <v>489</v>
      </c>
      <c r="M414">
        <v>489</v>
      </c>
      <c r="N414">
        <v>978</v>
      </c>
      <c r="O414">
        <v>496</v>
      </c>
      <c r="P414">
        <v>480</v>
      </c>
      <c r="Q414">
        <v>976</v>
      </c>
      <c r="R414">
        <v>480</v>
      </c>
      <c r="S414">
        <v>502</v>
      </c>
      <c r="T414">
        <v>982</v>
      </c>
      <c r="U414">
        <v>272</v>
      </c>
      <c r="V414">
        <v>274</v>
      </c>
      <c r="W414">
        <v>546</v>
      </c>
      <c r="X414">
        <v>2532.6849999999999</v>
      </c>
    </row>
    <row r="415" spans="1:24" x14ac:dyDescent="0.2">
      <c r="A415">
        <v>147903002</v>
      </c>
      <c r="B415" t="s">
        <v>1454</v>
      </c>
      <c r="C415">
        <v>147903</v>
      </c>
      <c r="D415" t="s">
        <v>1455</v>
      </c>
      <c r="E415">
        <v>147</v>
      </c>
      <c r="F415" t="s">
        <v>1451</v>
      </c>
      <c r="G415">
        <v>12</v>
      </c>
      <c r="H415" t="s">
        <v>115</v>
      </c>
      <c r="I415">
        <v>500</v>
      </c>
      <c r="J415">
        <v>480</v>
      </c>
      <c r="K415">
        <v>980</v>
      </c>
      <c r="L415">
        <v>494</v>
      </c>
      <c r="M415">
        <v>486</v>
      </c>
      <c r="N415">
        <v>980</v>
      </c>
      <c r="O415">
        <v>530</v>
      </c>
      <c r="P415">
        <v>495</v>
      </c>
      <c r="Q415">
        <v>1025</v>
      </c>
      <c r="R415">
        <v>470</v>
      </c>
      <c r="S415">
        <v>480</v>
      </c>
      <c r="T415">
        <v>950</v>
      </c>
      <c r="U415">
        <v>243</v>
      </c>
      <c r="V415">
        <v>264</v>
      </c>
      <c r="W415">
        <v>507</v>
      </c>
      <c r="X415">
        <v>2554.1610000000001</v>
      </c>
    </row>
    <row r="416" spans="1:24" x14ac:dyDescent="0.2">
      <c r="A416">
        <v>75902001</v>
      </c>
      <c r="B416" t="s">
        <v>797</v>
      </c>
      <c r="C416">
        <v>75902</v>
      </c>
      <c r="D416" t="s">
        <v>798</v>
      </c>
      <c r="E416">
        <v>75</v>
      </c>
      <c r="F416" t="s">
        <v>796</v>
      </c>
      <c r="G416">
        <v>13</v>
      </c>
      <c r="H416" t="s">
        <v>92</v>
      </c>
      <c r="I416">
        <v>484</v>
      </c>
      <c r="J416">
        <v>469</v>
      </c>
      <c r="K416">
        <v>953</v>
      </c>
      <c r="L416">
        <v>527</v>
      </c>
      <c r="M416">
        <v>513</v>
      </c>
      <c r="N416">
        <v>1039</v>
      </c>
      <c r="O416">
        <v>525</v>
      </c>
      <c r="P416">
        <v>504</v>
      </c>
      <c r="Q416">
        <v>1030</v>
      </c>
      <c r="R416">
        <v>528</v>
      </c>
      <c r="S416">
        <v>524</v>
      </c>
      <c r="T416">
        <v>1051</v>
      </c>
      <c r="U416">
        <v>325</v>
      </c>
      <c r="V416">
        <v>303</v>
      </c>
      <c r="W416">
        <v>628</v>
      </c>
      <c r="X416">
        <v>2557.0930000000003</v>
      </c>
    </row>
    <row r="417" spans="1:24" x14ac:dyDescent="0.2">
      <c r="A417">
        <v>3905001</v>
      </c>
      <c r="B417" t="s">
        <v>50</v>
      </c>
      <c r="C417">
        <v>3905</v>
      </c>
      <c r="D417" t="s">
        <v>51</v>
      </c>
      <c r="E417">
        <v>3</v>
      </c>
      <c r="F417" t="s">
        <v>43</v>
      </c>
      <c r="G417">
        <v>7</v>
      </c>
      <c r="H417" t="s">
        <v>26</v>
      </c>
      <c r="I417">
        <v>480</v>
      </c>
      <c r="J417">
        <v>495</v>
      </c>
      <c r="K417">
        <v>976</v>
      </c>
      <c r="L417">
        <v>495</v>
      </c>
      <c r="M417">
        <v>514</v>
      </c>
      <c r="N417">
        <v>1009</v>
      </c>
      <c r="O417">
        <v>499</v>
      </c>
      <c r="P417">
        <v>509</v>
      </c>
      <c r="Q417">
        <v>1008</v>
      </c>
      <c r="R417">
        <v>489</v>
      </c>
      <c r="S417">
        <v>520</v>
      </c>
      <c r="T417">
        <v>1009</v>
      </c>
      <c r="U417">
        <v>240</v>
      </c>
      <c r="V417">
        <v>267</v>
      </c>
      <c r="W417">
        <v>507</v>
      </c>
      <c r="X417">
        <v>2565.6750000000002</v>
      </c>
    </row>
    <row r="418" spans="1:24" x14ac:dyDescent="0.2">
      <c r="A418">
        <v>15830001</v>
      </c>
      <c r="B418" t="s">
        <v>153</v>
      </c>
      <c r="C418">
        <v>15830</v>
      </c>
      <c r="D418" t="s">
        <v>153</v>
      </c>
      <c r="E418">
        <v>15</v>
      </c>
      <c r="F418" t="s">
        <v>139</v>
      </c>
      <c r="G418">
        <v>20</v>
      </c>
      <c r="H418" t="s">
        <v>67</v>
      </c>
      <c r="I418">
        <v>502</v>
      </c>
      <c r="J418">
        <v>473</v>
      </c>
      <c r="K418">
        <v>976</v>
      </c>
      <c r="L418">
        <v>515</v>
      </c>
      <c r="M418">
        <v>481</v>
      </c>
      <c r="N418">
        <v>996</v>
      </c>
      <c r="O418">
        <v>513</v>
      </c>
      <c r="P418">
        <v>463</v>
      </c>
      <c r="Q418">
        <v>977</v>
      </c>
      <c r="R418">
        <v>516</v>
      </c>
      <c r="S418">
        <v>499</v>
      </c>
      <c r="T418">
        <v>1015</v>
      </c>
      <c r="U418">
        <v>667</v>
      </c>
      <c r="V418">
        <v>691</v>
      </c>
      <c r="W418">
        <v>1358</v>
      </c>
      <c r="X418">
        <v>2574.5830000000001</v>
      </c>
    </row>
    <row r="419" spans="1:24" x14ac:dyDescent="0.2">
      <c r="A419">
        <v>57806101</v>
      </c>
      <c r="B419" t="s">
        <v>497</v>
      </c>
      <c r="C419">
        <v>57806</v>
      </c>
      <c r="D419" t="s">
        <v>497</v>
      </c>
      <c r="E419">
        <v>57</v>
      </c>
      <c r="F419" t="s">
        <v>480</v>
      </c>
      <c r="G419">
        <v>10</v>
      </c>
      <c r="H419" t="s">
        <v>397</v>
      </c>
      <c r="I419">
        <v>457</v>
      </c>
      <c r="J419">
        <v>469</v>
      </c>
      <c r="K419">
        <v>926</v>
      </c>
      <c r="L419">
        <v>467</v>
      </c>
      <c r="M419">
        <v>469</v>
      </c>
      <c r="N419">
        <v>936</v>
      </c>
      <c r="O419">
        <v>463</v>
      </c>
      <c r="P419">
        <v>434</v>
      </c>
      <c r="Q419">
        <v>898</v>
      </c>
      <c r="R419">
        <v>470</v>
      </c>
      <c r="S419">
        <v>503</v>
      </c>
      <c r="T419">
        <v>973</v>
      </c>
      <c r="U419">
        <v>915</v>
      </c>
      <c r="V419">
        <v>918</v>
      </c>
      <c r="W419">
        <v>1833</v>
      </c>
      <c r="X419">
        <v>2591.3040000000001</v>
      </c>
    </row>
    <row r="420" spans="1:24" x14ac:dyDescent="0.2">
      <c r="A420">
        <v>101838004</v>
      </c>
      <c r="B420" t="s">
        <v>985</v>
      </c>
      <c r="C420">
        <v>101838</v>
      </c>
      <c r="D420" t="s">
        <v>984</v>
      </c>
      <c r="E420">
        <v>101</v>
      </c>
      <c r="F420" t="s">
        <v>971</v>
      </c>
      <c r="G420">
        <v>4</v>
      </c>
      <c r="H420" t="s">
        <v>252</v>
      </c>
      <c r="I420">
        <v>529</v>
      </c>
      <c r="J420">
        <v>517</v>
      </c>
      <c r="K420">
        <v>1046</v>
      </c>
      <c r="L420">
        <v>537</v>
      </c>
      <c r="M420">
        <v>512</v>
      </c>
      <c r="N420">
        <v>1049</v>
      </c>
      <c r="O420">
        <v>535</v>
      </c>
      <c r="P420">
        <v>491</v>
      </c>
      <c r="Q420">
        <v>1027</v>
      </c>
      <c r="R420">
        <v>540</v>
      </c>
      <c r="S420">
        <v>558</v>
      </c>
      <c r="T420">
        <v>1098</v>
      </c>
      <c r="U420">
        <v>94</v>
      </c>
      <c r="V420">
        <v>99</v>
      </c>
      <c r="W420">
        <v>193</v>
      </c>
      <c r="X420">
        <v>2601.8430000000003</v>
      </c>
    </row>
    <row r="421" spans="1:24" x14ac:dyDescent="0.2">
      <c r="A421">
        <v>101838001</v>
      </c>
      <c r="B421" t="s">
        <v>196</v>
      </c>
      <c r="C421">
        <v>101838</v>
      </c>
      <c r="D421" t="s">
        <v>984</v>
      </c>
      <c r="E421">
        <v>101</v>
      </c>
      <c r="F421" t="s">
        <v>971</v>
      </c>
      <c r="G421">
        <v>4</v>
      </c>
      <c r="H421" t="s">
        <v>252</v>
      </c>
      <c r="I421">
        <v>404</v>
      </c>
      <c r="J421">
        <v>420</v>
      </c>
      <c r="K421">
        <v>824</v>
      </c>
      <c r="L421">
        <v>415</v>
      </c>
      <c r="M421">
        <v>424</v>
      </c>
      <c r="N421">
        <v>839</v>
      </c>
      <c r="O421">
        <v>407</v>
      </c>
      <c r="P421">
        <v>407</v>
      </c>
      <c r="Q421">
        <v>815</v>
      </c>
      <c r="R421">
        <v>424</v>
      </c>
      <c r="S421">
        <v>443</v>
      </c>
      <c r="T421">
        <v>867</v>
      </c>
      <c r="U421">
        <v>142</v>
      </c>
      <c r="V421">
        <v>126</v>
      </c>
      <c r="W421">
        <v>268</v>
      </c>
      <c r="X421">
        <v>2601.8430000000003</v>
      </c>
    </row>
    <row r="422" spans="1:24" x14ac:dyDescent="0.2">
      <c r="A422">
        <v>144901001</v>
      </c>
      <c r="B422" t="s">
        <v>1423</v>
      </c>
      <c r="C422">
        <v>144901</v>
      </c>
      <c r="D422" t="s">
        <v>1424</v>
      </c>
      <c r="E422">
        <v>144</v>
      </c>
      <c r="F422" t="s">
        <v>1425</v>
      </c>
      <c r="G422">
        <v>13</v>
      </c>
      <c r="H422" t="s">
        <v>92</v>
      </c>
      <c r="I422">
        <v>469</v>
      </c>
      <c r="J422">
        <v>484</v>
      </c>
      <c r="K422">
        <v>953</v>
      </c>
      <c r="L422">
        <v>508</v>
      </c>
      <c r="M422">
        <v>511</v>
      </c>
      <c r="N422">
        <v>1020</v>
      </c>
      <c r="O422">
        <v>521</v>
      </c>
      <c r="P422">
        <v>521</v>
      </c>
      <c r="Q422">
        <v>1042</v>
      </c>
      <c r="R422">
        <v>497</v>
      </c>
      <c r="S422">
        <v>502</v>
      </c>
      <c r="T422">
        <v>999</v>
      </c>
      <c r="U422">
        <v>278</v>
      </c>
      <c r="V422">
        <v>311</v>
      </c>
      <c r="W422">
        <v>589</v>
      </c>
      <c r="X422">
        <v>2608.9520000000002</v>
      </c>
    </row>
    <row r="423" spans="1:24" x14ac:dyDescent="0.2">
      <c r="A423">
        <v>163901001</v>
      </c>
      <c r="B423" t="s">
        <v>1563</v>
      </c>
      <c r="C423">
        <v>163901</v>
      </c>
      <c r="D423" t="s">
        <v>1564</v>
      </c>
      <c r="E423">
        <v>163</v>
      </c>
      <c r="F423" t="s">
        <v>1565</v>
      </c>
      <c r="G423">
        <v>20</v>
      </c>
      <c r="H423" t="s">
        <v>67</v>
      </c>
      <c r="I423">
        <v>478</v>
      </c>
      <c r="J423">
        <v>477</v>
      </c>
      <c r="K423">
        <v>955</v>
      </c>
      <c r="L423">
        <v>521</v>
      </c>
      <c r="M423">
        <v>499</v>
      </c>
      <c r="N423">
        <v>1021</v>
      </c>
      <c r="O423">
        <v>528</v>
      </c>
      <c r="P423">
        <v>485</v>
      </c>
      <c r="Q423">
        <v>1015</v>
      </c>
      <c r="R423">
        <v>515</v>
      </c>
      <c r="S423">
        <v>512</v>
      </c>
      <c r="T423">
        <v>1027</v>
      </c>
      <c r="U423">
        <v>268</v>
      </c>
      <c r="V423">
        <v>308</v>
      </c>
      <c r="W423">
        <v>576</v>
      </c>
      <c r="X423">
        <v>2611.81</v>
      </c>
    </row>
    <row r="424" spans="1:24" x14ac:dyDescent="0.2">
      <c r="A424">
        <v>109904001</v>
      </c>
      <c r="B424" t="s">
        <v>1221</v>
      </c>
      <c r="C424">
        <v>109904</v>
      </c>
      <c r="D424" t="s">
        <v>1222</v>
      </c>
      <c r="E424">
        <v>109</v>
      </c>
      <c r="F424" t="s">
        <v>1223</v>
      </c>
      <c r="G424">
        <v>12</v>
      </c>
      <c r="H424" t="s">
        <v>115</v>
      </c>
      <c r="I424">
        <v>479</v>
      </c>
      <c r="J424">
        <v>476</v>
      </c>
      <c r="K424">
        <v>956</v>
      </c>
      <c r="L424">
        <v>497</v>
      </c>
      <c r="M424">
        <v>491</v>
      </c>
      <c r="N424">
        <v>988</v>
      </c>
      <c r="O424">
        <v>492</v>
      </c>
      <c r="P424">
        <v>477</v>
      </c>
      <c r="Q424">
        <v>969</v>
      </c>
      <c r="R424">
        <v>502</v>
      </c>
      <c r="S424">
        <v>504</v>
      </c>
      <c r="T424">
        <v>1006</v>
      </c>
      <c r="U424">
        <v>256</v>
      </c>
      <c r="V424">
        <v>257</v>
      </c>
      <c r="W424">
        <v>513</v>
      </c>
      <c r="X424">
        <v>2630.8560000000002</v>
      </c>
    </row>
    <row r="425" spans="1:24" x14ac:dyDescent="0.2">
      <c r="A425">
        <v>20906002</v>
      </c>
      <c r="B425" t="s">
        <v>259</v>
      </c>
      <c r="C425">
        <v>20906</v>
      </c>
      <c r="D425" t="s">
        <v>260</v>
      </c>
      <c r="E425">
        <v>20</v>
      </c>
      <c r="F425" t="s">
        <v>251</v>
      </c>
      <c r="G425">
        <v>4</v>
      </c>
      <c r="H425" t="s">
        <v>252</v>
      </c>
      <c r="I425">
        <v>491</v>
      </c>
      <c r="J425">
        <v>484</v>
      </c>
      <c r="K425">
        <v>976</v>
      </c>
      <c r="L425">
        <v>539</v>
      </c>
      <c r="M425">
        <v>522</v>
      </c>
      <c r="N425">
        <v>1061</v>
      </c>
      <c r="O425">
        <v>555</v>
      </c>
      <c r="P425">
        <v>524</v>
      </c>
      <c r="Q425">
        <v>1079</v>
      </c>
      <c r="R425">
        <v>517</v>
      </c>
      <c r="S425">
        <v>520</v>
      </c>
      <c r="T425">
        <v>1037</v>
      </c>
      <c r="U425">
        <v>280</v>
      </c>
      <c r="V425">
        <v>334</v>
      </c>
      <c r="W425">
        <v>614</v>
      </c>
      <c r="X425">
        <v>2636.9760000000001</v>
      </c>
    </row>
    <row r="426" spans="1:24" x14ac:dyDescent="0.2">
      <c r="A426">
        <v>234902001</v>
      </c>
      <c r="B426" t="s">
        <v>2038</v>
      </c>
      <c r="C426">
        <v>234902</v>
      </c>
      <c r="D426" t="s">
        <v>2039</v>
      </c>
      <c r="E426">
        <v>234</v>
      </c>
      <c r="F426" t="s">
        <v>2040</v>
      </c>
      <c r="G426">
        <v>10</v>
      </c>
      <c r="H426" t="s">
        <v>397</v>
      </c>
      <c r="I426">
        <v>545</v>
      </c>
      <c r="J426">
        <v>525</v>
      </c>
      <c r="K426">
        <v>1070</v>
      </c>
      <c r="L426">
        <v>567</v>
      </c>
      <c r="M426">
        <v>537</v>
      </c>
      <c r="N426">
        <v>1104</v>
      </c>
      <c r="O426">
        <v>574</v>
      </c>
      <c r="P426">
        <v>532</v>
      </c>
      <c r="Q426">
        <v>1106</v>
      </c>
      <c r="R426">
        <v>560</v>
      </c>
      <c r="S426">
        <v>542</v>
      </c>
      <c r="T426">
        <v>1102</v>
      </c>
      <c r="U426">
        <v>299</v>
      </c>
      <c r="V426">
        <v>321</v>
      </c>
      <c r="W426">
        <v>620</v>
      </c>
      <c r="X426">
        <v>2640.2690000000002</v>
      </c>
    </row>
    <row r="427" spans="1:24" x14ac:dyDescent="0.2">
      <c r="A427">
        <v>57808101</v>
      </c>
      <c r="B427" t="s">
        <v>501</v>
      </c>
      <c r="C427">
        <v>57808</v>
      </c>
      <c r="D427" t="s">
        <v>501</v>
      </c>
      <c r="E427">
        <v>57</v>
      </c>
      <c r="F427" t="s">
        <v>480</v>
      </c>
      <c r="G427">
        <v>10</v>
      </c>
      <c r="H427" t="s">
        <v>397</v>
      </c>
      <c r="I427">
        <v>490</v>
      </c>
      <c r="J427">
        <v>453</v>
      </c>
      <c r="K427">
        <v>943</v>
      </c>
      <c r="L427">
        <v>485</v>
      </c>
      <c r="M427">
        <v>455</v>
      </c>
      <c r="N427">
        <v>940</v>
      </c>
      <c r="O427">
        <v>488</v>
      </c>
      <c r="P427">
        <v>463</v>
      </c>
      <c r="Q427">
        <v>951</v>
      </c>
      <c r="U427">
        <v>394</v>
      </c>
      <c r="V427">
        <v>359</v>
      </c>
      <c r="W427">
        <v>753</v>
      </c>
      <c r="X427">
        <v>2640.8540000000003</v>
      </c>
    </row>
    <row r="428" spans="1:24" x14ac:dyDescent="0.2">
      <c r="A428">
        <v>61905001</v>
      </c>
      <c r="B428" t="s">
        <v>627</v>
      </c>
      <c r="C428">
        <v>61905</v>
      </c>
      <c r="D428" t="s">
        <v>628</v>
      </c>
      <c r="E428">
        <v>61</v>
      </c>
      <c r="F428" t="s">
        <v>615</v>
      </c>
      <c r="G428">
        <v>11</v>
      </c>
      <c r="H428" t="s">
        <v>461</v>
      </c>
      <c r="I428">
        <v>528</v>
      </c>
      <c r="J428">
        <v>499</v>
      </c>
      <c r="K428">
        <v>1027</v>
      </c>
      <c r="L428">
        <v>555</v>
      </c>
      <c r="M428">
        <v>528</v>
      </c>
      <c r="N428">
        <v>1083</v>
      </c>
      <c r="O428">
        <v>574</v>
      </c>
      <c r="P428">
        <v>536</v>
      </c>
      <c r="Q428">
        <v>1110</v>
      </c>
      <c r="R428">
        <v>530</v>
      </c>
      <c r="S428">
        <v>517</v>
      </c>
      <c r="T428">
        <v>1048</v>
      </c>
      <c r="U428">
        <v>310</v>
      </c>
      <c r="V428">
        <v>293</v>
      </c>
      <c r="W428">
        <v>603</v>
      </c>
      <c r="X428">
        <v>2662.114</v>
      </c>
    </row>
    <row r="429" spans="1:24" x14ac:dyDescent="0.2">
      <c r="A429">
        <v>126908001</v>
      </c>
      <c r="B429" t="s">
        <v>1346</v>
      </c>
      <c r="C429">
        <v>126908</v>
      </c>
      <c r="D429" t="s">
        <v>1347</v>
      </c>
      <c r="E429">
        <v>126</v>
      </c>
      <c r="F429" t="s">
        <v>1333</v>
      </c>
      <c r="G429">
        <v>11</v>
      </c>
      <c r="H429" t="s">
        <v>461</v>
      </c>
      <c r="I429">
        <v>482</v>
      </c>
      <c r="J429">
        <v>485</v>
      </c>
      <c r="K429">
        <v>967</v>
      </c>
      <c r="L429">
        <v>489</v>
      </c>
      <c r="M429">
        <v>494</v>
      </c>
      <c r="N429">
        <v>981</v>
      </c>
      <c r="O429">
        <v>487</v>
      </c>
      <c r="P429">
        <v>489</v>
      </c>
      <c r="Q429">
        <v>974</v>
      </c>
      <c r="R429">
        <v>493</v>
      </c>
      <c r="S429">
        <v>502</v>
      </c>
      <c r="T429">
        <v>994</v>
      </c>
      <c r="U429">
        <v>260</v>
      </c>
      <c r="V429">
        <v>297</v>
      </c>
      <c r="W429">
        <v>557</v>
      </c>
      <c r="X429">
        <v>2684.3630000000003</v>
      </c>
    </row>
    <row r="430" spans="1:24" x14ac:dyDescent="0.2">
      <c r="A430">
        <v>105905001</v>
      </c>
      <c r="B430" t="s">
        <v>1153</v>
      </c>
      <c r="C430">
        <v>105905</v>
      </c>
      <c r="D430" t="s">
        <v>1154</v>
      </c>
      <c r="E430">
        <v>105</v>
      </c>
      <c r="F430" t="s">
        <v>1148</v>
      </c>
      <c r="G430">
        <v>13</v>
      </c>
      <c r="H430" t="s">
        <v>92</v>
      </c>
      <c r="I430">
        <v>544</v>
      </c>
      <c r="J430">
        <v>559</v>
      </c>
      <c r="K430">
        <v>1104</v>
      </c>
      <c r="L430">
        <v>561</v>
      </c>
      <c r="M430">
        <v>558</v>
      </c>
      <c r="N430">
        <v>1119</v>
      </c>
      <c r="O430">
        <v>555</v>
      </c>
      <c r="P430">
        <v>550</v>
      </c>
      <c r="Q430">
        <v>1106</v>
      </c>
      <c r="R430">
        <v>567</v>
      </c>
      <c r="S430">
        <v>567</v>
      </c>
      <c r="T430">
        <v>1135</v>
      </c>
      <c r="U430">
        <v>312</v>
      </c>
      <c r="V430">
        <v>372</v>
      </c>
      <c r="W430">
        <v>684</v>
      </c>
      <c r="X430">
        <v>2685.9410000000003</v>
      </c>
    </row>
    <row r="431" spans="1:24" x14ac:dyDescent="0.2">
      <c r="A431">
        <v>100905001</v>
      </c>
      <c r="B431" t="s">
        <v>963</v>
      </c>
      <c r="C431">
        <v>100905</v>
      </c>
      <c r="D431" t="s">
        <v>964</v>
      </c>
      <c r="E431">
        <v>100</v>
      </c>
      <c r="F431" t="s">
        <v>960</v>
      </c>
      <c r="G431">
        <v>5</v>
      </c>
      <c r="H431" t="s">
        <v>372</v>
      </c>
      <c r="I431">
        <v>539</v>
      </c>
      <c r="J431">
        <v>535</v>
      </c>
      <c r="K431">
        <v>1074</v>
      </c>
      <c r="L431">
        <v>533</v>
      </c>
      <c r="M431">
        <v>538</v>
      </c>
      <c r="N431">
        <v>1071</v>
      </c>
      <c r="O431">
        <v>528</v>
      </c>
      <c r="P431">
        <v>534</v>
      </c>
      <c r="Q431">
        <v>1061</v>
      </c>
      <c r="R431">
        <v>540</v>
      </c>
      <c r="S431">
        <v>544</v>
      </c>
      <c r="T431">
        <v>1084</v>
      </c>
      <c r="U431">
        <v>301</v>
      </c>
      <c r="V431">
        <v>338</v>
      </c>
      <c r="W431">
        <v>639</v>
      </c>
      <c r="X431">
        <v>2754.81</v>
      </c>
    </row>
    <row r="432" spans="1:24" x14ac:dyDescent="0.2">
      <c r="A432">
        <v>37907002</v>
      </c>
      <c r="B432" t="s">
        <v>378</v>
      </c>
      <c r="C432">
        <v>37907</v>
      </c>
      <c r="D432" t="s">
        <v>379</v>
      </c>
      <c r="E432">
        <v>37</v>
      </c>
      <c r="F432" t="s">
        <v>375</v>
      </c>
      <c r="G432">
        <v>7</v>
      </c>
      <c r="H432" t="s">
        <v>26</v>
      </c>
      <c r="I432">
        <v>527</v>
      </c>
      <c r="J432">
        <v>500</v>
      </c>
      <c r="K432">
        <v>1027</v>
      </c>
      <c r="L432">
        <v>522</v>
      </c>
      <c r="M432">
        <v>495</v>
      </c>
      <c r="N432">
        <v>1017</v>
      </c>
      <c r="O432">
        <v>512</v>
      </c>
      <c r="P432">
        <v>499</v>
      </c>
      <c r="Q432">
        <v>1011</v>
      </c>
      <c r="R432">
        <v>539</v>
      </c>
      <c r="S432">
        <v>488</v>
      </c>
      <c r="T432">
        <v>1026</v>
      </c>
      <c r="U432">
        <v>285</v>
      </c>
      <c r="V432">
        <v>312</v>
      </c>
      <c r="W432">
        <v>597</v>
      </c>
      <c r="X432">
        <v>2762.1130000000003</v>
      </c>
    </row>
    <row r="433" spans="1:24" x14ac:dyDescent="0.2">
      <c r="A433">
        <v>165902001</v>
      </c>
      <c r="B433" t="s">
        <v>1575</v>
      </c>
      <c r="C433">
        <v>165902</v>
      </c>
      <c r="D433" t="s">
        <v>1576</v>
      </c>
      <c r="E433">
        <v>165</v>
      </c>
      <c r="F433" t="s">
        <v>1572</v>
      </c>
      <c r="G433">
        <v>18</v>
      </c>
      <c r="H433" t="s">
        <v>40</v>
      </c>
      <c r="I433">
        <v>520</v>
      </c>
      <c r="J433">
        <v>540</v>
      </c>
      <c r="K433">
        <v>1060</v>
      </c>
      <c r="L433">
        <v>530</v>
      </c>
      <c r="M433">
        <v>519</v>
      </c>
      <c r="N433">
        <v>1049</v>
      </c>
      <c r="O433">
        <v>513</v>
      </c>
      <c r="P433">
        <v>503</v>
      </c>
      <c r="Q433">
        <v>1017</v>
      </c>
      <c r="R433">
        <v>542</v>
      </c>
      <c r="S433">
        <v>531</v>
      </c>
      <c r="T433">
        <v>1073</v>
      </c>
      <c r="U433">
        <v>296</v>
      </c>
      <c r="V433">
        <v>329</v>
      </c>
      <c r="W433">
        <v>625</v>
      </c>
      <c r="X433">
        <v>2777.5450000000001</v>
      </c>
    </row>
    <row r="434" spans="1:24" x14ac:dyDescent="0.2">
      <c r="A434">
        <v>14801006</v>
      </c>
      <c r="B434" t="s">
        <v>111</v>
      </c>
      <c r="C434">
        <v>14801</v>
      </c>
      <c r="D434" t="s">
        <v>107</v>
      </c>
      <c r="E434">
        <v>14</v>
      </c>
      <c r="F434" t="s">
        <v>108</v>
      </c>
      <c r="G434">
        <v>20</v>
      </c>
      <c r="H434" t="s">
        <v>67</v>
      </c>
      <c r="I434">
        <v>365</v>
      </c>
      <c r="J434">
        <v>435</v>
      </c>
      <c r="K434">
        <v>800</v>
      </c>
      <c r="L434">
        <v>365</v>
      </c>
      <c r="M434">
        <v>435</v>
      </c>
      <c r="N434">
        <v>800</v>
      </c>
      <c r="O434">
        <v>365</v>
      </c>
      <c r="P434">
        <v>435</v>
      </c>
      <c r="Q434">
        <v>800</v>
      </c>
      <c r="U434">
        <v>100</v>
      </c>
      <c r="V434">
        <v>102</v>
      </c>
      <c r="W434">
        <v>202</v>
      </c>
      <c r="X434">
        <v>2778.1390000000001</v>
      </c>
    </row>
    <row r="435" spans="1:24" x14ac:dyDescent="0.2">
      <c r="A435">
        <v>14801001</v>
      </c>
      <c r="B435" t="s">
        <v>106</v>
      </c>
      <c r="C435">
        <v>14801</v>
      </c>
      <c r="D435" t="s">
        <v>107</v>
      </c>
      <c r="E435">
        <v>14</v>
      </c>
      <c r="F435" t="s">
        <v>108</v>
      </c>
      <c r="G435">
        <v>20</v>
      </c>
      <c r="H435" t="s">
        <v>67</v>
      </c>
      <c r="I435">
        <v>420</v>
      </c>
      <c r="J435">
        <v>448</v>
      </c>
      <c r="K435">
        <v>868</v>
      </c>
      <c r="L435">
        <v>420</v>
      </c>
      <c r="M435">
        <v>448</v>
      </c>
      <c r="N435">
        <v>868</v>
      </c>
      <c r="O435">
        <v>433</v>
      </c>
      <c r="P435">
        <v>467</v>
      </c>
      <c r="Q435">
        <v>900</v>
      </c>
      <c r="U435">
        <v>87</v>
      </c>
      <c r="V435">
        <v>125</v>
      </c>
      <c r="W435">
        <v>212</v>
      </c>
      <c r="X435">
        <v>2778.1390000000001</v>
      </c>
    </row>
    <row r="436" spans="1:24" x14ac:dyDescent="0.2">
      <c r="A436">
        <v>14801004</v>
      </c>
      <c r="B436" t="s">
        <v>110</v>
      </c>
      <c r="C436">
        <v>14801</v>
      </c>
      <c r="D436" t="s">
        <v>107</v>
      </c>
      <c r="E436">
        <v>14</v>
      </c>
      <c r="F436" t="s">
        <v>108</v>
      </c>
      <c r="G436">
        <v>20</v>
      </c>
      <c r="H436" t="s">
        <v>67</v>
      </c>
      <c r="I436">
        <v>595</v>
      </c>
      <c r="J436">
        <v>515</v>
      </c>
      <c r="K436">
        <v>1110</v>
      </c>
      <c r="L436">
        <v>595</v>
      </c>
      <c r="M436">
        <v>515</v>
      </c>
      <c r="N436">
        <v>1110</v>
      </c>
      <c r="U436">
        <v>120</v>
      </c>
      <c r="V436">
        <v>124</v>
      </c>
      <c r="W436">
        <v>244</v>
      </c>
      <c r="X436">
        <v>2778.1390000000001</v>
      </c>
    </row>
    <row r="437" spans="1:24" x14ac:dyDescent="0.2">
      <c r="A437">
        <v>14801007</v>
      </c>
      <c r="B437" t="s">
        <v>112</v>
      </c>
      <c r="C437">
        <v>14801</v>
      </c>
      <c r="D437" t="s">
        <v>107</v>
      </c>
      <c r="E437">
        <v>14</v>
      </c>
      <c r="F437" t="s">
        <v>108</v>
      </c>
      <c r="G437">
        <v>20</v>
      </c>
      <c r="H437" t="s">
        <v>67</v>
      </c>
      <c r="I437">
        <v>445</v>
      </c>
      <c r="J437">
        <v>418</v>
      </c>
      <c r="K437">
        <v>863</v>
      </c>
      <c r="L437">
        <v>496</v>
      </c>
      <c r="M437">
        <v>441</v>
      </c>
      <c r="N437">
        <v>937</v>
      </c>
      <c r="O437">
        <v>480</v>
      </c>
      <c r="P437">
        <v>417</v>
      </c>
      <c r="Q437">
        <v>897</v>
      </c>
      <c r="U437">
        <v>206</v>
      </c>
      <c r="V437">
        <v>190</v>
      </c>
      <c r="W437">
        <v>396</v>
      </c>
      <c r="X437">
        <v>2778.1390000000001</v>
      </c>
    </row>
    <row r="438" spans="1:24" x14ac:dyDescent="0.2">
      <c r="A438">
        <v>14801002</v>
      </c>
      <c r="B438" t="s">
        <v>109</v>
      </c>
      <c r="C438">
        <v>14801</v>
      </c>
      <c r="D438" t="s">
        <v>107</v>
      </c>
      <c r="E438">
        <v>14</v>
      </c>
      <c r="F438" t="s">
        <v>108</v>
      </c>
      <c r="G438">
        <v>20</v>
      </c>
      <c r="H438" t="s">
        <v>67</v>
      </c>
      <c r="I438">
        <v>415</v>
      </c>
      <c r="J438">
        <v>405</v>
      </c>
      <c r="K438">
        <v>820</v>
      </c>
      <c r="L438">
        <v>453</v>
      </c>
      <c r="M438">
        <v>433</v>
      </c>
      <c r="N438">
        <v>887</v>
      </c>
      <c r="O438">
        <v>453</v>
      </c>
      <c r="P438">
        <v>433</v>
      </c>
      <c r="Q438">
        <v>887</v>
      </c>
      <c r="U438">
        <v>200</v>
      </c>
      <c r="V438">
        <v>238</v>
      </c>
      <c r="W438">
        <v>438</v>
      </c>
      <c r="X438">
        <v>2778.1390000000001</v>
      </c>
    </row>
    <row r="439" spans="1:24" x14ac:dyDescent="0.2">
      <c r="A439">
        <v>254901001</v>
      </c>
      <c r="B439" t="s">
        <v>2187</v>
      </c>
      <c r="C439">
        <v>254901</v>
      </c>
      <c r="D439" t="s">
        <v>2188</v>
      </c>
      <c r="E439">
        <v>254</v>
      </c>
      <c r="F439" t="s">
        <v>2189</v>
      </c>
      <c r="G439">
        <v>20</v>
      </c>
      <c r="H439" t="s">
        <v>67</v>
      </c>
      <c r="I439">
        <v>443</v>
      </c>
      <c r="J439">
        <v>418</v>
      </c>
      <c r="K439">
        <v>860</v>
      </c>
      <c r="L439">
        <v>456</v>
      </c>
      <c r="M439">
        <v>433</v>
      </c>
      <c r="N439">
        <v>889</v>
      </c>
      <c r="O439">
        <v>438</v>
      </c>
      <c r="P439">
        <v>411</v>
      </c>
      <c r="Q439">
        <v>849</v>
      </c>
      <c r="R439">
        <v>496</v>
      </c>
      <c r="S439">
        <v>480</v>
      </c>
      <c r="T439">
        <v>976</v>
      </c>
      <c r="U439">
        <v>267</v>
      </c>
      <c r="V439">
        <v>248</v>
      </c>
      <c r="W439">
        <v>515</v>
      </c>
      <c r="X439">
        <v>2778.5660000000003</v>
      </c>
    </row>
    <row r="440" spans="1:24" x14ac:dyDescent="0.2">
      <c r="A440">
        <v>178915001</v>
      </c>
      <c r="B440" t="s">
        <v>1680</v>
      </c>
      <c r="C440">
        <v>178915</v>
      </c>
      <c r="D440" t="s">
        <v>1681</v>
      </c>
      <c r="E440">
        <v>178</v>
      </c>
      <c r="F440" t="s">
        <v>1657</v>
      </c>
      <c r="G440">
        <v>2</v>
      </c>
      <c r="H440" t="s">
        <v>59</v>
      </c>
      <c r="I440">
        <v>460</v>
      </c>
      <c r="J440">
        <v>439</v>
      </c>
      <c r="K440">
        <v>899</v>
      </c>
      <c r="L440">
        <v>468</v>
      </c>
      <c r="M440">
        <v>437</v>
      </c>
      <c r="N440">
        <v>905</v>
      </c>
      <c r="O440">
        <v>480</v>
      </c>
      <c r="P440">
        <v>424</v>
      </c>
      <c r="Q440">
        <v>904</v>
      </c>
      <c r="R440">
        <v>456</v>
      </c>
      <c r="S440">
        <v>450</v>
      </c>
      <c r="T440">
        <v>905</v>
      </c>
      <c r="U440">
        <v>259</v>
      </c>
      <c r="V440">
        <v>273</v>
      </c>
      <c r="W440">
        <v>532</v>
      </c>
      <c r="X440">
        <v>2787.5010000000002</v>
      </c>
    </row>
    <row r="441" spans="1:24" x14ac:dyDescent="0.2">
      <c r="A441">
        <v>62901001</v>
      </c>
      <c r="B441" t="s">
        <v>643</v>
      </c>
      <c r="C441">
        <v>62901</v>
      </c>
      <c r="D441" t="s">
        <v>644</v>
      </c>
      <c r="E441">
        <v>62</v>
      </c>
      <c r="F441" t="s">
        <v>645</v>
      </c>
      <c r="G441">
        <v>3</v>
      </c>
      <c r="H441" t="s">
        <v>317</v>
      </c>
      <c r="I441">
        <v>449</v>
      </c>
      <c r="J441">
        <v>443</v>
      </c>
      <c r="K441">
        <v>889</v>
      </c>
      <c r="L441">
        <v>521</v>
      </c>
      <c r="M441">
        <v>518</v>
      </c>
      <c r="N441">
        <v>1038</v>
      </c>
      <c r="O441">
        <v>525</v>
      </c>
      <c r="P441">
        <v>504</v>
      </c>
      <c r="Q441">
        <v>1029</v>
      </c>
      <c r="R441">
        <v>512</v>
      </c>
      <c r="S441">
        <v>548</v>
      </c>
      <c r="T441">
        <v>1057</v>
      </c>
      <c r="U441">
        <v>318</v>
      </c>
      <c r="V441">
        <v>369</v>
      </c>
      <c r="W441">
        <v>687</v>
      </c>
      <c r="X441">
        <v>2788.2570000000001</v>
      </c>
    </row>
    <row r="442" spans="1:24" x14ac:dyDescent="0.2">
      <c r="A442">
        <v>61907001</v>
      </c>
      <c r="B442" t="s">
        <v>631</v>
      </c>
      <c r="C442">
        <v>61907</v>
      </c>
      <c r="D442" t="s">
        <v>632</v>
      </c>
      <c r="E442">
        <v>61</v>
      </c>
      <c r="F442" t="s">
        <v>615</v>
      </c>
      <c r="G442">
        <v>11</v>
      </c>
      <c r="H442" t="s">
        <v>461</v>
      </c>
      <c r="I442">
        <v>514</v>
      </c>
      <c r="J442">
        <v>545</v>
      </c>
      <c r="K442">
        <v>1059</v>
      </c>
      <c r="L442">
        <v>558</v>
      </c>
      <c r="M442">
        <v>564</v>
      </c>
      <c r="N442">
        <v>1122</v>
      </c>
      <c r="O442">
        <v>546</v>
      </c>
      <c r="P442">
        <v>542</v>
      </c>
      <c r="Q442">
        <v>1089</v>
      </c>
      <c r="R442">
        <v>568</v>
      </c>
      <c r="S442">
        <v>584</v>
      </c>
      <c r="T442">
        <v>1152</v>
      </c>
      <c r="U442">
        <v>310</v>
      </c>
      <c r="V442">
        <v>313</v>
      </c>
      <c r="W442">
        <v>623</v>
      </c>
      <c r="X442">
        <v>2791.8290000000002</v>
      </c>
    </row>
    <row r="443" spans="1:24" x14ac:dyDescent="0.2">
      <c r="A443">
        <v>10902001</v>
      </c>
      <c r="B443" t="s">
        <v>87</v>
      </c>
      <c r="C443">
        <v>10902</v>
      </c>
      <c r="D443" t="s">
        <v>88</v>
      </c>
      <c r="E443">
        <v>10</v>
      </c>
      <c r="F443" t="s">
        <v>86</v>
      </c>
      <c r="G443">
        <v>20</v>
      </c>
      <c r="H443" t="s">
        <v>67</v>
      </c>
      <c r="I443">
        <v>527</v>
      </c>
      <c r="J443">
        <v>512</v>
      </c>
      <c r="K443">
        <v>1039</v>
      </c>
      <c r="L443">
        <v>535</v>
      </c>
      <c r="M443">
        <v>530</v>
      </c>
      <c r="N443">
        <v>1065</v>
      </c>
      <c r="O443">
        <v>535</v>
      </c>
      <c r="P443">
        <v>501</v>
      </c>
      <c r="Q443">
        <v>1037</v>
      </c>
      <c r="R443">
        <v>536</v>
      </c>
      <c r="S443">
        <v>560</v>
      </c>
      <c r="T443">
        <v>1095</v>
      </c>
      <c r="U443">
        <v>328</v>
      </c>
      <c r="V443">
        <v>345</v>
      </c>
      <c r="W443">
        <v>673</v>
      </c>
      <c r="X443">
        <v>2803.6690000000003</v>
      </c>
    </row>
    <row r="444" spans="1:24" x14ac:dyDescent="0.2">
      <c r="A444">
        <v>43908001</v>
      </c>
      <c r="B444" t="s">
        <v>416</v>
      </c>
      <c r="C444">
        <v>43908</v>
      </c>
      <c r="D444" t="s">
        <v>417</v>
      </c>
      <c r="E444">
        <v>43</v>
      </c>
      <c r="F444" t="s">
        <v>396</v>
      </c>
      <c r="G444">
        <v>10</v>
      </c>
      <c r="H444" t="s">
        <v>397</v>
      </c>
      <c r="I444">
        <v>448</v>
      </c>
      <c r="J444">
        <v>408</v>
      </c>
      <c r="K444">
        <v>855</v>
      </c>
      <c r="L444">
        <v>530</v>
      </c>
      <c r="M444">
        <v>510</v>
      </c>
      <c r="N444">
        <v>1039</v>
      </c>
      <c r="O444">
        <v>528</v>
      </c>
      <c r="P444">
        <v>510</v>
      </c>
      <c r="Q444">
        <v>1039</v>
      </c>
      <c r="R444">
        <v>532</v>
      </c>
      <c r="S444">
        <v>509</v>
      </c>
      <c r="T444">
        <v>1040</v>
      </c>
      <c r="U444">
        <v>322</v>
      </c>
      <c r="V444">
        <v>337</v>
      </c>
      <c r="W444">
        <v>659</v>
      </c>
      <c r="X444">
        <v>2814.607</v>
      </c>
    </row>
    <row r="445" spans="1:24" x14ac:dyDescent="0.2">
      <c r="A445">
        <v>249903001</v>
      </c>
      <c r="B445" t="s">
        <v>2162</v>
      </c>
      <c r="C445">
        <v>249903</v>
      </c>
      <c r="D445" t="s">
        <v>2163</v>
      </c>
      <c r="E445">
        <v>249</v>
      </c>
      <c r="F445" t="s">
        <v>2159</v>
      </c>
      <c r="G445">
        <v>11</v>
      </c>
      <c r="H445" t="s">
        <v>461</v>
      </c>
      <c r="I445">
        <v>482</v>
      </c>
      <c r="J445">
        <v>461</v>
      </c>
      <c r="K445">
        <v>943</v>
      </c>
      <c r="L445">
        <v>510</v>
      </c>
      <c r="M445">
        <v>497</v>
      </c>
      <c r="N445">
        <v>1007</v>
      </c>
      <c r="O445">
        <v>505</v>
      </c>
      <c r="P445">
        <v>484</v>
      </c>
      <c r="Q445">
        <v>989</v>
      </c>
      <c r="R445">
        <v>519</v>
      </c>
      <c r="S445">
        <v>517</v>
      </c>
      <c r="T445">
        <v>1035</v>
      </c>
      <c r="U445">
        <v>312</v>
      </c>
      <c r="V445">
        <v>330</v>
      </c>
      <c r="W445">
        <v>642</v>
      </c>
      <c r="X445">
        <v>2822.0030000000002</v>
      </c>
    </row>
    <row r="446" spans="1:24" x14ac:dyDescent="0.2">
      <c r="A446">
        <v>146906001</v>
      </c>
      <c r="B446" t="s">
        <v>408</v>
      </c>
      <c r="C446">
        <v>146906</v>
      </c>
      <c r="D446" t="s">
        <v>1446</v>
      </c>
      <c r="E446">
        <v>146</v>
      </c>
      <c r="F446" t="s">
        <v>1439</v>
      </c>
      <c r="G446">
        <v>4</v>
      </c>
      <c r="H446" t="s">
        <v>252</v>
      </c>
      <c r="I446">
        <v>488</v>
      </c>
      <c r="J446">
        <v>488</v>
      </c>
      <c r="K446">
        <v>976</v>
      </c>
      <c r="L446">
        <v>514</v>
      </c>
      <c r="M446">
        <v>504</v>
      </c>
      <c r="N446">
        <v>1018</v>
      </c>
      <c r="O446">
        <v>523</v>
      </c>
      <c r="P446">
        <v>505</v>
      </c>
      <c r="Q446">
        <v>1029</v>
      </c>
      <c r="R446">
        <v>503</v>
      </c>
      <c r="S446">
        <v>502</v>
      </c>
      <c r="T446">
        <v>1005</v>
      </c>
      <c r="U446">
        <v>304</v>
      </c>
      <c r="V446">
        <v>331</v>
      </c>
      <c r="W446">
        <v>635</v>
      </c>
      <c r="X446">
        <v>2828.9410000000003</v>
      </c>
    </row>
    <row r="447" spans="1:24" x14ac:dyDescent="0.2">
      <c r="A447">
        <v>101828101</v>
      </c>
      <c r="B447" t="s">
        <v>981</v>
      </c>
      <c r="C447">
        <v>101828</v>
      </c>
      <c r="D447" t="s">
        <v>980</v>
      </c>
      <c r="E447">
        <v>101</v>
      </c>
      <c r="F447" t="s">
        <v>971</v>
      </c>
      <c r="G447">
        <v>4</v>
      </c>
      <c r="H447" t="s">
        <v>252</v>
      </c>
      <c r="I447">
        <v>490</v>
      </c>
      <c r="J447">
        <v>510</v>
      </c>
      <c r="K447">
        <v>1000</v>
      </c>
      <c r="L447">
        <v>490</v>
      </c>
      <c r="M447">
        <v>510</v>
      </c>
      <c r="N447">
        <v>1000</v>
      </c>
      <c r="R447">
        <v>490</v>
      </c>
      <c r="S447">
        <v>510</v>
      </c>
      <c r="T447">
        <v>1000</v>
      </c>
      <c r="U447">
        <v>343</v>
      </c>
      <c r="V447">
        <v>311</v>
      </c>
      <c r="W447">
        <v>654</v>
      </c>
      <c r="X447">
        <v>2856.114</v>
      </c>
    </row>
    <row r="448" spans="1:24" x14ac:dyDescent="0.2">
      <c r="A448">
        <v>101828001</v>
      </c>
      <c r="B448" t="s">
        <v>979</v>
      </c>
      <c r="C448">
        <v>101828</v>
      </c>
      <c r="D448" t="s">
        <v>980</v>
      </c>
      <c r="E448">
        <v>101</v>
      </c>
      <c r="F448" t="s">
        <v>971</v>
      </c>
      <c r="G448">
        <v>4</v>
      </c>
      <c r="H448" t="s">
        <v>252</v>
      </c>
      <c r="I448">
        <v>447</v>
      </c>
      <c r="J448">
        <v>479</v>
      </c>
      <c r="K448">
        <v>926</v>
      </c>
      <c r="L448">
        <v>449</v>
      </c>
      <c r="M448">
        <v>486</v>
      </c>
      <c r="N448">
        <v>934</v>
      </c>
      <c r="O448">
        <v>445</v>
      </c>
      <c r="P448">
        <v>476</v>
      </c>
      <c r="Q448">
        <v>921</v>
      </c>
      <c r="R448">
        <v>454</v>
      </c>
      <c r="S448">
        <v>499</v>
      </c>
      <c r="T448">
        <v>953</v>
      </c>
      <c r="U448">
        <v>396</v>
      </c>
      <c r="V448">
        <v>373</v>
      </c>
      <c r="W448">
        <v>769</v>
      </c>
      <c r="X448">
        <v>2856.114</v>
      </c>
    </row>
    <row r="449" spans="1:24" x14ac:dyDescent="0.2">
      <c r="A449">
        <v>205906001</v>
      </c>
      <c r="B449" t="s">
        <v>1818</v>
      </c>
      <c r="C449">
        <v>205906</v>
      </c>
      <c r="D449" t="s">
        <v>1819</v>
      </c>
      <c r="E449">
        <v>205</v>
      </c>
      <c r="F449" t="s">
        <v>1809</v>
      </c>
      <c r="G449">
        <v>2</v>
      </c>
      <c r="H449" t="s">
        <v>59</v>
      </c>
      <c r="I449">
        <v>476</v>
      </c>
      <c r="J449">
        <v>461</v>
      </c>
      <c r="K449">
        <v>939</v>
      </c>
      <c r="L449">
        <v>509</v>
      </c>
      <c r="M449">
        <v>491</v>
      </c>
      <c r="N449">
        <v>1000</v>
      </c>
      <c r="O449">
        <v>521</v>
      </c>
      <c r="P449">
        <v>499</v>
      </c>
      <c r="Q449">
        <v>1020</v>
      </c>
      <c r="R449">
        <v>493</v>
      </c>
      <c r="S449">
        <v>480</v>
      </c>
      <c r="T449">
        <v>974</v>
      </c>
      <c r="U449">
        <v>302</v>
      </c>
      <c r="V449">
        <v>337</v>
      </c>
      <c r="W449">
        <v>639</v>
      </c>
      <c r="X449">
        <v>2870.09</v>
      </c>
    </row>
    <row r="450" spans="1:24" x14ac:dyDescent="0.2">
      <c r="A450">
        <v>161922001</v>
      </c>
      <c r="B450" t="s">
        <v>1557</v>
      </c>
      <c r="C450">
        <v>161922</v>
      </c>
      <c r="D450" t="s">
        <v>1558</v>
      </c>
      <c r="E450">
        <v>161</v>
      </c>
      <c r="F450" t="s">
        <v>1521</v>
      </c>
      <c r="G450">
        <v>12</v>
      </c>
      <c r="H450" t="s">
        <v>115</v>
      </c>
      <c r="I450">
        <v>502</v>
      </c>
      <c r="J450">
        <v>446</v>
      </c>
      <c r="K450">
        <v>948</v>
      </c>
      <c r="L450">
        <v>542</v>
      </c>
      <c r="M450">
        <v>501</v>
      </c>
      <c r="N450">
        <v>1045</v>
      </c>
      <c r="O450">
        <v>541</v>
      </c>
      <c r="P450">
        <v>496</v>
      </c>
      <c r="Q450">
        <v>1039</v>
      </c>
      <c r="R450">
        <v>545</v>
      </c>
      <c r="S450">
        <v>510</v>
      </c>
      <c r="T450">
        <v>1057</v>
      </c>
      <c r="U450">
        <v>367</v>
      </c>
      <c r="V450">
        <v>344</v>
      </c>
      <c r="W450">
        <v>711</v>
      </c>
      <c r="X450">
        <v>2871.3870000000006</v>
      </c>
    </row>
    <row r="451" spans="1:24" x14ac:dyDescent="0.2">
      <c r="A451">
        <v>205903001</v>
      </c>
      <c r="B451" t="s">
        <v>1812</v>
      </c>
      <c r="C451">
        <v>205903</v>
      </c>
      <c r="D451" t="s">
        <v>1813</v>
      </c>
      <c r="E451">
        <v>205</v>
      </c>
      <c r="F451" t="s">
        <v>1809</v>
      </c>
      <c r="G451">
        <v>2</v>
      </c>
      <c r="H451" t="s">
        <v>59</v>
      </c>
      <c r="I451">
        <v>540</v>
      </c>
      <c r="J451">
        <v>510</v>
      </c>
      <c r="K451">
        <v>1050</v>
      </c>
      <c r="L451">
        <v>545</v>
      </c>
      <c r="M451">
        <v>503</v>
      </c>
      <c r="N451">
        <v>1048</v>
      </c>
      <c r="O451">
        <v>534</v>
      </c>
      <c r="P451">
        <v>491</v>
      </c>
      <c r="Q451">
        <v>1026</v>
      </c>
      <c r="R451">
        <v>559</v>
      </c>
      <c r="S451">
        <v>517</v>
      </c>
      <c r="T451">
        <v>1076</v>
      </c>
      <c r="U451">
        <v>298</v>
      </c>
      <c r="V451">
        <v>334</v>
      </c>
      <c r="W451">
        <v>632</v>
      </c>
      <c r="X451">
        <v>2872.2710000000002</v>
      </c>
    </row>
    <row r="452" spans="1:24" x14ac:dyDescent="0.2">
      <c r="A452">
        <v>8901001</v>
      </c>
      <c r="B452" t="s">
        <v>76</v>
      </c>
      <c r="C452">
        <v>8901</v>
      </c>
      <c r="D452" t="s">
        <v>77</v>
      </c>
      <c r="E452">
        <v>8</v>
      </c>
      <c r="F452" t="s">
        <v>78</v>
      </c>
      <c r="G452">
        <v>6</v>
      </c>
      <c r="H452" t="s">
        <v>79</v>
      </c>
      <c r="I452">
        <v>538</v>
      </c>
      <c r="J452">
        <v>539</v>
      </c>
      <c r="K452">
        <v>1076</v>
      </c>
      <c r="L452">
        <v>540</v>
      </c>
      <c r="M452">
        <v>545</v>
      </c>
      <c r="N452">
        <v>1085</v>
      </c>
      <c r="O452">
        <v>527</v>
      </c>
      <c r="P452">
        <v>527</v>
      </c>
      <c r="Q452">
        <v>1054</v>
      </c>
      <c r="R452">
        <v>556</v>
      </c>
      <c r="S452">
        <v>568</v>
      </c>
      <c r="T452">
        <v>1124</v>
      </c>
      <c r="U452">
        <v>318</v>
      </c>
      <c r="V452">
        <v>333</v>
      </c>
      <c r="W452">
        <v>651</v>
      </c>
      <c r="X452">
        <v>2884.0160000000001</v>
      </c>
    </row>
    <row r="453" spans="1:24" x14ac:dyDescent="0.2">
      <c r="A453">
        <v>245903001</v>
      </c>
      <c r="B453" t="s">
        <v>2113</v>
      </c>
      <c r="C453">
        <v>245903</v>
      </c>
      <c r="D453" t="s">
        <v>2114</v>
      </c>
      <c r="E453">
        <v>245</v>
      </c>
      <c r="F453" t="s">
        <v>2112</v>
      </c>
      <c r="G453">
        <v>1</v>
      </c>
      <c r="H453" t="s">
        <v>327</v>
      </c>
      <c r="I453">
        <v>485</v>
      </c>
      <c r="J453">
        <v>476</v>
      </c>
      <c r="K453">
        <v>960</v>
      </c>
      <c r="L453">
        <v>488</v>
      </c>
      <c r="M453">
        <v>477</v>
      </c>
      <c r="N453">
        <v>966</v>
      </c>
      <c r="O453">
        <v>514</v>
      </c>
      <c r="P453">
        <v>478</v>
      </c>
      <c r="Q453">
        <v>992</v>
      </c>
      <c r="R453">
        <v>468</v>
      </c>
      <c r="S453">
        <v>477</v>
      </c>
      <c r="T453">
        <v>946</v>
      </c>
      <c r="U453">
        <v>237</v>
      </c>
      <c r="V453">
        <v>286</v>
      </c>
      <c r="W453">
        <v>523</v>
      </c>
      <c r="X453">
        <v>2889.424</v>
      </c>
    </row>
    <row r="454" spans="1:24" x14ac:dyDescent="0.2">
      <c r="A454">
        <v>177902001</v>
      </c>
      <c r="B454" t="s">
        <v>1652</v>
      </c>
      <c r="C454">
        <v>177902</v>
      </c>
      <c r="D454" t="s">
        <v>1653</v>
      </c>
      <c r="E454">
        <v>177</v>
      </c>
      <c r="F454" t="s">
        <v>1654</v>
      </c>
      <c r="G454">
        <v>14</v>
      </c>
      <c r="H454" t="s">
        <v>321</v>
      </c>
      <c r="I454">
        <v>473</v>
      </c>
      <c r="J454">
        <v>453</v>
      </c>
      <c r="K454">
        <v>927</v>
      </c>
      <c r="L454">
        <v>525</v>
      </c>
      <c r="M454">
        <v>493</v>
      </c>
      <c r="N454">
        <v>1018</v>
      </c>
      <c r="O454">
        <v>575</v>
      </c>
      <c r="P454">
        <v>528</v>
      </c>
      <c r="Q454">
        <v>1103</v>
      </c>
      <c r="R454">
        <v>425</v>
      </c>
      <c r="S454">
        <v>425</v>
      </c>
      <c r="T454">
        <v>850</v>
      </c>
      <c r="U454">
        <v>252</v>
      </c>
      <c r="V454">
        <v>251</v>
      </c>
      <c r="W454">
        <v>503</v>
      </c>
      <c r="X454">
        <v>2899.3610000000008</v>
      </c>
    </row>
    <row r="455" spans="1:24" x14ac:dyDescent="0.2">
      <c r="A455">
        <v>82903001</v>
      </c>
      <c r="B455" t="s">
        <v>836</v>
      </c>
      <c r="C455">
        <v>82903</v>
      </c>
      <c r="D455" t="s">
        <v>837</v>
      </c>
      <c r="E455">
        <v>82</v>
      </c>
      <c r="F455" t="s">
        <v>835</v>
      </c>
      <c r="G455">
        <v>20</v>
      </c>
      <c r="H455" t="s">
        <v>67</v>
      </c>
      <c r="I455">
        <v>455</v>
      </c>
      <c r="J455">
        <v>456</v>
      </c>
      <c r="K455">
        <v>911</v>
      </c>
      <c r="L455">
        <v>477</v>
      </c>
      <c r="M455">
        <v>468</v>
      </c>
      <c r="N455">
        <v>945</v>
      </c>
      <c r="O455">
        <v>473</v>
      </c>
      <c r="P455">
        <v>464</v>
      </c>
      <c r="Q455">
        <v>936</v>
      </c>
      <c r="R455">
        <v>483</v>
      </c>
      <c r="S455">
        <v>478</v>
      </c>
      <c r="T455">
        <v>961</v>
      </c>
      <c r="U455">
        <v>330</v>
      </c>
      <c r="V455">
        <v>340</v>
      </c>
      <c r="W455">
        <v>670</v>
      </c>
      <c r="X455">
        <v>2952.933</v>
      </c>
    </row>
    <row r="456" spans="1:24" x14ac:dyDescent="0.2">
      <c r="A456">
        <v>241904001</v>
      </c>
      <c r="B456" t="s">
        <v>2094</v>
      </c>
      <c r="C456">
        <v>241904</v>
      </c>
      <c r="D456" t="s">
        <v>2095</v>
      </c>
      <c r="E456">
        <v>241</v>
      </c>
      <c r="F456" t="s">
        <v>2089</v>
      </c>
      <c r="G456">
        <v>3</v>
      </c>
      <c r="H456" t="s">
        <v>317</v>
      </c>
      <c r="I456">
        <v>562</v>
      </c>
      <c r="J456">
        <v>548</v>
      </c>
      <c r="K456">
        <v>1110</v>
      </c>
      <c r="L456">
        <v>596</v>
      </c>
      <c r="M456">
        <v>547</v>
      </c>
      <c r="N456">
        <v>1143</v>
      </c>
      <c r="O456">
        <v>595</v>
      </c>
      <c r="P456">
        <v>539</v>
      </c>
      <c r="Q456">
        <v>1136</v>
      </c>
      <c r="R456">
        <v>597</v>
      </c>
      <c r="S456">
        <v>558</v>
      </c>
      <c r="T456">
        <v>1154</v>
      </c>
      <c r="U456">
        <v>285</v>
      </c>
      <c r="V456">
        <v>302</v>
      </c>
      <c r="W456">
        <v>587</v>
      </c>
      <c r="X456">
        <v>2978.1619999999998</v>
      </c>
    </row>
    <row r="457" spans="1:24" x14ac:dyDescent="0.2">
      <c r="A457">
        <v>31911001</v>
      </c>
      <c r="B457" t="s">
        <v>346</v>
      </c>
      <c r="C457">
        <v>31911</v>
      </c>
      <c r="D457" t="s">
        <v>347</v>
      </c>
      <c r="E457">
        <v>31</v>
      </c>
      <c r="F457" t="s">
        <v>326</v>
      </c>
      <c r="G457">
        <v>1</v>
      </c>
      <c r="H457" t="s">
        <v>327</v>
      </c>
      <c r="I457">
        <v>455</v>
      </c>
      <c r="J457">
        <v>454</v>
      </c>
      <c r="K457">
        <v>909</v>
      </c>
      <c r="L457">
        <v>455</v>
      </c>
      <c r="M457">
        <v>452</v>
      </c>
      <c r="N457">
        <v>907</v>
      </c>
      <c r="O457">
        <v>457</v>
      </c>
      <c r="P457">
        <v>446</v>
      </c>
      <c r="Q457">
        <v>903</v>
      </c>
      <c r="R457">
        <v>454</v>
      </c>
      <c r="S457">
        <v>456</v>
      </c>
      <c r="T457">
        <v>910</v>
      </c>
      <c r="U457">
        <v>300</v>
      </c>
      <c r="V457">
        <v>356</v>
      </c>
      <c r="W457">
        <v>656</v>
      </c>
      <c r="X457">
        <v>2982.326</v>
      </c>
    </row>
    <row r="458" spans="1:24" x14ac:dyDescent="0.2">
      <c r="A458">
        <v>154901001</v>
      </c>
      <c r="B458" t="s">
        <v>1492</v>
      </c>
      <c r="C458">
        <v>154901</v>
      </c>
      <c r="D458" t="s">
        <v>1493</v>
      </c>
      <c r="E458">
        <v>154</v>
      </c>
      <c r="F458" t="s">
        <v>1494</v>
      </c>
      <c r="G458">
        <v>6</v>
      </c>
      <c r="H458" t="s">
        <v>79</v>
      </c>
      <c r="I458">
        <v>513</v>
      </c>
      <c r="J458">
        <v>489</v>
      </c>
      <c r="K458">
        <v>1003</v>
      </c>
      <c r="L458">
        <v>527</v>
      </c>
      <c r="M458">
        <v>497</v>
      </c>
      <c r="N458">
        <v>1024</v>
      </c>
      <c r="O458">
        <v>525</v>
      </c>
      <c r="P458">
        <v>494</v>
      </c>
      <c r="Q458">
        <v>1019</v>
      </c>
      <c r="R458">
        <v>533</v>
      </c>
      <c r="S458">
        <v>507</v>
      </c>
      <c r="T458">
        <v>1041</v>
      </c>
      <c r="U458">
        <v>306</v>
      </c>
      <c r="V458">
        <v>341</v>
      </c>
      <c r="W458">
        <v>647</v>
      </c>
      <c r="X458">
        <v>3035.4560000000001</v>
      </c>
    </row>
    <row r="459" spans="1:24" x14ac:dyDescent="0.2">
      <c r="A459">
        <v>234906001</v>
      </c>
      <c r="B459" t="s">
        <v>2044</v>
      </c>
      <c r="C459">
        <v>234906</v>
      </c>
      <c r="D459" t="s">
        <v>2045</v>
      </c>
      <c r="E459">
        <v>234</v>
      </c>
      <c r="F459" t="s">
        <v>2040</v>
      </c>
      <c r="G459">
        <v>7</v>
      </c>
      <c r="H459" t="s">
        <v>26</v>
      </c>
      <c r="I459">
        <v>548</v>
      </c>
      <c r="J459">
        <v>528</v>
      </c>
      <c r="K459">
        <v>1076</v>
      </c>
      <c r="L459">
        <v>552</v>
      </c>
      <c r="M459">
        <v>538</v>
      </c>
      <c r="N459">
        <v>1090</v>
      </c>
      <c r="O459">
        <v>562</v>
      </c>
      <c r="P459">
        <v>539</v>
      </c>
      <c r="Q459">
        <v>1100</v>
      </c>
      <c r="R459">
        <v>540</v>
      </c>
      <c r="S459">
        <v>536</v>
      </c>
      <c r="T459">
        <v>1076</v>
      </c>
      <c r="U459">
        <v>366</v>
      </c>
      <c r="V459">
        <v>386</v>
      </c>
      <c r="W459">
        <v>752</v>
      </c>
      <c r="X459">
        <v>3051.1129999999998</v>
      </c>
    </row>
    <row r="460" spans="1:24" x14ac:dyDescent="0.2">
      <c r="A460">
        <v>161921001</v>
      </c>
      <c r="B460" t="s">
        <v>1555</v>
      </c>
      <c r="C460">
        <v>161921</v>
      </c>
      <c r="D460" t="s">
        <v>1556</v>
      </c>
      <c r="E460">
        <v>161</v>
      </c>
      <c r="F460" t="s">
        <v>1521</v>
      </c>
      <c r="G460">
        <v>12</v>
      </c>
      <c r="H460" t="s">
        <v>115</v>
      </c>
      <c r="I460">
        <v>454</v>
      </c>
      <c r="J460">
        <v>456</v>
      </c>
      <c r="K460">
        <v>911</v>
      </c>
      <c r="L460">
        <v>470</v>
      </c>
      <c r="M460">
        <v>467</v>
      </c>
      <c r="N460">
        <v>937</v>
      </c>
      <c r="O460">
        <v>466</v>
      </c>
      <c r="P460">
        <v>463</v>
      </c>
      <c r="Q460">
        <v>929</v>
      </c>
      <c r="R460">
        <v>475</v>
      </c>
      <c r="S460">
        <v>471</v>
      </c>
      <c r="T460">
        <v>947</v>
      </c>
      <c r="U460">
        <v>331</v>
      </c>
      <c r="V460">
        <v>330</v>
      </c>
      <c r="W460">
        <v>661</v>
      </c>
      <c r="X460">
        <v>3056.75</v>
      </c>
    </row>
    <row r="461" spans="1:24" x14ac:dyDescent="0.2">
      <c r="A461">
        <v>64903001</v>
      </c>
      <c r="B461" t="s">
        <v>652</v>
      </c>
      <c r="C461">
        <v>64903</v>
      </c>
      <c r="D461" t="s">
        <v>653</v>
      </c>
      <c r="E461">
        <v>64</v>
      </c>
      <c r="F461" t="s">
        <v>654</v>
      </c>
      <c r="G461">
        <v>20</v>
      </c>
      <c r="H461" t="s">
        <v>67</v>
      </c>
      <c r="I461">
        <v>505</v>
      </c>
      <c r="J461">
        <v>495</v>
      </c>
      <c r="K461">
        <v>999</v>
      </c>
      <c r="L461">
        <v>515</v>
      </c>
      <c r="M461">
        <v>517</v>
      </c>
      <c r="N461">
        <v>1033</v>
      </c>
      <c r="O461">
        <v>511</v>
      </c>
      <c r="P461">
        <v>507</v>
      </c>
      <c r="Q461">
        <v>1019</v>
      </c>
      <c r="R461">
        <v>528</v>
      </c>
      <c r="S461">
        <v>552</v>
      </c>
      <c r="T461">
        <v>1080</v>
      </c>
      <c r="U461">
        <v>317</v>
      </c>
      <c r="V461">
        <v>318</v>
      </c>
      <c r="W461">
        <v>635</v>
      </c>
      <c r="X461">
        <v>3065.8710000000001</v>
      </c>
    </row>
    <row r="462" spans="1:24" x14ac:dyDescent="0.2">
      <c r="A462">
        <v>212902001</v>
      </c>
      <c r="B462" t="s">
        <v>1831</v>
      </c>
      <c r="C462">
        <v>212902</v>
      </c>
      <c r="D462" t="s">
        <v>1832</v>
      </c>
      <c r="E462">
        <v>212</v>
      </c>
      <c r="F462" t="s">
        <v>1830</v>
      </c>
      <c r="G462">
        <v>7</v>
      </c>
      <c r="H462" t="s">
        <v>26</v>
      </c>
      <c r="I462">
        <v>519</v>
      </c>
      <c r="J462">
        <v>512</v>
      </c>
      <c r="K462">
        <v>1031</v>
      </c>
      <c r="L462">
        <v>533</v>
      </c>
      <c r="M462">
        <v>517</v>
      </c>
      <c r="N462">
        <v>1050</v>
      </c>
      <c r="O462">
        <v>543</v>
      </c>
      <c r="P462">
        <v>514</v>
      </c>
      <c r="Q462">
        <v>1057</v>
      </c>
      <c r="R462">
        <v>520</v>
      </c>
      <c r="S462">
        <v>521</v>
      </c>
      <c r="T462">
        <v>1042</v>
      </c>
      <c r="U462">
        <v>367</v>
      </c>
      <c r="V462">
        <v>390</v>
      </c>
      <c r="W462">
        <v>757</v>
      </c>
      <c r="X462">
        <v>3072.7740000000008</v>
      </c>
    </row>
    <row r="463" spans="1:24" x14ac:dyDescent="0.2">
      <c r="A463">
        <v>234907002</v>
      </c>
      <c r="B463" t="s">
        <v>2046</v>
      </c>
      <c r="C463">
        <v>234907</v>
      </c>
      <c r="D463" t="s">
        <v>2047</v>
      </c>
      <c r="E463">
        <v>234</v>
      </c>
      <c r="F463" t="s">
        <v>2040</v>
      </c>
      <c r="G463">
        <v>10</v>
      </c>
      <c r="H463" t="s">
        <v>397</v>
      </c>
      <c r="I463">
        <v>495</v>
      </c>
      <c r="J463">
        <v>483</v>
      </c>
      <c r="K463">
        <v>978</v>
      </c>
      <c r="L463">
        <v>524</v>
      </c>
      <c r="M463">
        <v>502</v>
      </c>
      <c r="N463">
        <v>1026</v>
      </c>
      <c r="O463">
        <v>512</v>
      </c>
      <c r="P463">
        <v>487</v>
      </c>
      <c r="Q463">
        <v>999</v>
      </c>
      <c r="R463">
        <v>544</v>
      </c>
      <c r="S463">
        <v>525</v>
      </c>
      <c r="T463">
        <v>1069</v>
      </c>
      <c r="U463">
        <v>367</v>
      </c>
      <c r="V463">
        <v>347</v>
      </c>
      <c r="W463">
        <v>714</v>
      </c>
      <c r="X463">
        <v>3114.1990000000001</v>
      </c>
    </row>
    <row r="464" spans="1:24" x14ac:dyDescent="0.2">
      <c r="A464">
        <v>237905002</v>
      </c>
      <c r="B464" t="s">
        <v>2068</v>
      </c>
      <c r="C464">
        <v>237905</v>
      </c>
      <c r="D464" t="s">
        <v>2069</v>
      </c>
      <c r="E464">
        <v>237</v>
      </c>
      <c r="F464" t="s">
        <v>2065</v>
      </c>
      <c r="G464">
        <v>4</v>
      </c>
      <c r="H464" t="s">
        <v>252</v>
      </c>
      <c r="I464">
        <v>472</v>
      </c>
      <c r="J464">
        <v>480</v>
      </c>
      <c r="K464">
        <v>952</v>
      </c>
      <c r="L464">
        <v>476</v>
      </c>
      <c r="M464">
        <v>482</v>
      </c>
      <c r="N464">
        <v>957</v>
      </c>
      <c r="O464">
        <v>472</v>
      </c>
      <c r="P464">
        <v>463</v>
      </c>
      <c r="Q464">
        <v>935</v>
      </c>
      <c r="R464">
        <v>481</v>
      </c>
      <c r="S464">
        <v>505</v>
      </c>
      <c r="T464">
        <v>986</v>
      </c>
      <c r="U464">
        <v>253</v>
      </c>
      <c r="V464">
        <v>288</v>
      </c>
      <c r="W464">
        <v>541</v>
      </c>
      <c r="X464">
        <v>3123.614</v>
      </c>
    </row>
    <row r="465" spans="1:24" x14ac:dyDescent="0.2">
      <c r="A465">
        <v>230902002</v>
      </c>
      <c r="B465" t="s">
        <v>2018</v>
      </c>
      <c r="C465">
        <v>230902</v>
      </c>
      <c r="D465" t="s">
        <v>2019</v>
      </c>
      <c r="E465">
        <v>230</v>
      </c>
      <c r="F465" t="s">
        <v>2017</v>
      </c>
      <c r="G465">
        <v>7</v>
      </c>
      <c r="H465" t="s">
        <v>26</v>
      </c>
      <c r="I465">
        <v>515</v>
      </c>
      <c r="J465">
        <v>509</v>
      </c>
      <c r="K465">
        <v>1023</v>
      </c>
      <c r="L465">
        <v>523</v>
      </c>
      <c r="M465">
        <v>509</v>
      </c>
      <c r="N465">
        <v>1031</v>
      </c>
      <c r="O465">
        <v>524</v>
      </c>
      <c r="P465">
        <v>499</v>
      </c>
      <c r="Q465">
        <v>1021</v>
      </c>
      <c r="R465">
        <v>521</v>
      </c>
      <c r="S465">
        <v>521</v>
      </c>
      <c r="T465">
        <v>1043</v>
      </c>
      <c r="U465">
        <v>334</v>
      </c>
      <c r="V465">
        <v>373</v>
      </c>
      <c r="W465">
        <v>707</v>
      </c>
      <c r="X465">
        <v>3136.598</v>
      </c>
    </row>
    <row r="466" spans="1:24" x14ac:dyDescent="0.2">
      <c r="A466">
        <v>186902001</v>
      </c>
      <c r="B466" t="s">
        <v>1724</v>
      </c>
      <c r="C466">
        <v>186902</v>
      </c>
      <c r="D466" t="s">
        <v>1725</v>
      </c>
      <c r="E466">
        <v>186</v>
      </c>
      <c r="F466" t="s">
        <v>1723</v>
      </c>
      <c r="G466">
        <v>18</v>
      </c>
      <c r="H466" t="s">
        <v>40</v>
      </c>
      <c r="I466">
        <v>462</v>
      </c>
      <c r="J466">
        <v>484</v>
      </c>
      <c r="K466">
        <v>946</v>
      </c>
      <c r="L466">
        <v>483</v>
      </c>
      <c r="M466">
        <v>488</v>
      </c>
      <c r="N466">
        <v>971</v>
      </c>
      <c r="O466">
        <v>469</v>
      </c>
      <c r="P466">
        <v>472</v>
      </c>
      <c r="Q466">
        <v>941</v>
      </c>
      <c r="R466">
        <v>497</v>
      </c>
      <c r="S466">
        <v>504</v>
      </c>
      <c r="T466">
        <v>999</v>
      </c>
      <c r="U466">
        <v>323</v>
      </c>
      <c r="V466">
        <v>329</v>
      </c>
      <c r="W466">
        <v>652</v>
      </c>
      <c r="X466">
        <v>3141.0790000000002</v>
      </c>
    </row>
    <row r="467" spans="1:24" x14ac:dyDescent="0.2">
      <c r="A467">
        <v>252901001</v>
      </c>
      <c r="B467" t="s">
        <v>2184</v>
      </c>
      <c r="C467">
        <v>252901</v>
      </c>
      <c r="D467" t="s">
        <v>2185</v>
      </c>
      <c r="E467">
        <v>252</v>
      </c>
      <c r="F467" t="s">
        <v>2186</v>
      </c>
      <c r="G467">
        <v>9</v>
      </c>
      <c r="H467" t="s">
        <v>63</v>
      </c>
      <c r="I467">
        <v>475</v>
      </c>
      <c r="J467">
        <v>500</v>
      </c>
      <c r="K467">
        <v>975</v>
      </c>
      <c r="L467">
        <v>545</v>
      </c>
      <c r="M467">
        <v>525</v>
      </c>
      <c r="N467">
        <v>1071</v>
      </c>
      <c r="O467">
        <v>533</v>
      </c>
      <c r="P467">
        <v>511</v>
      </c>
      <c r="Q467">
        <v>1044</v>
      </c>
      <c r="R467">
        <v>565</v>
      </c>
      <c r="S467">
        <v>552</v>
      </c>
      <c r="T467">
        <v>1120</v>
      </c>
      <c r="U467">
        <v>322</v>
      </c>
      <c r="V467">
        <v>370</v>
      </c>
      <c r="W467">
        <v>692</v>
      </c>
      <c r="X467">
        <v>3173.027</v>
      </c>
    </row>
    <row r="468" spans="1:24" x14ac:dyDescent="0.2">
      <c r="A468">
        <v>161920001</v>
      </c>
      <c r="B468" t="s">
        <v>1553</v>
      </c>
      <c r="C468">
        <v>161920</v>
      </c>
      <c r="D468" t="s">
        <v>1554</v>
      </c>
      <c r="E468">
        <v>161</v>
      </c>
      <c r="F468" t="s">
        <v>1521</v>
      </c>
      <c r="G468">
        <v>12</v>
      </c>
      <c r="H468" t="s">
        <v>115</v>
      </c>
      <c r="I468">
        <v>533</v>
      </c>
      <c r="J468">
        <v>512</v>
      </c>
      <c r="K468">
        <v>1046</v>
      </c>
      <c r="L468">
        <v>580</v>
      </c>
      <c r="M468">
        <v>550</v>
      </c>
      <c r="N468">
        <v>1131</v>
      </c>
      <c r="O468">
        <v>585</v>
      </c>
      <c r="P468">
        <v>541</v>
      </c>
      <c r="Q468">
        <v>1126</v>
      </c>
      <c r="R468">
        <v>577</v>
      </c>
      <c r="S468">
        <v>559</v>
      </c>
      <c r="T468">
        <v>1135</v>
      </c>
      <c r="U468">
        <v>351</v>
      </c>
      <c r="V468">
        <v>413</v>
      </c>
      <c r="W468">
        <v>764</v>
      </c>
      <c r="X468">
        <v>3186.1149999999998</v>
      </c>
    </row>
    <row r="469" spans="1:24" x14ac:dyDescent="0.2">
      <c r="A469">
        <v>195901001</v>
      </c>
      <c r="B469" t="s">
        <v>1762</v>
      </c>
      <c r="C469">
        <v>195901</v>
      </c>
      <c r="D469" t="s">
        <v>1763</v>
      </c>
      <c r="E469">
        <v>195</v>
      </c>
      <c r="F469" t="s">
        <v>1764</v>
      </c>
      <c r="G469">
        <v>18</v>
      </c>
      <c r="H469" t="s">
        <v>40</v>
      </c>
      <c r="I469">
        <v>450</v>
      </c>
      <c r="J469">
        <v>443</v>
      </c>
      <c r="K469">
        <v>891</v>
      </c>
      <c r="L469">
        <v>478</v>
      </c>
      <c r="M469">
        <v>466</v>
      </c>
      <c r="N469">
        <v>943</v>
      </c>
      <c r="O469">
        <v>463</v>
      </c>
      <c r="P469">
        <v>435</v>
      </c>
      <c r="Q469">
        <v>899</v>
      </c>
      <c r="R469">
        <v>492</v>
      </c>
      <c r="S469">
        <v>497</v>
      </c>
      <c r="T469">
        <v>988</v>
      </c>
      <c r="U469">
        <v>294</v>
      </c>
      <c r="V469">
        <v>331</v>
      </c>
      <c r="W469">
        <v>625</v>
      </c>
      <c r="X469">
        <v>3189.366</v>
      </c>
    </row>
    <row r="470" spans="1:24" x14ac:dyDescent="0.2">
      <c r="A470">
        <v>181906001</v>
      </c>
      <c r="B470" t="s">
        <v>1690</v>
      </c>
      <c r="C470">
        <v>181906</v>
      </c>
      <c r="D470" t="s">
        <v>1691</v>
      </c>
      <c r="E470">
        <v>181</v>
      </c>
      <c r="F470" t="s">
        <v>1687</v>
      </c>
      <c r="G470">
        <v>5</v>
      </c>
      <c r="H470" t="s">
        <v>372</v>
      </c>
      <c r="I470">
        <v>455</v>
      </c>
      <c r="J470">
        <v>447</v>
      </c>
      <c r="K470">
        <v>901</v>
      </c>
      <c r="L470">
        <v>460</v>
      </c>
      <c r="M470">
        <v>453</v>
      </c>
      <c r="N470">
        <v>912</v>
      </c>
      <c r="O470">
        <v>452</v>
      </c>
      <c r="P470">
        <v>442</v>
      </c>
      <c r="Q470">
        <v>894</v>
      </c>
      <c r="R470">
        <v>472</v>
      </c>
      <c r="S470">
        <v>469</v>
      </c>
      <c r="T470">
        <v>940</v>
      </c>
      <c r="U470">
        <v>279</v>
      </c>
      <c r="V470">
        <v>301</v>
      </c>
      <c r="W470">
        <v>580</v>
      </c>
      <c r="X470">
        <v>3203.893</v>
      </c>
    </row>
    <row r="471" spans="1:24" x14ac:dyDescent="0.2">
      <c r="A471">
        <v>226801001</v>
      </c>
      <c r="B471" t="s">
        <v>1952</v>
      </c>
      <c r="C471">
        <v>226801</v>
      </c>
      <c r="D471" t="s">
        <v>1953</v>
      </c>
      <c r="E471">
        <v>226</v>
      </c>
      <c r="F471" t="s">
        <v>1954</v>
      </c>
      <c r="G471">
        <v>15</v>
      </c>
      <c r="H471" t="s">
        <v>287</v>
      </c>
      <c r="I471">
        <v>493</v>
      </c>
      <c r="J471">
        <v>493</v>
      </c>
      <c r="K471">
        <v>987</v>
      </c>
      <c r="L471">
        <v>528</v>
      </c>
      <c r="M471">
        <v>488</v>
      </c>
      <c r="N471">
        <v>1015</v>
      </c>
      <c r="O471">
        <v>561</v>
      </c>
      <c r="P471">
        <v>497</v>
      </c>
      <c r="Q471">
        <v>1058</v>
      </c>
      <c r="R471">
        <v>514</v>
      </c>
      <c r="S471">
        <v>484</v>
      </c>
      <c r="T471">
        <v>998</v>
      </c>
      <c r="U471">
        <v>606</v>
      </c>
      <c r="V471">
        <v>592</v>
      </c>
      <c r="W471">
        <v>1198</v>
      </c>
      <c r="X471">
        <v>3223.7620000000002</v>
      </c>
    </row>
    <row r="472" spans="1:24" x14ac:dyDescent="0.2">
      <c r="A472">
        <v>32902002</v>
      </c>
      <c r="B472" t="s">
        <v>359</v>
      </c>
      <c r="C472">
        <v>32902</v>
      </c>
      <c r="D472" t="s">
        <v>360</v>
      </c>
      <c r="E472">
        <v>32</v>
      </c>
      <c r="F472" t="s">
        <v>361</v>
      </c>
      <c r="G472">
        <v>8</v>
      </c>
      <c r="H472" t="s">
        <v>246</v>
      </c>
      <c r="I472">
        <v>484</v>
      </c>
      <c r="J472">
        <v>462</v>
      </c>
      <c r="K472">
        <v>947</v>
      </c>
      <c r="L472">
        <v>506</v>
      </c>
      <c r="M472">
        <v>486</v>
      </c>
      <c r="N472">
        <v>992</v>
      </c>
      <c r="O472">
        <v>532</v>
      </c>
      <c r="P472">
        <v>489</v>
      </c>
      <c r="Q472">
        <v>1020</v>
      </c>
      <c r="R472">
        <v>475</v>
      </c>
      <c r="S472">
        <v>483</v>
      </c>
      <c r="T472">
        <v>960</v>
      </c>
      <c r="U472">
        <v>321</v>
      </c>
      <c r="V472">
        <v>378</v>
      </c>
      <c r="W472">
        <v>699</v>
      </c>
      <c r="X472">
        <v>3320.9290000000001</v>
      </c>
    </row>
    <row r="473" spans="1:24" x14ac:dyDescent="0.2">
      <c r="A473">
        <v>116908001</v>
      </c>
      <c r="B473" t="s">
        <v>1279</v>
      </c>
      <c r="C473">
        <v>116908</v>
      </c>
      <c r="D473" t="s">
        <v>1280</v>
      </c>
      <c r="E473">
        <v>116</v>
      </c>
      <c r="F473" t="s">
        <v>1270</v>
      </c>
      <c r="G473">
        <v>10</v>
      </c>
      <c r="H473" t="s">
        <v>397</v>
      </c>
      <c r="I473">
        <v>533</v>
      </c>
      <c r="J473">
        <v>511</v>
      </c>
      <c r="K473">
        <v>1044</v>
      </c>
      <c r="L473">
        <v>538</v>
      </c>
      <c r="M473">
        <v>505</v>
      </c>
      <c r="N473">
        <v>1043</v>
      </c>
      <c r="O473">
        <v>539</v>
      </c>
      <c r="P473">
        <v>494</v>
      </c>
      <c r="Q473">
        <v>1033</v>
      </c>
      <c r="R473">
        <v>537</v>
      </c>
      <c r="S473">
        <v>520</v>
      </c>
      <c r="T473">
        <v>1056</v>
      </c>
      <c r="U473">
        <v>392</v>
      </c>
      <c r="V473">
        <v>383</v>
      </c>
      <c r="W473">
        <v>775</v>
      </c>
      <c r="X473">
        <v>3335.098</v>
      </c>
    </row>
    <row r="474" spans="1:24" x14ac:dyDescent="0.2">
      <c r="A474">
        <v>121904001</v>
      </c>
      <c r="B474" t="s">
        <v>1305</v>
      </c>
      <c r="C474">
        <v>121904</v>
      </c>
      <c r="D474" t="s">
        <v>1306</v>
      </c>
      <c r="E474">
        <v>121</v>
      </c>
      <c r="F474" t="s">
        <v>1302</v>
      </c>
      <c r="G474">
        <v>5</v>
      </c>
      <c r="H474" t="s">
        <v>372</v>
      </c>
      <c r="I474">
        <v>497</v>
      </c>
      <c r="J474">
        <v>502</v>
      </c>
      <c r="K474">
        <v>999</v>
      </c>
      <c r="L474">
        <v>526</v>
      </c>
      <c r="M474">
        <v>521</v>
      </c>
      <c r="N474">
        <v>1047</v>
      </c>
      <c r="O474">
        <v>509</v>
      </c>
      <c r="P474">
        <v>495</v>
      </c>
      <c r="Q474">
        <v>1004</v>
      </c>
      <c r="R474">
        <v>561</v>
      </c>
      <c r="S474">
        <v>575</v>
      </c>
      <c r="T474">
        <v>1136</v>
      </c>
      <c r="U474">
        <v>351</v>
      </c>
      <c r="V474">
        <v>364</v>
      </c>
      <c r="W474">
        <v>715</v>
      </c>
      <c r="X474">
        <v>3354.6729999999998</v>
      </c>
    </row>
    <row r="475" spans="1:24" x14ac:dyDescent="0.2">
      <c r="A475">
        <v>70905002</v>
      </c>
      <c r="B475" t="s">
        <v>676</v>
      </c>
      <c r="C475">
        <v>70905</v>
      </c>
      <c r="D475" t="s">
        <v>677</v>
      </c>
      <c r="E475">
        <v>70</v>
      </c>
      <c r="F475" t="s">
        <v>671</v>
      </c>
      <c r="G475">
        <v>10</v>
      </c>
      <c r="H475" t="s">
        <v>397</v>
      </c>
      <c r="I475">
        <v>565</v>
      </c>
      <c r="J475">
        <v>526</v>
      </c>
      <c r="K475">
        <v>1091</v>
      </c>
      <c r="L475">
        <v>565</v>
      </c>
      <c r="M475">
        <v>526</v>
      </c>
      <c r="N475">
        <v>1091</v>
      </c>
      <c r="O475">
        <v>576</v>
      </c>
      <c r="P475">
        <v>517</v>
      </c>
      <c r="Q475">
        <v>1093</v>
      </c>
      <c r="R475">
        <v>554</v>
      </c>
      <c r="S475">
        <v>535</v>
      </c>
      <c r="T475">
        <v>1089</v>
      </c>
      <c r="U475">
        <v>342</v>
      </c>
      <c r="V475">
        <v>342</v>
      </c>
      <c r="W475">
        <v>684</v>
      </c>
      <c r="X475">
        <v>3394.0390000000002</v>
      </c>
    </row>
    <row r="476" spans="1:24" x14ac:dyDescent="0.2">
      <c r="A476">
        <v>71903001</v>
      </c>
      <c r="B476" t="s">
        <v>722</v>
      </c>
      <c r="C476">
        <v>71903</v>
      </c>
      <c r="D476" t="s">
        <v>723</v>
      </c>
      <c r="E476">
        <v>71</v>
      </c>
      <c r="F476" t="s">
        <v>696</v>
      </c>
      <c r="G476">
        <v>19</v>
      </c>
      <c r="H476" t="s">
        <v>697</v>
      </c>
      <c r="I476">
        <v>472</v>
      </c>
      <c r="J476">
        <v>474</v>
      </c>
      <c r="K476">
        <v>946</v>
      </c>
      <c r="L476">
        <v>472</v>
      </c>
      <c r="M476">
        <v>474</v>
      </c>
      <c r="N476">
        <v>946</v>
      </c>
      <c r="O476">
        <v>466</v>
      </c>
      <c r="P476">
        <v>460</v>
      </c>
      <c r="Q476">
        <v>926</v>
      </c>
      <c r="R476">
        <v>478</v>
      </c>
      <c r="S476">
        <v>487</v>
      </c>
      <c r="T476">
        <v>965</v>
      </c>
      <c r="U476">
        <v>353</v>
      </c>
      <c r="V476">
        <v>397</v>
      </c>
      <c r="W476">
        <v>750</v>
      </c>
      <c r="X476">
        <v>3404.8490000000002</v>
      </c>
    </row>
    <row r="477" spans="1:24" x14ac:dyDescent="0.2">
      <c r="A477">
        <v>117901001</v>
      </c>
      <c r="B477" t="s">
        <v>1287</v>
      </c>
      <c r="C477">
        <v>117901</v>
      </c>
      <c r="D477" t="s">
        <v>1288</v>
      </c>
      <c r="E477">
        <v>117</v>
      </c>
      <c r="F477" t="s">
        <v>1289</v>
      </c>
      <c r="G477">
        <v>16</v>
      </c>
      <c r="H477" t="s">
        <v>283</v>
      </c>
      <c r="I477">
        <v>463</v>
      </c>
      <c r="J477">
        <v>454</v>
      </c>
      <c r="K477">
        <v>917</v>
      </c>
      <c r="L477">
        <v>493</v>
      </c>
      <c r="M477">
        <v>481</v>
      </c>
      <c r="N477">
        <v>974</v>
      </c>
      <c r="O477">
        <v>494</v>
      </c>
      <c r="P477">
        <v>465</v>
      </c>
      <c r="Q477">
        <v>959</v>
      </c>
      <c r="R477">
        <v>490</v>
      </c>
      <c r="S477">
        <v>509</v>
      </c>
      <c r="T477">
        <v>999</v>
      </c>
      <c r="U477">
        <v>407</v>
      </c>
      <c r="V477">
        <v>370</v>
      </c>
      <c r="W477">
        <v>777</v>
      </c>
      <c r="X477">
        <v>3408.7330000000002</v>
      </c>
    </row>
    <row r="478" spans="1:24" x14ac:dyDescent="0.2">
      <c r="A478">
        <v>70801002</v>
      </c>
      <c r="B478" t="s">
        <v>669</v>
      </c>
      <c r="C478">
        <v>70801</v>
      </c>
      <c r="D478" t="s">
        <v>670</v>
      </c>
      <c r="E478">
        <v>70</v>
      </c>
      <c r="F478" t="s">
        <v>671</v>
      </c>
      <c r="G478">
        <v>10</v>
      </c>
      <c r="H478" t="s">
        <v>397</v>
      </c>
      <c r="I478">
        <v>475</v>
      </c>
      <c r="J478">
        <v>452</v>
      </c>
      <c r="K478">
        <v>927</v>
      </c>
      <c r="L478">
        <v>476</v>
      </c>
      <c r="M478">
        <v>455</v>
      </c>
      <c r="N478">
        <v>931</v>
      </c>
      <c r="O478">
        <v>463</v>
      </c>
      <c r="P478">
        <v>444</v>
      </c>
      <c r="Q478">
        <v>908</v>
      </c>
      <c r="R478">
        <v>494</v>
      </c>
      <c r="S478">
        <v>469</v>
      </c>
      <c r="T478">
        <v>963</v>
      </c>
      <c r="U478">
        <v>1112</v>
      </c>
      <c r="V478">
        <v>1041</v>
      </c>
      <c r="W478">
        <v>2153</v>
      </c>
      <c r="X478">
        <v>3417.0320000000002</v>
      </c>
    </row>
    <row r="479" spans="1:24" x14ac:dyDescent="0.2">
      <c r="A479">
        <v>61908001</v>
      </c>
      <c r="B479" t="s">
        <v>633</v>
      </c>
      <c r="C479">
        <v>61908</v>
      </c>
      <c r="D479" t="s">
        <v>634</v>
      </c>
      <c r="E479">
        <v>61</v>
      </c>
      <c r="F479" t="s">
        <v>615</v>
      </c>
      <c r="G479">
        <v>11</v>
      </c>
      <c r="H479" t="s">
        <v>461</v>
      </c>
      <c r="I479">
        <v>556</v>
      </c>
      <c r="J479">
        <v>558</v>
      </c>
      <c r="K479">
        <v>1114</v>
      </c>
      <c r="L479">
        <v>543</v>
      </c>
      <c r="M479">
        <v>526</v>
      </c>
      <c r="N479">
        <v>1069</v>
      </c>
      <c r="O479">
        <v>557</v>
      </c>
      <c r="P479">
        <v>529</v>
      </c>
      <c r="Q479">
        <v>1087</v>
      </c>
      <c r="R479">
        <v>520</v>
      </c>
      <c r="S479">
        <v>521</v>
      </c>
      <c r="T479">
        <v>1041</v>
      </c>
      <c r="U479">
        <v>359</v>
      </c>
      <c r="V479">
        <v>436</v>
      </c>
      <c r="W479">
        <v>795</v>
      </c>
      <c r="X479">
        <v>3418.9639999999999</v>
      </c>
    </row>
    <row r="480" spans="1:24" x14ac:dyDescent="0.2">
      <c r="A480">
        <v>183902001</v>
      </c>
      <c r="B480" t="s">
        <v>1706</v>
      </c>
      <c r="C480">
        <v>183902</v>
      </c>
      <c r="D480" t="s">
        <v>1707</v>
      </c>
      <c r="E480">
        <v>183</v>
      </c>
      <c r="F480" t="s">
        <v>1705</v>
      </c>
      <c r="G480">
        <v>7</v>
      </c>
      <c r="H480" t="s">
        <v>26</v>
      </c>
      <c r="I480">
        <v>600</v>
      </c>
      <c r="J480">
        <v>525</v>
      </c>
      <c r="K480">
        <v>1125</v>
      </c>
      <c r="L480">
        <v>556</v>
      </c>
      <c r="M480">
        <v>541</v>
      </c>
      <c r="N480">
        <v>1098</v>
      </c>
      <c r="O480">
        <v>579</v>
      </c>
      <c r="P480">
        <v>560</v>
      </c>
      <c r="Q480">
        <v>1140</v>
      </c>
      <c r="R480">
        <v>524</v>
      </c>
      <c r="S480">
        <v>517</v>
      </c>
      <c r="T480">
        <v>1041</v>
      </c>
      <c r="U480">
        <v>354</v>
      </c>
      <c r="V480">
        <v>405</v>
      </c>
      <c r="W480">
        <v>759</v>
      </c>
      <c r="X480">
        <v>3435.0610000000001</v>
      </c>
    </row>
    <row r="481" spans="1:24" x14ac:dyDescent="0.2">
      <c r="A481">
        <v>19908001</v>
      </c>
      <c r="B481" t="s">
        <v>247</v>
      </c>
      <c r="C481">
        <v>19908</v>
      </c>
      <c r="D481" t="s">
        <v>248</v>
      </c>
      <c r="E481">
        <v>19</v>
      </c>
      <c r="F481" t="s">
        <v>245</v>
      </c>
      <c r="G481">
        <v>8</v>
      </c>
      <c r="H481" t="s">
        <v>246</v>
      </c>
      <c r="I481">
        <v>455</v>
      </c>
      <c r="J481">
        <v>420</v>
      </c>
      <c r="K481">
        <v>875</v>
      </c>
      <c r="L481">
        <v>491</v>
      </c>
      <c r="M481">
        <v>466</v>
      </c>
      <c r="N481">
        <v>950</v>
      </c>
      <c r="O481">
        <v>503</v>
      </c>
      <c r="P481">
        <v>467</v>
      </c>
      <c r="Q481">
        <v>963</v>
      </c>
      <c r="U481">
        <v>351</v>
      </c>
      <c r="V481">
        <v>375</v>
      </c>
      <c r="W481">
        <v>726</v>
      </c>
      <c r="X481">
        <v>3460.337</v>
      </c>
    </row>
    <row r="482" spans="1:24" x14ac:dyDescent="0.2">
      <c r="A482">
        <v>3902001</v>
      </c>
      <c r="B482" t="s">
        <v>44</v>
      </c>
      <c r="C482">
        <v>3902</v>
      </c>
      <c r="D482" t="s">
        <v>45</v>
      </c>
      <c r="E482">
        <v>3</v>
      </c>
      <c r="F482" t="s">
        <v>43</v>
      </c>
      <c r="G482">
        <v>7</v>
      </c>
      <c r="H482" t="s">
        <v>26</v>
      </c>
      <c r="I482">
        <v>490</v>
      </c>
      <c r="J482">
        <v>494</v>
      </c>
      <c r="K482">
        <v>984</v>
      </c>
      <c r="L482">
        <v>543</v>
      </c>
      <c r="M482">
        <v>548</v>
      </c>
      <c r="N482">
        <v>1091</v>
      </c>
      <c r="O482">
        <v>556</v>
      </c>
      <c r="P482">
        <v>546</v>
      </c>
      <c r="Q482">
        <v>1102</v>
      </c>
      <c r="R482">
        <v>525</v>
      </c>
      <c r="S482">
        <v>551</v>
      </c>
      <c r="T482">
        <v>1075</v>
      </c>
      <c r="U482">
        <v>410</v>
      </c>
      <c r="V482">
        <v>388</v>
      </c>
      <c r="W482">
        <v>798</v>
      </c>
      <c r="X482">
        <v>3466.1390000000001</v>
      </c>
    </row>
    <row r="483" spans="1:24" x14ac:dyDescent="0.2">
      <c r="A483">
        <v>107902001</v>
      </c>
      <c r="B483" t="s">
        <v>1158</v>
      </c>
      <c r="C483">
        <v>107902</v>
      </c>
      <c r="D483" t="s">
        <v>1159</v>
      </c>
      <c r="E483">
        <v>107</v>
      </c>
      <c r="F483" t="s">
        <v>1157</v>
      </c>
      <c r="G483">
        <v>7</v>
      </c>
      <c r="H483" t="s">
        <v>26</v>
      </c>
      <c r="I483">
        <v>471</v>
      </c>
      <c r="J483">
        <v>474</v>
      </c>
      <c r="K483">
        <v>946</v>
      </c>
      <c r="L483">
        <v>481</v>
      </c>
      <c r="M483">
        <v>477</v>
      </c>
      <c r="N483">
        <v>959</v>
      </c>
      <c r="O483">
        <v>494</v>
      </c>
      <c r="P483">
        <v>485</v>
      </c>
      <c r="Q483">
        <v>980</v>
      </c>
      <c r="R483">
        <v>464</v>
      </c>
      <c r="S483">
        <v>467</v>
      </c>
      <c r="T483">
        <v>931</v>
      </c>
      <c r="U483">
        <v>407</v>
      </c>
      <c r="V483">
        <v>400</v>
      </c>
      <c r="W483">
        <v>807</v>
      </c>
      <c r="X483">
        <v>3466.8069999999998</v>
      </c>
    </row>
    <row r="484" spans="1:24" x14ac:dyDescent="0.2">
      <c r="A484">
        <v>181901001</v>
      </c>
      <c r="B484" t="s">
        <v>1685</v>
      </c>
      <c r="C484">
        <v>181901</v>
      </c>
      <c r="D484" t="s">
        <v>1686</v>
      </c>
      <c r="E484">
        <v>181</v>
      </c>
      <c r="F484" t="s">
        <v>1687</v>
      </c>
      <c r="G484">
        <v>5</v>
      </c>
      <c r="H484" t="s">
        <v>372</v>
      </c>
      <c r="I484">
        <v>494</v>
      </c>
      <c r="J484">
        <v>483</v>
      </c>
      <c r="K484">
        <v>978</v>
      </c>
      <c r="L484">
        <v>512</v>
      </c>
      <c r="M484">
        <v>503</v>
      </c>
      <c r="N484">
        <v>1015</v>
      </c>
      <c r="O484">
        <v>517</v>
      </c>
      <c r="P484">
        <v>483</v>
      </c>
      <c r="Q484">
        <v>1001</v>
      </c>
      <c r="R484">
        <v>507</v>
      </c>
      <c r="S484">
        <v>525</v>
      </c>
      <c r="T484">
        <v>1031</v>
      </c>
      <c r="U484">
        <v>358</v>
      </c>
      <c r="V484">
        <v>407</v>
      </c>
      <c r="W484">
        <v>765</v>
      </c>
      <c r="X484">
        <v>3480.895</v>
      </c>
    </row>
    <row r="485" spans="1:24" x14ac:dyDescent="0.2">
      <c r="A485">
        <v>108808101</v>
      </c>
      <c r="B485" t="s">
        <v>1175</v>
      </c>
      <c r="C485">
        <v>108808</v>
      </c>
      <c r="D485" t="s">
        <v>1176</v>
      </c>
      <c r="E485">
        <v>108</v>
      </c>
      <c r="F485" t="s">
        <v>1170</v>
      </c>
      <c r="G485">
        <v>1</v>
      </c>
      <c r="H485" t="s">
        <v>327</v>
      </c>
      <c r="I485">
        <v>531</v>
      </c>
      <c r="J485">
        <v>513</v>
      </c>
      <c r="K485">
        <v>1044</v>
      </c>
      <c r="L485">
        <v>522</v>
      </c>
      <c r="M485">
        <v>513</v>
      </c>
      <c r="N485">
        <v>1035</v>
      </c>
      <c r="O485">
        <v>513</v>
      </c>
      <c r="P485">
        <v>501</v>
      </c>
      <c r="Q485">
        <v>1014</v>
      </c>
      <c r="R485">
        <v>533</v>
      </c>
      <c r="S485">
        <v>526</v>
      </c>
      <c r="T485">
        <v>1058</v>
      </c>
      <c r="U485">
        <v>684</v>
      </c>
      <c r="V485">
        <v>594</v>
      </c>
      <c r="W485">
        <v>1278</v>
      </c>
      <c r="X485">
        <v>3490.259</v>
      </c>
    </row>
    <row r="486" spans="1:24" x14ac:dyDescent="0.2">
      <c r="A486">
        <v>83903001</v>
      </c>
      <c r="B486" t="s">
        <v>838</v>
      </c>
      <c r="C486">
        <v>83903</v>
      </c>
      <c r="D486" t="s">
        <v>839</v>
      </c>
      <c r="E486">
        <v>83</v>
      </c>
      <c r="F486" t="s">
        <v>840</v>
      </c>
      <c r="G486">
        <v>17</v>
      </c>
      <c r="H486" t="s">
        <v>388</v>
      </c>
      <c r="I486">
        <v>514</v>
      </c>
      <c r="J486">
        <v>514</v>
      </c>
      <c r="K486">
        <v>1028</v>
      </c>
      <c r="L486">
        <v>519</v>
      </c>
      <c r="M486">
        <v>524</v>
      </c>
      <c r="N486">
        <v>1043</v>
      </c>
      <c r="O486">
        <v>516</v>
      </c>
      <c r="P486">
        <v>507</v>
      </c>
      <c r="Q486">
        <v>1023</v>
      </c>
      <c r="R486">
        <v>525</v>
      </c>
      <c r="S486">
        <v>555</v>
      </c>
      <c r="T486">
        <v>1079</v>
      </c>
      <c r="U486">
        <v>371</v>
      </c>
      <c r="V486">
        <v>317</v>
      </c>
      <c r="W486">
        <v>688</v>
      </c>
      <c r="X486">
        <v>3503.511</v>
      </c>
    </row>
    <row r="487" spans="1:24" x14ac:dyDescent="0.2">
      <c r="A487">
        <v>139911002</v>
      </c>
      <c r="B487" t="s">
        <v>1408</v>
      </c>
      <c r="C487">
        <v>139911</v>
      </c>
      <c r="D487" t="s">
        <v>1409</v>
      </c>
      <c r="E487">
        <v>139</v>
      </c>
      <c r="F487" t="s">
        <v>1405</v>
      </c>
      <c r="G487">
        <v>8</v>
      </c>
      <c r="H487" t="s">
        <v>246</v>
      </c>
      <c r="I487">
        <v>525</v>
      </c>
      <c r="J487">
        <v>526</v>
      </c>
      <c r="K487">
        <v>1051</v>
      </c>
      <c r="L487">
        <v>534</v>
      </c>
      <c r="M487">
        <v>510</v>
      </c>
      <c r="N487">
        <v>1046</v>
      </c>
      <c r="O487">
        <v>537</v>
      </c>
      <c r="P487">
        <v>505</v>
      </c>
      <c r="Q487">
        <v>1045</v>
      </c>
      <c r="R487">
        <v>529</v>
      </c>
      <c r="S487">
        <v>517</v>
      </c>
      <c r="T487">
        <v>1047</v>
      </c>
      <c r="U487">
        <v>408</v>
      </c>
      <c r="V487">
        <v>432</v>
      </c>
      <c r="W487">
        <v>840</v>
      </c>
      <c r="X487">
        <v>3546.3330000000001</v>
      </c>
    </row>
    <row r="488" spans="1:24" x14ac:dyDescent="0.2">
      <c r="A488">
        <v>31909001</v>
      </c>
      <c r="B488" t="s">
        <v>344</v>
      </c>
      <c r="C488">
        <v>31909</v>
      </c>
      <c r="D488" t="s">
        <v>345</v>
      </c>
      <c r="E488">
        <v>31</v>
      </c>
      <c r="F488" t="s">
        <v>326</v>
      </c>
      <c r="G488">
        <v>1</v>
      </c>
      <c r="H488" t="s">
        <v>327</v>
      </c>
      <c r="I488">
        <v>465</v>
      </c>
      <c r="J488">
        <v>462</v>
      </c>
      <c r="K488">
        <v>927</v>
      </c>
      <c r="L488">
        <v>482</v>
      </c>
      <c r="M488">
        <v>478</v>
      </c>
      <c r="N488">
        <v>960</v>
      </c>
      <c r="O488">
        <v>487</v>
      </c>
      <c r="P488">
        <v>467</v>
      </c>
      <c r="Q488">
        <v>954</v>
      </c>
      <c r="R488">
        <v>477</v>
      </c>
      <c r="S488">
        <v>489</v>
      </c>
      <c r="T488">
        <v>967</v>
      </c>
      <c r="U488">
        <v>314</v>
      </c>
      <c r="V488">
        <v>342</v>
      </c>
      <c r="W488">
        <v>656</v>
      </c>
      <c r="X488">
        <v>3598.7340000000008</v>
      </c>
    </row>
    <row r="489" spans="1:24" x14ac:dyDescent="0.2">
      <c r="A489">
        <v>50902001</v>
      </c>
      <c r="B489" t="s">
        <v>466</v>
      </c>
      <c r="C489">
        <v>50902</v>
      </c>
      <c r="D489" t="s">
        <v>467</v>
      </c>
      <c r="E489">
        <v>50</v>
      </c>
      <c r="F489" t="s">
        <v>468</v>
      </c>
      <c r="G489">
        <v>12</v>
      </c>
      <c r="H489" t="s">
        <v>115</v>
      </c>
      <c r="I489">
        <v>580</v>
      </c>
      <c r="J489">
        <v>550</v>
      </c>
      <c r="K489">
        <v>1130</v>
      </c>
      <c r="L489">
        <v>565</v>
      </c>
      <c r="M489">
        <v>545</v>
      </c>
      <c r="N489">
        <v>1110</v>
      </c>
      <c r="O489">
        <v>568</v>
      </c>
      <c r="P489">
        <v>541</v>
      </c>
      <c r="Q489">
        <v>1109</v>
      </c>
      <c r="R489">
        <v>560</v>
      </c>
      <c r="S489">
        <v>553</v>
      </c>
      <c r="T489">
        <v>1113</v>
      </c>
      <c r="U489">
        <v>415</v>
      </c>
      <c r="V489">
        <v>416</v>
      </c>
      <c r="W489">
        <v>831</v>
      </c>
      <c r="X489">
        <v>3622.194</v>
      </c>
    </row>
    <row r="490" spans="1:24" x14ac:dyDescent="0.2">
      <c r="A490">
        <v>100904001</v>
      </c>
      <c r="B490" t="s">
        <v>961</v>
      </c>
      <c r="C490">
        <v>100904</v>
      </c>
      <c r="D490" t="s">
        <v>962</v>
      </c>
      <c r="E490">
        <v>100</v>
      </c>
      <c r="F490" t="s">
        <v>960</v>
      </c>
      <c r="G490">
        <v>5</v>
      </c>
      <c r="H490" t="s">
        <v>372</v>
      </c>
      <c r="I490">
        <v>483</v>
      </c>
      <c r="J490">
        <v>467</v>
      </c>
      <c r="K490">
        <v>949</v>
      </c>
      <c r="L490">
        <v>531</v>
      </c>
      <c r="M490">
        <v>509</v>
      </c>
      <c r="N490">
        <v>1039</v>
      </c>
      <c r="O490">
        <v>521</v>
      </c>
      <c r="P490">
        <v>497</v>
      </c>
      <c r="Q490">
        <v>1018</v>
      </c>
      <c r="R490">
        <v>539</v>
      </c>
      <c r="S490">
        <v>519</v>
      </c>
      <c r="T490">
        <v>1058</v>
      </c>
      <c r="U490">
        <v>383</v>
      </c>
      <c r="V490">
        <v>433</v>
      </c>
      <c r="W490">
        <v>816</v>
      </c>
      <c r="X490">
        <v>3624.6840000000002</v>
      </c>
    </row>
    <row r="491" spans="1:24" x14ac:dyDescent="0.2">
      <c r="A491">
        <v>15826001</v>
      </c>
      <c r="B491" t="s">
        <v>147</v>
      </c>
      <c r="C491">
        <v>15826</v>
      </c>
      <c r="D491" t="s">
        <v>148</v>
      </c>
      <c r="E491">
        <v>15</v>
      </c>
      <c r="F491" t="s">
        <v>139</v>
      </c>
      <c r="G491">
        <v>20</v>
      </c>
      <c r="H491" t="s">
        <v>67</v>
      </c>
      <c r="I491">
        <v>476</v>
      </c>
      <c r="J491">
        <v>470</v>
      </c>
      <c r="K491">
        <v>946</v>
      </c>
      <c r="L491">
        <v>478</v>
      </c>
      <c r="M491">
        <v>475</v>
      </c>
      <c r="N491">
        <v>953</v>
      </c>
      <c r="O491">
        <v>480</v>
      </c>
      <c r="P491">
        <v>454</v>
      </c>
      <c r="Q491">
        <v>934</v>
      </c>
      <c r="R491">
        <v>476</v>
      </c>
      <c r="S491">
        <v>495</v>
      </c>
      <c r="T491">
        <v>971</v>
      </c>
      <c r="U491">
        <v>335</v>
      </c>
      <c r="V491">
        <v>293</v>
      </c>
      <c r="W491">
        <v>628</v>
      </c>
      <c r="X491">
        <v>3624.95</v>
      </c>
    </row>
    <row r="492" spans="1:24" x14ac:dyDescent="0.2">
      <c r="A492">
        <v>8902001</v>
      </c>
      <c r="B492" t="s">
        <v>80</v>
      </c>
      <c r="C492">
        <v>8902</v>
      </c>
      <c r="D492" t="s">
        <v>81</v>
      </c>
      <c r="E492">
        <v>8</v>
      </c>
      <c r="F492" t="s">
        <v>78</v>
      </c>
      <c r="G492">
        <v>6</v>
      </c>
      <c r="H492" t="s">
        <v>79</v>
      </c>
      <c r="I492">
        <v>472</v>
      </c>
      <c r="J492">
        <v>461</v>
      </c>
      <c r="K492">
        <v>933</v>
      </c>
      <c r="L492">
        <v>509</v>
      </c>
      <c r="M492">
        <v>506</v>
      </c>
      <c r="N492">
        <v>1015</v>
      </c>
      <c r="O492">
        <v>516</v>
      </c>
      <c r="P492">
        <v>501</v>
      </c>
      <c r="Q492">
        <v>1017</v>
      </c>
      <c r="R492">
        <v>497</v>
      </c>
      <c r="S492">
        <v>515</v>
      </c>
      <c r="T492">
        <v>1011</v>
      </c>
      <c r="U492">
        <v>416</v>
      </c>
      <c r="V492">
        <v>444</v>
      </c>
      <c r="W492">
        <v>860</v>
      </c>
      <c r="X492">
        <v>3671.2469999999998</v>
      </c>
    </row>
    <row r="493" spans="1:24" x14ac:dyDescent="0.2">
      <c r="A493">
        <v>210901001</v>
      </c>
      <c r="B493" t="s">
        <v>1823</v>
      </c>
      <c r="C493">
        <v>210901</v>
      </c>
      <c r="D493" t="s">
        <v>1824</v>
      </c>
      <c r="E493">
        <v>210</v>
      </c>
      <c r="F493" t="s">
        <v>1825</v>
      </c>
      <c r="G493">
        <v>7</v>
      </c>
      <c r="H493" t="s">
        <v>26</v>
      </c>
      <c r="I493">
        <v>446</v>
      </c>
      <c r="J493">
        <v>463</v>
      </c>
      <c r="K493">
        <v>909</v>
      </c>
      <c r="L493">
        <v>489</v>
      </c>
      <c r="M493">
        <v>489</v>
      </c>
      <c r="N493">
        <v>980</v>
      </c>
      <c r="O493">
        <v>474</v>
      </c>
      <c r="P493">
        <v>457</v>
      </c>
      <c r="Q493">
        <v>936</v>
      </c>
      <c r="R493">
        <v>500</v>
      </c>
      <c r="S493">
        <v>513</v>
      </c>
      <c r="T493">
        <v>1013</v>
      </c>
      <c r="U493">
        <v>388</v>
      </c>
      <c r="V493">
        <v>365</v>
      </c>
      <c r="W493">
        <v>753</v>
      </c>
      <c r="X493">
        <v>3695.1280000000002</v>
      </c>
    </row>
    <row r="494" spans="1:24" x14ac:dyDescent="0.2">
      <c r="A494">
        <v>89901001</v>
      </c>
      <c r="B494" t="s">
        <v>875</v>
      </c>
      <c r="C494">
        <v>89901</v>
      </c>
      <c r="D494" t="s">
        <v>876</v>
      </c>
      <c r="E494">
        <v>89</v>
      </c>
      <c r="F494" t="s">
        <v>877</v>
      </c>
      <c r="G494">
        <v>13</v>
      </c>
      <c r="H494" t="s">
        <v>92</v>
      </c>
      <c r="I494">
        <v>474</v>
      </c>
      <c r="J494">
        <v>450</v>
      </c>
      <c r="K494">
        <v>924</v>
      </c>
      <c r="L494">
        <v>515</v>
      </c>
      <c r="M494">
        <v>501</v>
      </c>
      <c r="N494">
        <v>1016</v>
      </c>
      <c r="O494">
        <v>520</v>
      </c>
      <c r="P494">
        <v>498</v>
      </c>
      <c r="Q494">
        <v>1018</v>
      </c>
      <c r="R494">
        <v>506</v>
      </c>
      <c r="S494">
        <v>508</v>
      </c>
      <c r="T494">
        <v>1014</v>
      </c>
      <c r="U494">
        <v>349</v>
      </c>
      <c r="V494">
        <v>372</v>
      </c>
      <c r="W494">
        <v>721</v>
      </c>
      <c r="X494">
        <v>3705.9860000000008</v>
      </c>
    </row>
    <row r="495" spans="1:24" x14ac:dyDescent="0.2">
      <c r="A495">
        <v>49901001</v>
      </c>
      <c r="B495" t="s">
        <v>458</v>
      </c>
      <c r="C495">
        <v>49901</v>
      </c>
      <c r="D495" t="s">
        <v>459</v>
      </c>
      <c r="E495">
        <v>49</v>
      </c>
      <c r="F495" t="s">
        <v>460</v>
      </c>
      <c r="G495">
        <v>11</v>
      </c>
      <c r="H495" t="s">
        <v>461</v>
      </c>
      <c r="I495">
        <v>513</v>
      </c>
      <c r="J495">
        <v>507</v>
      </c>
      <c r="K495">
        <v>1021</v>
      </c>
      <c r="L495">
        <v>523</v>
      </c>
      <c r="M495">
        <v>510</v>
      </c>
      <c r="N495">
        <v>1034</v>
      </c>
      <c r="O495">
        <v>513</v>
      </c>
      <c r="P495">
        <v>515</v>
      </c>
      <c r="Q495">
        <v>1028</v>
      </c>
      <c r="R495">
        <v>537</v>
      </c>
      <c r="S495">
        <v>503</v>
      </c>
      <c r="T495">
        <v>1041</v>
      </c>
      <c r="U495">
        <v>389</v>
      </c>
      <c r="V495">
        <v>370</v>
      </c>
      <c r="W495">
        <v>759</v>
      </c>
      <c r="X495">
        <v>3812.692</v>
      </c>
    </row>
    <row r="496" spans="1:24" x14ac:dyDescent="0.2">
      <c r="A496">
        <v>178909001</v>
      </c>
      <c r="B496" t="s">
        <v>1672</v>
      </c>
      <c r="C496">
        <v>178909</v>
      </c>
      <c r="D496" t="s">
        <v>1673</v>
      </c>
      <c r="E496">
        <v>178</v>
      </c>
      <c r="F496" t="s">
        <v>1657</v>
      </c>
      <c r="G496">
        <v>2</v>
      </c>
      <c r="H496" t="s">
        <v>59</v>
      </c>
      <c r="I496">
        <v>535</v>
      </c>
      <c r="J496">
        <v>495</v>
      </c>
      <c r="K496">
        <v>1030</v>
      </c>
      <c r="L496">
        <v>477</v>
      </c>
      <c r="M496">
        <v>440</v>
      </c>
      <c r="N496">
        <v>917</v>
      </c>
      <c r="O496">
        <v>535</v>
      </c>
      <c r="P496">
        <v>495</v>
      </c>
      <c r="Q496">
        <v>1030</v>
      </c>
      <c r="U496">
        <v>347</v>
      </c>
      <c r="V496">
        <v>428</v>
      </c>
      <c r="W496">
        <v>775</v>
      </c>
      <c r="X496">
        <v>3870.3919999999998</v>
      </c>
    </row>
    <row r="497" spans="1:24" x14ac:dyDescent="0.2">
      <c r="A497">
        <v>79906001</v>
      </c>
      <c r="B497" t="s">
        <v>812</v>
      </c>
      <c r="C497">
        <v>79906</v>
      </c>
      <c r="D497" t="s">
        <v>813</v>
      </c>
      <c r="E497">
        <v>79</v>
      </c>
      <c r="F497" t="s">
        <v>808</v>
      </c>
      <c r="G497">
        <v>4</v>
      </c>
      <c r="H497" t="s">
        <v>252</v>
      </c>
      <c r="I497">
        <v>506</v>
      </c>
      <c r="J497">
        <v>484</v>
      </c>
      <c r="K497">
        <v>990</v>
      </c>
      <c r="L497">
        <v>549</v>
      </c>
      <c r="M497">
        <v>527</v>
      </c>
      <c r="N497">
        <v>1075</v>
      </c>
      <c r="O497">
        <v>544</v>
      </c>
      <c r="P497">
        <v>516</v>
      </c>
      <c r="Q497">
        <v>1060</v>
      </c>
      <c r="R497">
        <v>555</v>
      </c>
      <c r="S497">
        <v>540</v>
      </c>
      <c r="T497">
        <v>1095</v>
      </c>
      <c r="U497">
        <v>450</v>
      </c>
      <c r="V497">
        <v>473</v>
      </c>
      <c r="W497">
        <v>923</v>
      </c>
      <c r="X497">
        <v>3872.5980000000009</v>
      </c>
    </row>
    <row r="498" spans="1:24" x14ac:dyDescent="0.2">
      <c r="A498">
        <v>43902001</v>
      </c>
      <c r="B498" t="s">
        <v>400</v>
      </c>
      <c r="C498">
        <v>43902</v>
      </c>
      <c r="D498" t="s">
        <v>401</v>
      </c>
      <c r="E498">
        <v>43</v>
      </c>
      <c r="F498" t="s">
        <v>396</v>
      </c>
      <c r="G498">
        <v>10</v>
      </c>
      <c r="H498" t="s">
        <v>397</v>
      </c>
      <c r="I498">
        <v>520</v>
      </c>
      <c r="J498">
        <v>509</v>
      </c>
      <c r="K498">
        <v>1029</v>
      </c>
      <c r="L498">
        <v>532</v>
      </c>
      <c r="M498">
        <v>514</v>
      </c>
      <c r="N498">
        <v>1046</v>
      </c>
      <c r="O498">
        <v>555</v>
      </c>
      <c r="P498">
        <v>518</v>
      </c>
      <c r="Q498">
        <v>1073</v>
      </c>
      <c r="R498">
        <v>504</v>
      </c>
      <c r="S498">
        <v>508</v>
      </c>
      <c r="T498">
        <v>1012</v>
      </c>
      <c r="U498">
        <v>383</v>
      </c>
      <c r="V498">
        <v>403</v>
      </c>
      <c r="W498">
        <v>786</v>
      </c>
      <c r="X498">
        <v>3875.0050000000001</v>
      </c>
    </row>
    <row r="499" spans="1:24" x14ac:dyDescent="0.2">
      <c r="A499">
        <v>249905001</v>
      </c>
      <c r="B499" t="s">
        <v>2166</v>
      </c>
      <c r="C499">
        <v>249905</v>
      </c>
      <c r="D499" t="s">
        <v>2167</v>
      </c>
      <c r="E499">
        <v>249</v>
      </c>
      <c r="F499" t="s">
        <v>2159</v>
      </c>
      <c r="G499">
        <v>11</v>
      </c>
      <c r="H499" t="s">
        <v>461</v>
      </c>
      <c r="I499">
        <v>515</v>
      </c>
      <c r="J499">
        <v>501</v>
      </c>
      <c r="K499">
        <v>1018</v>
      </c>
      <c r="L499">
        <v>523</v>
      </c>
      <c r="M499">
        <v>513</v>
      </c>
      <c r="N499">
        <v>1036</v>
      </c>
      <c r="O499">
        <v>526</v>
      </c>
      <c r="P499">
        <v>496</v>
      </c>
      <c r="Q499">
        <v>1023</v>
      </c>
      <c r="R499">
        <v>521</v>
      </c>
      <c r="S499">
        <v>528</v>
      </c>
      <c r="T499">
        <v>1048</v>
      </c>
      <c r="U499">
        <v>424</v>
      </c>
      <c r="V499">
        <v>486</v>
      </c>
      <c r="W499">
        <v>910</v>
      </c>
      <c r="X499">
        <v>3876.2860000000001</v>
      </c>
    </row>
    <row r="500" spans="1:24" x14ac:dyDescent="0.2">
      <c r="A500">
        <v>247903001</v>
      </c>
      <c r="B500" t="s">
        <v>2151</v>
      </c>
      <c r="C500">
        <v>247903</v>
      </c>
      <c r="D500" t="s">
        <v>2152</v>
      </c>
      <c r="E500">
        <v>247</v>
      </c>
      <c r="F500" t="s">
        <v>2150</v>
      </c>
      <c r="G500">
        <v>20</v>
      </c>
      <c r="H500" t="s">
        <v>67</v>
      </c>
      <c r="I500">
        <v>514</v>
      </c>
      <c r="J500">
        <v>503</v>
      </c>
      <c r="K500">
        <v>1017</v>
      </c>
      <c r="L500">
        <v>527</v>
      </c>
      <c r="M500">
        <v>516</v>
      </c>
      <c r="N500">
        <v>1043</v>
      </c>
      <c r="O500">
        <v>529</v>
      </c>
      <c r="P500">
        <v>508</v>
      </c>
      <c r="Q500">
        <v>1038</v>
      </c>
      <c r="R500">
        <v>525</v>
      </c>
      <c r="S500">
        <v>525</v>
      </c>
      <c r="T500">
        <v>1050</v>
      </c>
      <c r="U500">
        <v>511</v>
      </c>
      <c r="V500">
        <v>549</v>
      </c>
      <c r="W500">
        <v>1060</v>
      </c>
      <c r="X500">
        <v>3894.2540000000008</v>
      </c>
    </row>
    <row r="501" spans="1:24" x14ac:dyDescent="0.2">
      <c r="A501">
        <v>20907001</v>
      </c>
      <c r="B501" t="s">
        <v>261</v>
      </c>
      <c r="C501">
        <v>20907</v>
      </c>
      <c r="D501" t="s">
        <v>262</v>
      </c>
      <c r="E501">
        <v>20</v>
      </c>
      <c r="F501" t="s">
        <v>251</v>
      </c>
      <c r="G501">
        <v>4</v>
      </c>
      <c r="H501" t="s">
        <v>252</v>
      </c>
      <c r="I501">
        <v>513</v>
      </c>
      <c r="J501">
        <v>501</v>
      </c>
      <c r="K501">
        <v>1013</v>
      </c>
      <c r="L501">
        <v>521</v>
      </c>
      <c r="M501">
        <v>506</v>
      </c>
      <c r="N501">
        <v>1028</v>
      </c>
      <c r="O501">
        <v>525</v>
      </c>
      <c r="P501">
        <v>506</v>
      </c>
      <c r="Q501">
        <v>1032</v>
      </c>
      <c r="R501">
        <v>518</v>
      </c>
      <c r="S501">
        <v>506</v>
      </c>
      <c r="T501">
        <v>1024</v>
      </c>
      <c r="U501">
        <v>405</v>
      </c>
      <c r="V501">
        <v>464</v>
      </c>
      <c r="W501">
        <v>869</v>
      </c>
      <c r="X501">
        <v>3900.39</v>
      </c>
    </row>
    <row r="502" spans="1:24" x14ac:dyDescent="0.2">
      <c r="A502">
        <v>161906002</v>
      </c>
      <c r="B502" t="s">
        <v>1534</v>
      </c>
      <c r="C502">
        <v>161906</v>
      </c>
      <c r="D502" t="s">
        <v>1535</v>
      </c>
      <c r="E502">
        <v>161</v>
      </c>
      <c r="F502" t="s">
        <v>1521</v>
      </c>
      <c r="G502">
        <v>12</v>
      </c>
      <c r="H502" t="s">
        <v>115</v>
      </c>
      <c r="I502">
        <v>487</v>
      </c>
      <c r="J502">
        <v>441</v>
      </c>
      <c r="K502">
        <v>928</v>
      </c>
      <c r="L502">
        <v>482</v>
      </c>
      <c r="M502">
        <v>442</v>
      </c>
      <c r="N502">
        <v>924</v>
      </c>
      <c r="O502">
        <v>513</v>
      </c>
      <c r="P502">
        <v>459</v>
      </c>
      <c r="Q502">
        <v>971</v>
      </c>
      <c r="R502">
        <v>457</v>
      </c>
      <c r="S502">
        <v>427</v>
      </c>
      <c r="T502">
        <v>884</v>
      </c>
      <c r="U502">
        <v>352</v>
      </c>
      <c r="V502">
        <v>417</v>
      </c>
      <c r="W502">
        <v>769</v>
      </c>
      <c r="X502">
        <v>3928.2310000000002</v>
      </c>
    </row>
    <row r="503" spans="1:24" x14ac:dyDescent="0.2">
      <c r="A503">
        <v>93904002</v>
      </c>
      <c r="B503" t="s">
        <v>931</v>
      </c>
      <c r="C503">
        <v>93904</v>
      </c>
      <c r="D503" t="s">
        <v>932</v>
      </c>
      <c r="E503">
        <v>93</v>
      </c>
      <c r="F503" t="s">
        <v>928</v>
      </c>
      <c r="G503">
        <v>6</v>
      </c>
      <c r="H503" t="s">
        <v>79</v>
      </c>
      <c r="I503">
        <v>480</v>
      </c>
      <c r="J503">
        <v>471</v>
      </c>
      <c r="K503">
        <v>951</v>
      </c>
      <c r="L503">
        <v>496</v>
      </c>
      <c r="M503">
        <v>481</v>
      </c>
      <c r="N503">
        <v>977</v>
      </c>
      <c r="O503">
        <v>500</v>
      </c>
      <c r="P503">
        <v>479</v>
      </c>
      <c r="Q503">
        <v>979</v>
      </c>
      <c r="R503">
        <v>493</v>
      </c>
      <c r="S503">
        <v>482</v>
      </c>
      <c r="T503">
        <v>975</v>
      </c>
      <c r="U503">
        <v>358</v>
      </c>
      <c r="V503">
        <v>391</v>
      </c>
      <c r="W503">
        <v>749</v>
      </c>
      <c r="X503">
        <v>3933.4870000000001</v>
      </c>
    </row>
    <row r="504" spans="1:24" x14ac:dyDescent="0.2">
      <c r="A504">
        <v>220914001</v>
      </c>
      <c r="B504" t="s">
        <v>1912</v>
      </c>
      <c r="C504">
        <v>220914</v>
      </c>
      <c r="D504" t="s">
        <v>1913</v>
      </c>
      <c r="E504">
        <v>220</v>
      </c>
      <c r="F504" t="s">
        <v>1860</v>
      </c>
      <c r="G504">
        <v>11</v>
      </c>
      <c r="H504" t="s">
        <v>461</v>
      </c>
      <c r="I504">
        <v>495</v>
      </c>
      <c r="J504">
        <v>489</v>
      </c>
      <c r="K504">
        <v>984</v>
      </c>
      <c r="L504">
        <v>527</v>
      </c>
      <c r="M504">
        <v>507</v>
      </c>
      <c r="N504">
        <v>1034</v>
      </c>
      <c r="O504">
        <v>528</v>
      </c>
      <c r="P504">
        <v>494</v>
      </c>
      <c r="Q504">
        <v>1021</v>
      </c>
      <c r="R504">
        <v>526</v>
      </c>
      <c r="S504">
        <v>524</v>
      </c>
      <c r="T504">
        <v>1050</v>
      </c>
      <c r="U504">
        <v>489</v>
      </c>
      <c r="V504">
        <v>537</v>
      </c>
      <c r="W504">
        <v>1026</v>
      </c>
      <c r="X504">
        <v>3959.1550000000002</v>
      </c>
    </row>
    <row r="505" spans="1:24" x14ac:dyDescent="0.2">
      <c r="A505">
        <v>110902001</v>
      </c>
      <c r="B505" t="s">
        <v>1234</v>
      </c>
      <c r="C505">
        <v>110902</v>
      </c>
      <c r="D505" t="s">
        <v>1235</v>
      </c>
      <c r="E505">
        <v>110</v>
      </c>
      <c r="F505" t="s">
        <v>1236</v>
      </c>
      <c r="G505">
        <v>17</v>
      </c>
      <c r="H505" t="s">
        <v>388</v>
      </c>
      <c r="I505">
        <v>529</v>
      </c>
      <c r="J505">
        <v>506</v>
      </c>
      <c r="K505">
        <v>1035</v>
      </c>
      <c r="L505">
        <v>558</v>
      </c>
      <c r="M505">
        <v>539</v>
      </c>
      <c r="N505">
        <v>1096</v>
      </c>
      <c r="O505">
        <v>561</v>
      </c>
      <c r="P505">
        <v>538</v>
      </c>
      <c r="Q505">
        <v>1099</v>
      </c>
      <c r="R505">
        <v>546</v>
      </c>
      <c r="S505">
        <v>540</v>
      </c>
      <c r="T505">
        <v>1086</v>
      </c>
      <c r="U505">
        <v>408</v>
      </c>
      <c r="V505">
        <v>406</v>
      </c>
      <c r="W505">
        <v>814</v>
      </c>
      <c r="X505">
        <v>3968.5510000000008</v>
      </c>
    </row>
    <row r="506" spans="1:24" x14ac:dyDescent="0.2">
      <c r="A506">
        <v>71806002</v>
      </c>
      <c r="B506" t="s">
        <v>703</v>
      </c>
      <c r="C506">
        <v>71806</v>
      </c>
      <c r="D506" t="s">
        <v>702</v>
      </c>
      <c r="E506">
        <v>71</v>
      </c>
      <c r="F506" t="s">
        <v>696</v>
      </c>
      <c r="G506">
        <v>19</v>
      </c>
      <c r="H506" t="s">
        <v>697</v>
      </c>
      <c r="I506">
        <v>527</v>
      </c>
      <c r="J506">
        <v>522</v>
      </c>
      <c r="K506">
        <v>1049</v>
      </c>
      <c r="L506">
        <v>520</v>
      </c>
      <c r="M506">
        <v>521</v>
      </c>
      <c r="N506">
        <v>1041</v>
      </c>
      <c r="O506">
        <v>544</v>
      </c>
      <c r="P506">
        <v>548</v>
      </c>
      <c r="Q506">
        <v>1092</v>
      </c>
      <c r="R506">
        <v>503</v>
      </c>
      <c r="S506">
        <v>501</v>
      </c>
      <c r="T506">
        <v>1004</v>
      </c>
      <c r="U506">
        <v>469</v>
      </c>
      <c r="V506">
        <v>464</v>
      </c>
      <c r="W506">
        <v>933</v>
      </c>
      <c r="X506">
        <v>3975.1320000000001</v>
      </c>
    </row>
    <row r="507" spans="1:24" x14ac:dyDescent="0.2">
      <c r="A507">
        <v>71806001</v>
      </c>
      <c r="B507" t="s">
        <v>702</v>
      </c>
      <c r="C507">
        <v>71806</v>
      </c>
      <c r="D507" t="s">
        <v>702</v>
      </c>
      <c r="E507">
        <v>71</v>
      </c>
      <c r="F507" t="s">
        <v>696</v>
      </c>
      <c r="G507">
        <v>19</v>
      </c>
      <c r="H507" t="s">
        <v>697</v>
      </c>
      <c r="I507">
        <v>503</v>
      </c>
      <c r="J507">
        <v>533</v>
      </c>
      <c r="K507">
        <v>1036</v>
      </c>
      <c r="L507">
        <v>517</v>
      </c>
      <c r="M507">
        <v>534</v>
      </c>
      <c r="N507">
        <v>1051</v>
      </c>
      <c r="O507">
        <v>521</v>
      </c>
      <c r="P507">
        <v>533</v>
      </c>
      <c r="Q507">
        <v>1054</v>
      </c>
      <c r="R507">
        <v>513</v>
      </c>
      <c r="S507">
        <v>536</v>
      </c>
      <c r="T507">
        <v>1049</v>
      </c>
      <c r="U507">
        <v>452</v>
      </c>
      <c r="V507">
        <v>548</v>
      </c>
      <c r="W507">
        <v>1000</v>
      </c>
      <c r="X507">
        <v>3975.1320000000001</v>
      </c>
    </row>
    <row r="508" spans="1:24" x14ac:dyDescent="0.2">
      <c r="A508">
        <v>86901001</v>
      </c>
      <c r="B508" t="s">
        <v>867</v>
      </c>
      <c r="C508">
        <v>86901</v>
      </c>
      <c r="D508" t="s">
        <v>868</v>
      </c>
      <c r="E508">
        <v>86</v>
      </c>
      <c r="F508" t="s">
        <v>869</v>
      </c>
      <c r="G508">
        <v>13</v>
      </c>
      <c r="H508" t="s">
        <v>92</v>
      </c>
      <c r="I508">
        <v>503</v>
      </c>
      <c r="J508">
        <v>482</v>
      </c>
      <c r="K508">
        <v>985</v>
      </c>
      <c r="L508">
        <v>535</v>
      </c>
      <c r="M508">
        <v>526</v>
      </c>
      <c r="N508">
        <v>1062</v>
      </c>
      <c r="O508">
        <v>517</v>
      </c>
      <c r="P508">
        <v>504</v>
      </c>
      <c r="Q508">
        <v>1022</v>
      </c>
      <c r="R508">
        <v>558</v>
      </c>
      <c r="S508">
        <v>555</v>
      </c>
      <c r="T508">
        <v>1113</v>
      </c>
      <c r="U508">
        <v>439</v>
      </c>
      <c r="V508">
        <v>525</v>
      </c>
      <c r="W508">
        <v>964</v>
      </c>
      <c r="X508">
        <v>3986.2379999999998</v>
      </c>
    </row>
    <row r="509" spans="1:24" x14ac:dyDescent="0.2">
      <c r="A509">
        <v>243901001</v>
      </c>
      <c r="B509" t="s">
        <v>2099</v>
      </c>
      <c r="C509">
        <v>243901</v>
      </c>
      <c r="D509" t="s">
        <v>2100</v>
      </c>
      <c r="E509">
        <v>243</v>
      </c>
      <c r="F509" t="s">
        <v>2101</v>
      </c>
      <c r="G509">
        <v>9</v>
      </c>
      <c r="H509" t="s">
        <v>63</v>
      </c>
      <c r="I509">
        <v>522</v>
      </c>
      <c r="J509">
        <v>506</v>
      </c>
      <c r="K509">
        <v>1028</v>
      </c>
      <c r="L509">
        <v>541</v>
      </c>
      <c r="M509">
        <v>522</v>
      </c>
      <c r="N509">
        <v>1063</v>
      </c>
      <c r="O509">
        <v>548</v>
      </c>
      <c r="P509">
        <v>521</v>
      </c>
      <c r="Q509">
        <v>1069</v>
      </c>
      <c r="R509">
        <v>530</v>
      </c>
      <c r="S509">
        <v>525</v>
      </c>
      <c r="T509">
        <v>1055</v>
      </c>
      <c r="U509">
        <v>450</v>
      </c>
      <c r="V509">
        <v>451</v>
      </c>
      <c r="W509">
        <v>901</v>
      </c>
      <c r="X509">
        <v>4003.7820000000002</v>
      </c>
    </row>
    <row r="510" spans="1:24" x14ac:dyDescent="0.2">
      <c r="A510">
        <v>27903003</v>
      </c>
      <c r="B510" t="s">
        <v>304</v>
      </c>
      <c r="C510">
        <v>27903</v>
      </c>
      <c r="D510" t="s">
        <v>302</v>
      </c>
      <c r="E510">
        <v>27</v>
      </c>
      <c r="F510" t="s">
        <v>303</v>
      </c>
      <c r="G510">
        <v>13</v>
      </c>
      <c r="H510" t="s">
        <v>92</v>
      </c>
      <c r="I510">
        <v>523</v>
      </c>
      <c r="J510">
        <v>503</v>
      </c>
      <c r="K510">
        <v>1027</v>
      </c>
      <c r="L510">
        <v>502</v>
      </c>
      <c r="M510">
        <v>498</v>
      </c>
      <c r="N510">
        <v>1000</v>
      </c>
      <c r="O510">
        <v>518</v>
      </c>
      <c r="P510">
        <v>515</v>
      </c>
      <c r="Q510">
        <v>1033</v>
      </c>
      <c r="U510">
        <v>16</v>
      </c>
      <c r="V510">
        <v>18</v>
      </c>
      <c r="W510">
        <v>34</v>
      </c>
      <c r="X510">
        <v>4020.5690000000009</v>
      </c>
    </row>
    <row r="511" spans="1:24" x14ac:dyDescent="0.2">
      <c r="A511">
        <v>27903001</v>
      </c>
      <c r="B511" t="s">
        <v>301</v>
      </c>
      <c r="C511">
        <v>27903</v>
      </c>
      <c r="D511" t="s">
        <v>302</v>
      </c>
      <c r="E511">
        <v>27</v>
      </c>
      <c r="F511" t="s">
        <v>303</v>
      </c>
      <c r="G511">
        <v>13</v>
      </c>
      <c r="H511" t="s">
        <v>92</v>
      </c>
      <c r="I511">
        <v>485</v>
      </c>
      <c r="J511">
        <v>481</v>
      </c>
      <c r="K511">
        <v>967</v>
      </c>
      <c r="L511">
        <v>515</v>
      </c>
      <c r="M511">
        <v>508</v>
      </c>
      <c r="N511">
        <v>1024</v>
      </c>
      <c r="O511">
        <v>518</v>
      </c>
      <c r="P511">
        <v>500</v>
      </c>
      <c r="Q511">
        <v>1019</v>
      </c>
      <c r="R511">
        <v>512</v>
      </c>
      <c r="S511">
        <v>518</v>
      </c>
      <c r="T511">
        <v>1030</v>
      </c>
      <c r="U511">
        <v>429</v>
      </c>
      <c r="V511">
        <v>480</v>
      </c>
      <c r="W511">
        <v>909</v>
      </c>
      <c r="X511">
        <v>4020.5690000000009</v>
      </c>
    </row>
    <row r="512" spans="1:24" x14ac:dyDescent="0.2">
      <c r="A512">
        <v>246911001</v>
      </c>
      <c r="B512" t="s">
        <v>1019</v>
      </c>
      <c r="C512">
        <v>246911</v>
      </c>
      <c r="D512" t="s">
        <v>2138</v>
      </c>
      <c r="E512">
        <v>246</v>
      </c>
      <c r="F512" t="s">
        <v>2118</v>
      </c>
      <c r="G512">
        <v>13</v>
      </c>
      <c r="H512" t="s">
        <v>92</v>
      </c>
      <c r="I512">
        <v>493</v>
      </c>
      <c r="J512">
        <v>496</v>
      </c>
      <c r="K512">
        <v>989</v>
      </c>
      <c r="L512">
        <v>516</v>
      </c>
      <c r="M512">
        <v>513</v>
      </c>
      <c r="N512">
        <v>1030</v>
      </c>
      <c r="O512">
        <v>510</v>
      </c>
      <c r="P512">
        <v>494</v>
      </c>
      <c r="Q512">
        <v>1004</v>
      </c>
      <c r="R512">
        <v>525</v>
      </c>
      <c r="S512">
        <v>538</v>
      </c>
      <c r="T512">
        <v>1063</v>
      </c>
      <c r="U512">
        <v>501</v>
      </c>
      <c r="V512">
        <v>500</v>
      </c>
      <c r="W512">
        <v>1001</v>
      </c>
      <c r="X512">
        <v>4139.7510000000002</v>
      </c>
    </row>
    <row r="513" spans="1:24" x14ac:dyDescent="0.2">
      <c r="A513">
        <v>182903001</v>
      </c>
      <c r="B513" t="s">
        <v>1701</v>
      </c>
      <c r="C513">
        <v>182903</v>
      </c>
      <c r="D513" t="s">
        <v>1702</v>
      </c>
      <c r="E513">
        <v>182</v>
      </c>
      <c r="F513" t="s">
        <v>1698</v>
      </c>
      <c r="G513">
        <v>11</v>
      </c>
      <c r="H513" t="s">
        <v>461</v>
      </c>
      <c r="I513">
        <v>492</v>
      </c>
      <c r="J513">
        <v>475</v>
      </c>
      <c r="K513">
        <v>967</v>
      </c>
      <c r="L513">
        <v>507</v>
      </c>
      <c r="M513">
        <v>495</v>
      </c>
      <c r="N513">
        <v>1002</v>
      </c>
      <c r="O513">
        <v>514</v>
      </c>
      <c r="P513">
        <v>497</v>
      </c>
      <c r="Q513">
        <v>1010</v>
      </c>
      <c r="R513">
        <v>500</v>
      </c>
      <c r="S513">
        <v>492</v>
      </c>
      <c r="T513">
        <v>993</v>
      </c>
      <c r="U513">
        <v>443</v>
      </c>
      <c r="V513">
        <v>474</v>
      </c>
      <c r="W513">
        <v>917</v>
      </c>
      <c r="X513">
        <v>4142.2809999999999</v>
      </c>
    </row>
    <row r="514" spans="1:24" x14ac:dyDescent="0.2">
      <c r="A514">
        <v>246908001</v>
      </c>
      <c r="B514" t="s">
        <v>2131</v>
      </c>
      <c r="C514">
        <v>246908</v>
      </c>
      <c r="D514" t="s">
        <v>2132</v>
      </c>
      <c r="E514">
        <v>246</v>
      </c>
      <c r="F514" t="s">
        <v>2118</v>
      </c>
      <c r="G514">
        <v>13</v>
      </c>
      <c r="H514" t="s">
        <v>92</v>
      </c>
      <c r="I514">
        <v>547</v>
      </c>
      <c r="J514">
        <v>533</v>
      </c>
      <c r="K514">
        <v>1079</v>
      </c>
      <c r="L514">
        <v>554</v>
      </c>
      <c r="M514">
        <v>550</v>
      </c>
      <c r="N514">
        <v>1104</v>
      </c>
      <c r="O514">
        <v>550</v>
      </c>
      <c r="P514">
        <v>532</v>
      </c>
      <c r="Q514">
        <v>1082</v>
      </c>
      <c r="R514">
        <v>560</v>
      </c>
      <c r="S514">
        <v>573</v>
      </c>
      <c r="T514">
        <v>1133</v>
      </c>
      <c r="U514">
        <v>551</v>
      </c>
      <c r="V514">
        <v>538</v>
      </c>
      <c r="W514">
        <v>1089</v>
      </c>
      <c r="X514">
        <v>4148.7089999999998</v>
      </c>
    </row>
    <row r="515" spans="1:24" x14ac:dyDescent="0.2">
      <c r="A515">
        <v>107901001</v>
      </c>
      <c r="B515" t="s">
        <v>1155</v>
      </c>
      <c r="C515">
        <v>107901</v>
      </c>
      <c r="D515" t="s">
        <v>1156</v>
      </c>
      <c r="E515">
        <v>107</v>
      </c>
      <c r="F515" t="s">
        <v>1157</v>
      </c>
      <c r="G515">
        <v>10</v>
      </c>
      <c r="H515" t="s">
        <v>397</v>
      </c>
      <c r="I515">
        <v>506</v>
      </c>
      <c r="J515">
        <v>504</v>
      </c>
      <c r="K515">
        <v>1010</v>
      </c>
      <c r="L515">
        <v>518</v>
      </c>
      <c r="M515">
        <v>510</v>
      </c>
      <c r="N515">
        <v>1029</v>
      </c>
      <c r="O515">
        <v>497</v>
      </c>
      <c r="P515">
        <v>485</v>
      </c>
      <c r="Q515">
        <v>983</v>
      </c>
      <c r="R515">
        <v>540</v>
      </c>
      <c r="S515">
        <v>538</v>
      </c>
      <c r="T515">
        <v>1079</v>
      </c>
      <c r="U515">
        <v>440</v>
      </c>
      <c r="V515">
        <v>512</v>
      </c>
      <c r="W515">
        <v>952</v>
      </c>
      <c r="X515">
        <v>4160.5330000000004</v>
      </c>
    </row>
    <row r="516" spans="1:24" x14ac:dyDescent="0.2">
      <c r="A516">
        <v>141901001</v>
      </c>
      <c r="B516" t="s">
        <v>1412</v>
      </c>
      <c r="C516">
        <v>141901</v>
      </c>
      <c r="D516" t="s">
        <v>1413</v>
      </c>
      <c r="E516">
        <v>141</v>
      </c>
      <c r="F516" t="s">
        <v>1414</v>
      </c>
      <c r="G516">
        <v>12</v>
      </c>
      <c r="H516" t="s">
        <v>115</v>
      </c>
      <c r="I516">
        <v>532</v>
      </c>
      <c r="J516">
        <v>512</v>
      </c>
      <c r="K516">
        <v>1044</v>
      </c>
      <c r="L516">
        <v>538</v>
      </c>
      <c r="M516">
        <v>518</v>
      </c>
      <c r="N516">
        <v>1055</v>
      </c>
      <c r="O516">
        <v>547</v>
      </c>
      <c r="P516">
        <v>509</v>
      </c>
      <c r="Q516">
        <v>1057</v>
      </c>
      <c r="R516">
        <v>526</v>
      </c>
      <c r="S516">
        <v>529</v>
      </c>
      <c r="T516">
        <v>1054</v>
      </c>
      <c r="U516">
        <v>503</v>
      </c>
      <c r="V516">
        <v>527</v>
      </c>
      <c r="W516">
        <v>1030</v>
      </c>
      <c r="X516">
        <v>4172.0210000000006</v>
      </c>
    </row>
    <row r="517" spans="1:24" x14ac:dyDescent="0.2">
      <c r="A517">
        <v>184902001</v>
      </c>
      <c r="B517" t="s">
        <v>1711</v>
      </c>
      <c r="C517">
        <v>184902</v>
      </c>
      <c r="D517" t="s">
        <v>1712</v>
      </c>
      <c r="E517">
        <v>184</v>
      </c>
      <c r="F517" t="s">
        <v>1710</v>
      </c>
      <c r="G517">
        <v>11</v>
      </c>
      <c r="H517" t="s">
        <v>461</v>
      </c>
      <c r="I517">
        <v>517</v>
      </c>
      <c r="J517">
        <v>474</v>
      </c>
      <c r="K517">
        <v>991</v>
      </c>
      <c r="L517">
        <v>541</v>
      </c>
      <c r="M517">
        <v>503</v>
      </c>
      <c r="N517">
        <v>1045</v>
      </c>
      <c r="O517">
        <v>532</v>
      </c>
      <c r="P517">
        <v>484</v>
      </c>
      <c r="Q517">
        <v>1016</v>
      </c>
      <c r="R517">
        <v>553</v>
      </c>
      <c r="S517">
        <v>528</v>
      </c>
      <c r="T517">
        <v>1082</v>
      </c>
      <c r="U517">
        <v>456</v>
      </c>
      <c r="V517">
        <v>482</v>
      </c>
      <c r="W517">
        <v>938</v>
      </c>
      <c r="X517">
        <v>4197.0309999999999</v>
      </c>
    </row>
    <row r="518" spans="1:24" x14ac:dyDescent="0.2">
      <c r="A518">
        <v>101925001</v>
      </c>
      <c r="B518" t="s">
        <v>1136</v>
      </c>
      <c r="C518">
        <v>101925</v>
      </c>
      <c r="D518" t="s">
        <v>1137</v>
      </c>
      <c r="E518">
        <v>101</v>
      </c>
      <c r="F518" t="s">
        <v>971</v>
      </c>
      <c r="G518">
        <v>4</v>
      </c>
      <c r="H518" t="s">
        <v>252</v>
      </c>
      <c r="I518">
        <v>499</v>
      </c>
      <c r="J518">
        <v>457</v>
      </c>
      <c r="K518">
        <v>955</v>
      </c>
      <c r="L518">
        <v>520</v>
      </c>
      <c r="M518">
        <v>503</v>
      </c>
      <c r="N518">
        <v>1024</v>
      </c>
      <c r="O518">
        <v>528</v>
      </c>
      <c r="P518">
        <v>504</v>
      </c>
      <c r="Q518">
        <v>1033</v>
      </c>
      <c r="R518">
        <v>512</v>
      </c>
      <c r="S518">
        <v>502</v>
      </c>
      <c r="T518">
        <v>1014</v>
      </c>
      <c r="U518">
        <v>481</v>
      </c>
      <c r="V518">
        <v>527</v>
      </c>
      <c r="W518">
        <v>1008</v>
      </c>
      <c r="X518">
        <v>4264.6950000000006</v>
      </c>
    </row>
    <row r="519" spans="1:24" x14ac:dyDescent="0.2">
      <c r="A519">
        <v>129901001</v>
      </c>
      <c r="B519" t="s">
        <v>1360</v>
      </c>
      <c r="C519">
        <v>129901</v>
      </c>
      <c r="D519" t="s">
        <v>1361</v>
      </c>
      <c r="E519">
        <v>129</v>
      </c>
      <c r="F519" t="s">
        <v>1362</v>
      </c>
      <c r="G519">
        <v>10</v>
      </c>
      <c r="H519" t="s">
        <v>397</v>
      </c>
      <c r="I519">
        <v>534</v>
      </c>
      <c r="J519">
        <v>516</v>
      </c>
      <c r="K519">
        <v>1049</v>
      </c>
      <c r="L519">
        <v>527</v>
      </c>
      <c r="M519">
        <v>509</v>
      </c>
      <c r="N519">
        <v>1035</v>
      </c>
      <c r="O519">
        <v>525</v>
      </c>
      <c r="P519">
        <v>499</v>
      </c>
      <c r="Q519">
        <v>1023</v>
      </c>
      <c r="R519">
        <v>529</v>
      </c>
      <c r="S519">
        <v>525</v>
      </c>
      <c r="T519">
        <v>1054</v>
      </c>
      <c r="U519">
        <v>466</v>
      </c>
      <c r="V519">
        <v>492</v>
      </c>
      <c r="W519">
        <v>958</v>
      </c>
      <c r="X519">
        <v>4271.0140000000001</v>
      </c>
    </row>
    <row r="520" spans="1:24" x14ac:dyDescent="0.2">
      <c r="A520">
        <v>181908001</v>
      </c>
      <c r="B520" t="s">
        <v>1694</v>
      </c>
      <c r="C520">
        <v>181908</v>
      </c>
      <c r="D520" t="s">
        <v>1695</v>
      </c>
      <c r="E520">
        <v>181</v>
      </c>
      <c r="F520" t="s">
        <v>1687</v>
      </c>
      <c r="G520">
        <v>5</v>
      </c>
      <c r="H520" t="s">
        <v>372</v>
      </c>
      <c r="I520">
        <v>503</v>
      </c>
      <c r="J520">
        <v>490</v>
      </c>
      <c r="K520">
        <v>993</v>
      </c>
      <c r="L520">
        <v>545</v>
      </c>
      <c r="M520">
        <v>536</v>
      </c>
      <c r="N520">
        <v>1081</v>
      </c>
      <c r="O520">
        <v>539</v>
      </c>
      <c r="P520">
        <v>518</v>
      </c>
      <c r="Q520">
        <v>1057</v>
      </c>
      <c r="R520">
        <v>554</v>
      </c>
      <c r="S520">
        <v>558</v>
      </c>
      <c r="T520">
        <v>1112</v>
      </c>
      <c r="U520">
        <v>490</v>
      </c>
      <c r="V520">
        <v>560</v>
      </c>
      <c r="W520">
        <v>1050</v>
      </c>
      <c r="X520">
        <v>4294.0349999999999</v>
      </c>
    </row>
    <row r="521" spans="1:24" x14ac:dyDescent="0.2">
      <c r="A521">
        <v>220910001</v>
      </c>
      <c r="B521" t="s">
        <v>1907</v>
      </c>
      <c r="C521">
        <v>220910</v>
      </c>
      <c r="D521" t="s">
        <v>1908</v>
      </c>
      <c r="E521">
        <v>220</v>
      </c>
      <c r="F521" t="s">
        <v>1860</v>
      </c>
      <c r="G521">
        <v>11</v>
      </c>
      <c r="H521" t="s">
        <v>461</v>
      </c>
      <c r="I521">
        <v>478</v>
      </c>
      <c r="J521">
        <v>462</v>
      </c>
      <c r="K521">
        <v>940</v>
      </c>
      <c r="L521">
        <v>490</v>
      </c>
      <c r="M521">
        <v>465</v>
      </c>
      <c r="N521">
        <v>955</v>
      </c>
      <c r="O521">
        <v>489</v>
      </c>
      <c r="P521">
        <v>453</v>
      </c>
      <c r="Q521">
        <v>941</v>
      </c>
      <c r="R521">
        <v>493</v>
      </c>
      <c r="S521">
        <v>481</v>
      </c>
      <c r="T521">
        <v>974</v>
      </c>
      <c r="U521">
        <v>370</v>
      </c>
      <c r="V521">
        <v>396</v>
      </c>
      <c r="W521">
        <v>766</v>
      </c>
      <c r="X521">
        <v>4314.9859999999999</v>
      </c>
    </row>
    <row r="522" spans="1:24" x14ac:dyDescent="0.2">
      <c r="A522">
        <v>7905001</v>
      </c>
      <c r="B522" t="s">
        <v>72</v>
      </c>
      <c r="C522">
        <v>7905</v>
      </c>
      <c r="D522" t="s">
        <v>73</v>
      </c>
      <c r="E522">
        <v>7</v>
      </c>
      <c r="F522" t="s">
        <v>66</v>
      </c>
      <c r="G522">
        <v>20</v>
      </c>
      <c r="H522" t="s">
        <v>67</v>
      </c>
      <c r="I522">
        <v>457</v>
      </c>
      <c r="J522">
        <v>457</v>
      </c>
      <c r="K522">
        <v>913</v>
      </c>
      <c r="L522">
        <v>489</v>
      </c>
      <c r="M522">
        <v>477</v>
      </c>
      <c r="N522">
        <v>967</v>
      </c>
      <c r="O522">
        <v>496</v>
      </c>
      <c r="P522">
        <v>475</v>
      </c>
      <c r="Q522">
        <v>971</v>
      </c>
      <c r="R522">
        <v>479</v>
      </c>
      <c r="S522">
        <v>481</v>
      </c>
      <c r="T522">
        <v>961</v>
      </c>
      <c r="U522">
        <v>489</v>
      </c>
      <c r="V522">
        <v>487</v>
      </c>
      <c r="W522">
        <v>976</v>
      </c>
      <c r="X522">
        <v>4316.8020000000006</v>
      </c>
    </row>
    <row r="523" spans="1:24" x14ac:dyDescent="0.2">
      <c r="A523">
        <v>4901001</v>
      </c>
      <c r="B523" t="s">
        <v>56</v>
      </c>
      <c r="C523">
        <v>4901</v>
      </c>
      <c r="D523" t="s">
        <v>57</v>
      </c>
      <c r="E523">
        <v>4</v>
      </c>
      <c r="F523" t="s">
        <v>58</v>
      </c>
      <c r="G523">
        <v>2</v>
      </c>
      <c r="H523" t="s">
        <v>59</v>
      </c>
      <c r="I523">
        <v>503</v>
      </c>
      <c r="J523">
        <v>514</v>
      </c>
      <c r="K523">
        <v>1017</v>
      </c>
      <c r="L523">
        <v>519</v>
      </c>
      <c r="M523">
        <v>512</v>
      </c>
      <c r="N523">
        <v>1031</v>
      </c>
      <c r="O523">
        <v>521</v>
      </c>
      <c r="P523">
        <v>508</v>
      </c>
      <c r="Q523">
        <v>1029</v>
      </c>
      <c r="R523">
        <v>517</v>
      </c>
      <c r="S523">
        <v>517</v>
      </c>
      <c r="T523">
        <v>1034</v>
      </c>
      <c r="U523">
        <v>476</v>
      </c>
      <c r="V523">
        <v>524</v>
      </c>
      <c r="W523">
        <v>1000</v>
      </c>
      <c r="X523">
        <v>4325.8990000000013</v>
      </c>
    </row>
    <row r="524" spans="1:24" x14ac:dyDescent="0.2">
      <c r="A524">
        <v>101862004</v>
      </c>
      <c r="B524" t="s">
        <v>1004</v>
      </c>
      <c r="C524">
        <v>101862</v>
      </c>
      <c r="D524" t="s">
        <v>1002</v>
      </c>
      <c r="E524">
        <v>101</v>
      </c>
      <c r="F524" t="s">
        <v>971</v>
      </c>
      <c r="G524">
        <v>4</v>
      </c>
      <c r="H524" t="s">
        <v>252</v>
      </c>
      <c r="I524">
        <v>481</v>
      </c>
      <c r="J524">
        <v>483</v>
      </c>
      <c r="K524">
        <v>964</v>
      </c>
      <c r="L524">
        <v>501</v>
      </c>
      <c r="M524">
        <v>502</v>
      </c>
      <c r="N524">
        <v>1004</v>
      </c>
      <c r="O524">
        <v>491</v>
      </c>
      <c r="P524">
        <v>485</v>
      </c>
      <c r="Q524">
        <v>975</v>
      </c>
      <c r="R524">
        <v>513</v>
      </c>
      <c r="S524">
        <v>521</v>
      </c>
      <c r="T524">
        <v>1034</v>
      </c>
      <c r="U524">
        <v>267</v>
      </c>
      <c r="V524">
        <v>266</v>
      </c>
      <c r="W524">
        <v>533</v>
      </c>
      <c r="X524">
        <v>4329.1120000000001</v>
      </c>
    </row>
    <row r="525" spans="1:24" x14ac:dyDescent="0.2">
      <c r="A525">
        <v>101862002</v>
      </c>
      <c r="B525" t="s">
        <v>1001</v>
      </c>
      <c r="C525">
        <v>101862</v>
      </c>
      <c r="D525" t="s">
        <v>1002</v>
      </c>
      <c r="E525">
        <v>101</v>
      </c>
      <c r="F525" t="s">
        <v>971</v>
      </c>
      <c r="G525">
        <v>4</v>
      </c>
      <c r="H525" t="s">
        <v>252</v>
      </c>
      <c r="I525">
        <v>564</v>
      </c>
      <c r="J525">
        <v>572</v>
      </c>
      <c r="K525">
        <v>1136</v>
      </c>
      <c r="L525">
        <v>572</v>
      </c>
      <c r="M525">
        <v>582</v>
      </c>
      <c r="N525">
        <v>1154</v>
      </c>
      <c r="O525">
        <v>566</v>
      </c>
      <c r="P525">
        <v>559</v>
      </c>
      <c r="Q525">
        <v>1125</v>
      </c>
      <c r="R525">
        <v>577</v>
      </c>
      <c r="S525">
        <v>601</v>
      </c>
      <c r="T525">
        <v>1178</v>
      </c>
      <c r="U525">
        <v>422</v>
      </c>
      <c r="V525">
        <v>432</v>
      </c>
      <c r="W525">
        <v>854</v>
      </c>
      <c r="X525">
        <v>4329.1120000000001</v>
      </c>
    </row>
    <row r="526" spans="1:24" x14ac:dyDescent="0.2">
      <c r="A526">
        <v>101862003</v>
      </c>
      <c r="B526" t="s">
        <v>1003</v>
      </c>
      <c r="C526">
        <v>101862</v>
      </c>
      <c r="D526" t="s">
        <v>1002</v>
      </c>
      <c r="E526">
        <v>101</v>
      </c>
      <c r="F526" t="s">
        <v>971</v>
      </c>
      <c r="G526">
        <v>4</v>
      </c>
      <c r="H526" t="s">
        <v>252</v>
      </c>
      <c r="I526">
        <v>491</v>
      </c>
      <c r="J526">
        <v>457</v>
      </c>
      <c r="K526">
        <v>948</v>
      </c>
      <c r="L526">
        <v>537</v>
      </c>
      <c r="M526">
        <v>532</v>
      </c>
      <c r="N526">
        <v>1068</v>
      </c>
      <c r="O526">
        <v>517</v>
      </c>
      <c r="P526">
        <v>482</v>
      </c>
      <c r="Q526">
        <v>999</v>
      </c>
      <c r="R526">
        <v>561</v>
      </c>
      <c r="S526">
        <v>591</v>
      </c>
      <c r="T526">
        <v>1151</v>
      </c>
      <c r="U526">
        <v>461</v>
      </c>
      <c r="V526">
        <v>454</v>
      </c>
      <c r="W526">
        <v>915</v>
      </c>
      <c r="X526">
        <v>4329.1120000000001</v>
      </c>
    </row>
    <row r="527" spans="1:24" x14ac:dyDescent="0.2">
      <c r="A527">
        <v>13901001</v>
      </c>
      <c r="B527" t="s">
        <v>99</v>
      </c>
      <c r="C527">
        <v>13901</v>
      </c>
      <c r="D527" t="s">
        <v>100</v>
      </c>
      <c r="E527">
        <v>13</v>
      </c>
      <c r="F527" t="s">
        <v>101</v>
      </c>
      <c r="G527">
        <v>2</v>
      </c>
      <c r="H527" t="s">
        <v>59</v>
      </c>
      <c r="I527">
        <v>502</v>
      </c>
      <c r="J527">
        <v>487</v>
      </c>
      <c r="K527">
        <v>989</v>
      </c>
      <c r="L527">
        <v>504</v>
      </c>
      <c r="M527">
        <v>489</v>
      </c>
      <c r="N527">
        <v>992</v>
      </c>
      <c r="O527">
        <v>522</v>
      </c>
      <c r="P527">
        <v>499</v>
      </c>
      <c r="Q527">
        <v>1020</v>
      </c>
      <c r="R527">
        <v>485</v>
      </c>
      <c r="S527">
        <v>478</v>
      </c>
      <c r="T527">
        <v>962</v>
      </c>
      <c r="U527">
        <v>476</v>
      </c>
      <c r="V527">
        <v>534</v>
      </c>
      <c r="W527">
        <v>1010</v>
      </c>
      <c r="X527">
        <v>4344.8630000000003</v>
      </c>
    </row>
    <row r="528" spans="1:24" x14ac:dyDescent="0.2">
      <c r="A528">
        <v>201902001</v>
      </c>
      <c r="B528" t="s">
        <v>1788</v>
      </c>
      <c r="C528">
        <v>201902</v>
      </c>
      <c r="D528" t="s">
        <v>1789</v>
      </c>
      <c r="E528">
        <v>201</v>
      </c>
      <c r="F528" t="s">
        <v>1790</v>
      </c>
      <c r="G528">
        <v>7</v>
      </c>
      <c r="H528" t="s">
        <v>26</v>
      </c>
      <c r="I528">
        <v>523</v>
      </c>
      <c r="J528">
        <v>483</v>
      </c>
      <c r="K528">
        <v>1005</v>
      </c>
      <c r="L528">
        <v>536</v>
      </c>
      <c r="M528">
        <v>498</v>
      </c>
      <c r="N528">
        <v>1036</v>
      </c>
      <c r="O528">
        <v>537</v>
      </c>
      <c r="P528">
        <v>494</v>
      </c>
      <c r="Q528">
        <v>1034</v>
      </c>
      <c r="R528">
        <v>532</v>
      </c>
      <c r="S528">
        <v>509</v>
      </c>
      <c r="T528">
        <v>1042</v>
      </c>
      <c r="U528">
        <v>471</v>
      </c>
      <c r="V528">
        <v>479</v>
      </c>
      <c r="W528">
        <v>950</v>
      </c>
      <c r="X528">
        <v>4347.8969999999999</v>
      </c>
    </row>
    <row r="529" spans="1:24" x14ac:dyDescent="0.2">
      <c r="A529">
        <v>129905001</v>
      </c>
      <c r="B529" t="s">
        <v>1371</v>
      </c>
      <c r="C529">
        <v>129905</v>
      </c>
      <c r="D529" t="s">
        <v>1372</v>
      </c>
      <c r="E529">
        <v>129</v>
      </c>
      <c r="F529" t="s">
        <v>1362</v>
      </c>
      <c r="G529">
        <v>10</v>
      </c>
      <c r="H529" t="s">
        <v>397</v>
      </c>
      <c r="I529">
        <v>528</v>
      </c>
      <c r="J529">
        <v>506</v>
      </c>
      <c r="K529">
        <v>1035</v>
      </c>
      <c r="L529">
        <v>544</v>
      </c>
      <c r="M529">
        <v>519</v>
      </c>
      <c r="N529">
        <v>1063</v>
      </c>
      <c r="O529">
        <v>555</v>
      </c>
      <c r="P529">
        <v>522</v>
      </c>
      <c r="Q529">
        <v>1077</v>
      </c>
      <c r="R529">
        <v>528</v>
      </c>
      <c r="S529">
        <v>516</v>
      </c>
      <c r="T529">
        <v>1044</v>
      </c>
      <c r="U529">
        <v>480</v>
      </c>
      <c r="V529">
        <v>541</v>
      </c>
      <c r="W529">
        <v>1021</v>
      </c>
      <c r="X529">
        <v>4371.3910000000005</v>
      </c>
    </row>
    <row r="530" spans="1:24" x14ac:dyDescent="0.2">
      <c r="A530">
        <v>1907001</v>
      </c>
      <c r="B530" t="s">
        <v>31</v>
      </c>
      <c r="C530">
        <v>1907</v>
      </c>
      <c r="D530" t="s">
        <v>32</v>
      </c>
      <c r="E530">
        <v>1</v>
      </c>
      <c r="F530" t="s">
        <v>25</v>
      </c>
      <c r="G530">
        <v>7</v>
      </c>
      <c r="H530" t="s">
        <v>26</v>
      </c>
      <c r="I530">
        <v>490</v>
      </c>
      <c r="J530">
        <v>500</v>
      </c>
      <c r="K530">
        <v>989</v>
      </c>
      <c r="L530">
        <v>511</v>
      </c>
      <c r="M530">
        <v>511</v>
      </c>
      <c r="N530">
        <v>1021</v>
      </c>
      <c r="O530">
        <v>524</v>
      </c>
      <c r="P530">
        <v>519</v>
      </c>
      <c r="Q530">
        <v>1043</v>
      </c>
      <c r="R530">
        <v>493</v>
      </c>
      <c r="S530">
        <v>500</v>
      </c>
      <c r="T530">
        <v>992</v>
      </c>
      <c r="U530">
        <v>466</v>
      </c>
      <c r="V530">
        <v>461</v>
      </c>
      <c r="W530">
        <v>927</v>
      </c>
      <c r="X530">
        <v>4372.451</v>
      </c>
    </row>
    <row r="531" spans="1:24" x14ac:dyDescent="0.2">
      <c r="A531">
        <v>43919001</v>
      </c>
      <c r="B531" t="s">
        <v>434</v>
      </c>
      <c r="C531">
        <v>43919</v>
      </c>
      <c r="D531" t="s">
        <v>435</v>
      </c>
      <c r="E531">
        <v>43</v>
      </c>
      <c r="F531" t="s">
        <v>396</v>
      </c>
      <c r="G531">
        <v>10</v>
      </c>
      <c r="H531" t="s">
        <v>397</v>
      </c>
      <c r="I531">
        <v>570</v>
      </c>
      <c r="J531">
        <v>588</v>
      </c>
      <c r="K531">
        <v>1158</v>
      </c>
      <c r="L531">
        <v>602</v>
      </c>
      <c r="M531">
        <v>604</v>
      </c>
      <c r="N531">
        <v>1206</v>
      </c>
      <c r="O531">
        <v>600</v>
      </c>
      <c r="P531">
        <v>589</v>
      </c>
      <c r="Q531">
        <v>1189</v>
      </c>
      <c r="R531">
        <v>604</v>
      </c>
      <c r="S531">
        <v>620</v>
      </c>
      <c r="T531">
        <v>1223</v>
      </c>
      <c r="U531">
        <v>650</v>
      </c>
      <c r="V531">
        <v>682</v>
      </c>
      <c r="W531">
        <v>1332</v>
      </c>
      <c r="X531">
        <v>4425.62</v>
      </c>
    </row>
    <row r="532" spans="1:24" x14ac:dyDescent="0.2">
      <c r="A532">
        <v>72903001</v>
      </c>
      <c r="B532" t="s">
        <v>774</v>
      </c>
      <c r="C532">
        <v>72903</v>
      </c>
      <c r="D532" t="s">
        <v>775</v>
      </c>
      <c r="E532">
        <v>72</v>
      </c>
      <c r="F532" t="s">
        <v>755</v>
      </c>
      <c r="G532">
        <v>11</v>
      </c>
      <c r="H532" t="s">
        <v>461</v>
      </c>
      <c r="I532">
        <v>505</v>
      </c>
      <c r="J532">
        <v>498</v>
      </c>
      <c r="K532">
        <v>1004</v>
      </c>
      <c r="L532">
        <v>541</v>
      </c>
      <c r="M532">
        <v>533</v>
      </c>
      <c r="N532">
        <v>1073</v>
      </c>
      <c r="O532">
        <v>544</v>
      </c>
      <c r="P532">
        <v>530</v>
      </c>
      <c r="Q532">
        <v>1074</v>
      </c>
      <c r="R532">
        <v>536</v>
      </c>
      <c r="S532">
        <v>537</v>
      </c>
      <c r="T532">
        <v>1072</v>
      </c>
      <c r="U532">
        <v>519</v>
      </c>
      <c r="V532">
        <v>521</v>
      </c>
      <c r="W532">
        <v>1040</v>
      </c>
      <c r="X532">
        <v>4448.5889999999999</v>
      </c>
    </row>
    <row r="533" spans="1:24" x14ac:dyDescent="0.2">
      <c r="A533">
        <v>79910001</v>
      </c>
      <c r="B533" t="s">
        <v>826</v>
      </c>
      <c r="C533">
        <v>79910</v>
      </c>
      <c r="D533" t="s">
        <v>827</v>
      </c>
      <c r="E533">
        <v>79</v>
      </c>
      <c r="F533" t="s">
        <v>808</v>
      </c>
      <c r="G533">
        <v>4</v>
      </c>
      <c r="H533" t="s">
        <v>252</v>
      </c>
      <c r="I533">
        <v>493</v>
      </c>
      <c r="J533">
        <v>497</v>
      </c>
      <c r="K533">
        <v>990</v>
      </c>
      <c r="L533">
        <v>502</v>
      </c>
      <c r="M533">
        <v>503</v>
      </c>
      <c r="N533">
        <v>1005</v>
      </c>
      <c r="O533">
        <v>496</v>
      </c>
      <c r="P533">
        <v>481</v>
      </c>
      <c r="Q533">
        <v>977</v>
      </c>
      <c r="R533">
        <v>508</v>
      </c>
      <c r="S533">
        <v>524</v>
      </c>
      <c r="T533">
        <v>1031</v>
      </c>
      <c r="U533">
        <v>457</v>
      </c>
      <c r="V533">
        <v>526</v>
      </c>
      <c r="W533">
        <v>983</v>
      </c>
      <c r="X533">
        <v>4479.0940000000001</v>
      </c>
    </row>
    <row r="534" spans="1:24" x14ac:dyDescent="0.2">
      <c r="A534">
        <v>108905001</v>
      </c>
      <c r="B534" t="s">
        <v>1187</v>
      </c>
      <c r="C534">
        <v>108905</v>
      </c>
      <c r="D534" t="s">
        <v>1188</v>
      </c>
      <c r="E534">
        <v>108</v>
      </c>
      <c r="F534" t="s">
        <v>1170</v>
      </c>
      <c r="G534">
        <v>1</v>
      </c>
      <c r="H534" t="s">
        <v>327</v>
      </c>
      <c r="I534">
        <v>451</v>
      </c>
      <c r="J534">
        <v>448</v>
      </c>
      <c r="K534">
        <v>899</v>
      </c>
      <c r="L534">
        <v>454</v>
      </c>
      <c r="M534">
        <v>450</v>
      </c>
      <c r="N534">
        <v>904</v>
      </c>
      <c r="O534">
        <v>462</v>
      </c>
      <c r="P534">
        <v>440</v>
      </c>
      <c r="Q534">
        <v>902</v>
      </c>
      <c r="R534">
        <v>446</v>
      </c>
      <c r="S534">
        <v>460</v>
      </c>
      <c r="T534">
        <v>906</v>
      </c>
      <c r="U534">
        <v>465</v>
      </c>
      <c r="V534">
        <v>523</v>
      </c>
      <c r="W534">
        <v>988</v>
      </c>
      <c r="X534">
        <v>4492.384</v>
      </c>
    </row>
    <row r="535" spans="1:24" x14ac:dyDescent="0.2">
      <c r="A535">
        <v>137901001</v>
      </c>
      <c r="B535" t="s">
        <v>1396</v>
      </c>
      <c r="C535">
        <v>137901</v>
      </c>
      <c r="D535" t="s">
        <v>1397</v>
      </c>
      <c r="E535">
        <v>137</v>
      </c>
      <c r="F535" t="s">
        <v>1398</v>
      </c>
      <c r="G535">
        <v>2</v>
      </c>
      <c r="H535" t="s">
        <v>59</v>
      </c>
      <c r="I535">
        <v>467</v>
      </c>
      <c r="J535">
        <v>454</v>
      </c>
      <c r="K535">
        <v>921</v>
      </c>
      <c r="L535">
        <v>490</v>
      </c>
      <c r="M535">
        <v>466</v>
      </c>
      <c r="N535">
        <v>955</v>
      </c>
      <c r="O535">
        <v>481</v>
      </c>
      <c r="P535">
        <v>456</v>
      </c>
      <c r="Q535">
        <v>937</v>
      </c>
      <c r="R535">
        <v>505</v>
      </c>
      <c r="S535">
        <v>483</v>
      </c>
      <c r="T535">
        <v>986</v>
      </c>
      <c r="U535">
        <v>454</v>
      </c>
      <c r="V535">
        <v>524</v>
      </c>
      <c r="W535">
        <v>978</v>
      </c>
      <c r="X535">
        <v>4511.5380000000005</v>
      </c>
    </row>
    <row r="536" spans="1:24" x14ac:dyDescent="0.2">
      <c r="A536">
        <v>126901001</v>
      </c>
      <c r="B536" t="s">
        <v>1331</v>
      </c>
      <c r="C536">
        <v>126901</v>
      </c>
      <c r="D536" t="s">
        <v>1332</v>
      </c>
      <c r="E536">
        <v>126</v>
      </c>
      <c r="F536" t="s">
        <v>1333</v>
      </c>
      <c r="G536">
        <v>11</v>
      </c>
      <c r="H536" t="s">
        <v>461</v>
      </c>
      <c r="I536">
        <v>482</v>
      </c>
      <c r="J536">
        <v>469</v>
      </c>
      <c r="K536">
        <v>951</v>
      </c>
      <c r="L536">
        <v>500</v>
      </c>
      <c r="M536">
        <v>486</v>
      </c>
      <c r="N536">
        <v>986</v>
      </c>
      <c r="O536">
        <v>496</v>
      </c>
      <c r="P536">
        <v>470</v>
      </c>
      <c r="Q536">
        <v>965</v>
      </c>
      <c r="R536">
        <v>504</v>
      </c>
      <c r="S536">
        <v>500</v>
      </c>
      <c r="T536">
        <v>1005</v>
      </c>
      <c r="U536">
        <v>467</v>
      </c>
      <c r="V536">
        <v>579</v>
      </c>
      <c r="W536">
        <v>1046</v>
      </c>
      <c r="X536">
        <v>4522.71</v>
      </c>
    </row>
    <row r="537" spans="1:24" x14ac:dyDescent="0.2">
      <c r="A537">
        <v>25902001</v>
      </c>
      <c r="B537" t="s">
        <v>288</v>
      </c>
      <c r="C537">
        <v>25902</v>
      </c>
      <c r="D537" t="s">
        <v>289</v>
      </c>
      <c r="E537">
        <v>25</v>
      </c>
      <c r="F537" t="s">
        <v>286</v>
      </c>
      <c r="G537">
        <v>15</v>
      </c>
      <c r="H537" t="s">
        <v>287</v>
      </c>
      <c r="I537">
        <v>484</v>
      </c>
      <c r="J537">
        <v>488</v>
      </c>
      <c r="K537">
        <v>972</v>
      </c>
      <c r="L537">
        <v>510</v>
      </c>
      <c r="M537">
        <v>508</v>
      </c>
      <c r="N537">
        <v>1017</v>
      </c>
      <c r="O537">
        <v>516</v>
      </c>
      <c r="P537">
        <v>510</v>
      </c>
      <c r="Q537">
        <v>1026</v>
      </c>
      <c r="R537">
        <v>501</v>
      </c>
      <c r="S537">
        <v>504</v>
      </c>
      <c r="T537">
        <v>1005</v>
      </c>
      <c r="U537">
        <v>442</v>
      </c>
      <c r="V537">
        <v>456</v>
      </c>
      <c r="W537">
        <v>898</v>
      </c>
      <c r="X537">
        <v>4573.6850000000004</v>
      </c>
    </row>
    <row r="538" spans="1:24" x14ac:dyDescent="0.2">
      <c r="A538">
        <v>31916003</v>
      </c>
      <c r="B538" t="s">
        <v>356</v>
      </c>
      <c r="C538">
        <v>31916</v>
      </c>
      <c r="D538" t="s">
        <v>355</v>
      </c>
      <c r="E538">
        <v>31</v>
      </c>
      <c r="F538" t="s">
        <v>326</v>
      </c>
      <c r="G538">
        <v>1</v>
      </c>
      <c r="H538" t="s">
        <v>327</v>
      </c>
      <c r="I538">
        <v>515</v>
      </c>
      <c r="J538">
        <v>500</v>
      </c>
      <c r="K538">
        <v>1015</v>
      </c>
      <c r="L538">
        <v>522</v>
      </c>
      <c r="M538">
        <v>506</v>
      </c>
      <c r="N538">
        <v>1029</v>
      </c>
      <c r="O538">
        <v>523</v>
      </c>
      <c r="P538">
        <v>491</v>
      </c>
      <c r="Q538">
        <v>1016</v>
      </c>
      <c r="R538">
        <v>520</v>
      </c>
      <c r="S538">
        <v>530</v>
      </c>
      <c r="T538">
        <v>1050</v>
      </c>
      <c r="U538">
        <v>385</v>
      </c>
      <c r="V538">
        <v>242</v>
      </c>
      <c r="W538">
        <v>627</v>
      </c>
      <c r="X538">
        <v>4578.3460000000005</v>
      </c>
    </row>
    <row r="539" spans="1:24" x14ac:dyDescent="0.2">
      <c r="A539">
        <v>31916001</v>
      </c>
      <c r="B539" t="s">
        <v>354</v>
      </c>
      <c r="C539">
        <v>31916</v>
      </c>
      <c r="D539" t="s">
        <v>355</v>
      </c>
      <c r="E539">
        <v>31</v>
      </c>
      <c r="F539" t="s">
        <v>326</v>
      </c>
      <c r="G539">
        <v>1</v>
      </c>
      <c r="H539" t="s">
        <v>327</v>
      </c>
      <c r="I539">
        <v>517</v>
      </c>
      <c r="J539">
        <v>500</v>
      </c>
      <c r="K539">
        <v>1018</v>
      </c>
      <c r="L539">
        <v>526</v>
      </c>
      <c r="M539">
        <v>512</v>
      </c>
      <c r="N539">
        <v>1039</v>
      </c>
      <c r="O539">
        <v>528</v>
      </c>
      <c r="P539">
        <v>502</v>
      </c>
      <c r="Q539">
        <v>1030</v>
      </c>
      <c r="R539">
        <v>525</v>
      </c>
      <c r="S539">
        <v>522</v>
      </c>
      <c r="T539">
        <v>1047</v>
      </c>
      <c r="U539">
        <v>346</v>
      </c>
      <c r="V539">
        <v>326</v>
      </c>
      <c r="W539">
        <v>672</v>
      </c>
      <c r="X539">
        <v>4578.3460000000005</v>
      </c>
    </row>
    <row r="540" spans="1:24" x14ac:dyDescent="0.2">
      <c r="A540">
        <v>31916005</v>
      </c>
      <c r="B540" t="s">
        <v>358</v>
      </c>
      <c r="C540">
        <v>31916</v>
      </c>
      <c r="D540" t="s">
        <v>355</v>
      </c>
      <c r="E540">
        <v>31</v>
      </c>
      <c r="F540" t="s">
        <v>326</v>
      </c>
      <c r="G540">
        <v>1</v>
      </c>
      <c r="H540" t="s">
        <v>327</v>
      </c>
      <c r="I540">
        <v>585</v>
      </c>
      <c r="J540">
        <v>603</v>
      </c>
      <c r="K540">
        <v>1188</v>
      </c>
      <c r="L540">
        <v>614</v>
      </c>
      <c r="M540">
        <v>633</v>
      </c>
      <c r="N540">
        <v>1247</v>
      </c>
      <c r="O540">
        <v>612</v>
      </c>
      <c r="P540">
        <v>624</v>
      </c>
      <c r="Q540">
        <v>1236</v>
      </c>
      <c r="R540">
        <v>616</v>
      </c>
      <c r="S540">
        <v>640</v>
      </c>
      <c r="T540">
        <v>1256</v>
      </c>
      <c r="U540">
        <v>274</v>
      </c>
      <c r="V540">
        <v>457</v>
      </c>
      <c r="W540">
        <v>731</v>
      </c>
      <c r="X540">
        <v>4578.3460000000005</v>
      </c>
    </row>
    <row r="541" spans="1:24" x14ac:dyDescent="0.2">
      <c r="A541">
        <v>31916004</v>
      </c>
      <c r="B541" t="s">
        <v>357</v>
      </c>
      <c r="C541">
        <v>31916</v>
      </c>
      <c r="D541" t="s">
        <v>355</v>
      </c>
      <c r="E541">
        <v>31</v>
      </c>
      <c r="F541" t="s">
        <v>326</v>
      </c>
      <c r="G541">
        <v>1</v>
      </c>
      <c r="H541" t="s">
        <v>327</v>
      </c>
      <c r="I541">
        <v>539</v>
      </c>
      <c r="J541">
        <v>521</v>
      </c>
      <c r="K541">
        <v>1060</v>
      </c>
      <c r="L541">
        <v>560</v>
      </c>
      <c r="M541">
        <v>536</v>
      </c>
      <c r="N541">
        <v>1096</v>
      </c>
      <c r="O541">
        <v>562</v>
      </c>
      <c r="P541">
        <v>528</v>
      </c>
      <c r="Q541">
        <v>1089</v>
      </c>
      <c r="R541">
        <v>558</v>
      </c>
      <c r="S541">
        <v>552</v>
      </c>
      <c r="T541">
        <v>1110</v>
      </c>
      <c r="U541">
        <v>449</v>
      </c>
      <c r="V541">
        <v>284</v>
      </c>
      <c r="W541">
        <v>733</v>
      </c>
      <c r="X541">
        <v>4578.3460000000005</v>
      </c>
    </row>
    <row r="542" spans="1:24" x14ac:dyDescent="0.2">
      <c r="A542">
        <v>221912001</v>
      </c>
      <c r="B542" t="s">
        <v>427</v>
      </c>
      <c r="C542">
        <v>221912</v>
      </c>
      <c r="D542" t="s">
        <v>428</v>
      </c>
      <c r="E542">
        <v>221</v>
      </c>
      <c r="F542" t="s">
        <v>1931</v>
      </c>
      <c r="G542">
        <v>14</v>
      </c>
      <c r="H542" t="s">
        <v>321</v>
      </c>
      <c r="I542">
        <v>554</v>
      </c>
      <c r="J542">
        <v>531</v>
      </c>
      <c r="K542">
        <v>1085</v>
      </c>
      <c r="L542">
        <v>579</v>
      </c>
      <c r="M542">
        <v>563</v>
      </c>
      <c r="N542">
        <v>1143</v>
      </c>
      <c r="O542">
        <v>588</v>
      </c>
      <c r="P542">
        <v>561</v>
      </c>
      <c r="Q542">
        <v>1150</v>
      </c>
      <c r="R542">
        <v>566</v>
      </c>
      <c r="S542">
        <v>567</v>
      </c>
      <c r="T542">
        <v>1133</v>
      </c>
      <c r="U542">
        <v>505</v>
      </c>
      <c r="V542">
        <v>550</v>
      </c>
      <c r="W542">
        <v>1055</v>
      </c>
      <c r="X542">
        <v>4578.7780000000002</v>
      </c>
    </row>
    <row r="543" spans="1:24" x14ac:dyDescent="0.2">
      <c r="A543">
        <v>241903001</v>
      </c>
      <c r="B543" t="s">
        <v>2092</v>
      </c>
      <c r="C543">
        <v>241903</v>
      </c>
      <c r="D543" t="s">
        <v>2093</v>
      </c>
      <c r="E543">
        <v>241</v>
      </c>
      <c r="F543" t="s">
        <v>2089</v>
      </c>
      <c r="G543">
        <v>3</v>
      </c>
      <c r="H543" t="s">
        <v>317</v>
      </c>
      <c r="I543">
        <v>474</v>
      </c>
      <c r="J543">
        <v>483</v>
      </c>
      <c r="K543">
        <v>957</v>
      </c>
      <c r="L543">
        <v>508</v>
      </c>
      <c r="M543">
        <v>510</v>
      </c>
      <c r="N543">
        <v>1018</v>
      </c>
      <c r="O543">
        <v>524</v>
      </c>
      <c r="P543">
        <v>514</v>
      </c>
      <c r="Q543">
        <v>1039</v>
      </c>
      <c r="R543">
        <v>482</v>
      </c>
      <c r="S543">
        <v>502</v>
      </c>
      <c r="T543">
        <v>983</v>
      </c>
      <c r="U543">
        <v>503</v>
      </c>
      <c r="V543">
        <v>492</v>
      </c>
      <c r="W543">
        <v>995</v>
      </c>
      <c r="X543">
        <v>4649.1019999999999</v>
      </c>
    </row>
    <row r="544" spans="1:24" x14ac:dyDescent="0.2">
      <c r="A544">
        <v>100907001</v>
      </c>
      <c r="B544" t="s">
        <v>965</v>
      </c>
      <c r="C544">
        <v>100907</v>
      </c>
      <c r="D544" t="s">
        <v>966</v>
      </c>
      <c r="E544">
        <v>100</v>
      </c>
      <c r="F544" t="s">
        <v>960</v>
      </c>
      <c r="G544">
        <v>5</v>
      </c>
      <c r="H544" t="s">
        <v>372</v>
      </c>
      <c r="I544">
        <v>532</v>
      </c>
      <c r="J544">
        <v>511</v>
      </c>
      <c r="K544">
        <v>1043</v>
      </c>
      <c r="L544">
        <v>548</v>
      </c>
      <c r="M544">
        <v>521</v>
      </c>
      <c r="N544">
        <v>1069</v>
      </c>
      <c r="O544">
        <v>552</v>
      </c>
      <c r="P544">
        <v>515</v>
      </c>
      <c r="Q544">
        <v>1067</v>
      </c>
      <c r="R544">
        <v>542</v>
      </c>
      <c r="S544">
        <v>531</v>
      </c>
      <c r="T544">
        <v>1073</v>
      </c>
      <c r="U544">
        <v>546</v>
      </c>
      <c r="V544">
        <v>610</v>
      </c>
      <c r="W544">
        <v>1156</v>
      </c>
      <c r="X544">
        <v>4688.3140000000003</v>
      </c>
    </row>
    <row r="545" spans="1:24" x14ac:dyDescent="0.2">
      <c r="A545">
        <v>139909002</v>
      </c>
      <c r="B545" t="s">
        <v>1406</v>
      </c>
      <c r="C545">
        <v>139909</v>
      </c>
      <c r="D545" t="s">
        <v>1407</v>
      </c>
      <c r="E545">
        <v>139</v>
      </c>
      <c r="F545" t="s">
        <v>1405</v>
      </c>
      <c r="G545">
        <v>8</v>
      </c>
      <c r="H545" t="s">
        <v>246</v>
      </c>
      <c r="I545">
        <v>514</v>
      </c>
      <c r="J545">
        <v>502</v>
      </c>
      <c r="K545">
        <v>1019</v>
      </c>
      <c r="L545">
        <v>551</v>
      </c>
      <c r="M545">
        <v>531</v>
      </c>
      <c r="N545">
        <v>1083</v>
      </c>
      <c r="O545">
        <v>535</v>
      </c>
      <c r="P545">
        <v>511</v>
      </c>
      <c r="Q545">
        <v>1049</v>
      </c>
      <c r="R545">
        <v>575</v>
      </c>
      <c r="S545">
        <v>562</v>
      </c>
      <c r="T545">
        <v>1136</v>
      </c>
      <c r="U545">
        <v>445</v>
      </c>
      <c r="V545">
        <v>425</v>
      </c>
      <c r="W545">
        <v>870</v>
      </c>
      <c r="X545">
        <v>4691.9450000000006</v>
      </c>
    </row>
    <row r="546" spans="1:24" x14ac:dyDescent="0.2">
      <c r="A546">
        <v>90904001</v>
      </c>
      <c r="B546" t="s">
        <v>882</v>
      </c>
      <c r="C546">
        <v>90904</v>
      </c>
      <c r="D546" t="s">
        <v>883</v>
      </c>
      <c r="E546">
        <v>90</v>
      </c>
      <c r="F546" t="s">
        <v>884</v>
      </c>
      <c r="G546">
        <v>16</v>
      </c>
      <c r="H546" t="s">
        <v>283</v>
      </c>
      <c r="I546">
        <v>537</v>
      </c>
      <c r="J546">
        <v>526</v>
      </c>
      <c r="K546">
        <v>1063</v>
      </c>
      <c r="L546">
        <v>534</v>
      </c>
      <c r="M546">
        <v>509</v>
      </c>
      <c r="N546">
        <v>1043</v>
      </c>
      <c r="O546">
        <v>509</v>
      </c>
      <c r="P546">
        <v>482</v>
      </c>
      <c r="Q546">
        <v>991</v>
      </c>
      <c r="R546">
        <v>555</v>
      </c>
      <c r="S546">
        <v>531</v>
      </c>
      <c r="T546">
        <v>1086</v>
      </c>
      <c r="U546">
        <v>423</v>
      </c>
      <c r="V546">
        <v>475</v>
      </c>
      <c r="W546">
        <v>898</v>
      </c>
      <c r="X546">
        <v>4695.9310000000005</v>
      </c>
    </row>
    <row r="547" spans="1:24" x14ac:dyDescent="0.2">
      <c r="A547">
        <v>212909001</v>
      </c>
      <c r="B547" t="s">
        <v>1842</v>
      </c>
      <c r="C547">
        <v>212909</v>
      </c>
      <c r="D547" t="s">
        <v>1843</v>
      </c>
      <c r="E547">
        <v>212</v>
      </c>
      <c r="F547" t="s">
        <v>1830</v>
      </c>
      <c r="G547">
        <v>7</v>
      </c>
      <c r="H547" t="s">
        <v>26</v>
      </c>
      <c r="I547">
        <v>469</v>
      </c>
      <c r="J547">
        <v>465</v>
      </c>
      <c r="K547">
        <v>935</v>
      </c>
      <c r="L547">
        <v>486</v>
      </c>
      <c r="M547">
        <v>472</v>
      </c>
      <c r="N547">
        <v>958</v>
      </c>
      <c r="O547">
        <v>488</v>
      </c>
      <c r="P547">
        <v>472</v>
      </c>
      <c r="Q547">
        <v>960</v>
      </c>
      <c r="R547">
        <v>483</v>
      </c>
      <c r="S547">
        <v>472</v>
      </c>
      <c r="T547">
        <v>955</v>
      </c>
      <c r="U547">
        <v>521</v>
      </c>
      <c r="V547">
        <v>561</v>
      </c>
      <c r="W547">
        <v>1082</v>
      </c>
      <c r="X547">
        <v>4731.9210000000003</v>
      </c>
    </row>
    <row r="548" spans="1:24" x14ac:dyDescent="0.2">
      <c r="A548">
        <v>170907001</v>
      </c>
      <c r="B548" t="s">
        <v>1609</v>
      </c>
      <c r="C548">
        <v>170907</v>
      </c>
      <c r="D548" t="s">
        <v>1610</v>
      </c>
      <c r="E548">
        <v>170</v>
      </c>
      <c r="F548" t="s">
        <v>1597</v>
      </c>
      <c r="G548">
        <v>6</v>
      </c>
      <c r="H548" t="s">
        <v>79</v>
      </c>
      <c r="I548">
        <v>531</v>
      </c>
      <c r="J548">
        <v>471</v>
      </c>
      <c r="K548">
        <v>1002</v>
      </c>
      <c r="L548">
        <v>531</v>
      </c>
      <c r="M548">
        <v>482</v>
      </c>
      <c r="N548">
        <v>1013</v>
      </c>
      <c r="O548">
        <v>529</v>
      </c>
      <c r="P548">
        <v>472</v>
      </c>
      <c r="Q548">
        <v>1001</v>
      </c>
      <c r="R548">
        <v>538</v>
      </c>
      <c r="S548">
        <v>503</v>
      </c>
      <c r="T548">
        <v>1041</v>
      </c>
      <c r="U548">
        <v>565</v>
      </c>
      <c r="V548">
        <v>541</v>
      </c>
      <c r="W548">
        <v>1106</v>
      </c>
      <c r="X548">
        <v>4787.7179999999998</v>
      </c>
    </row>
    <row r="549" spans="1:24" x14ac:dyDescent="0.2">
      <c r="A549">
        <v>158901001</v>
      </c>
      <c r="B549" t="s">
        <v>1503</v>
      </c>
      <c r="C549">
        <v>158901</v>
      </c>
      <c r="D549" t="s">
        <v>1504</v>
      </c>
      <c r="E549">
        <v>158</v>
      </c>
      <c r="F549" t="s">
        <v>1505</v>
      </c>
      <c r="G549">
        <v>3</v>
      </c>
      <c r="H549" t="s">
        <v>317</v>
      </c>
      <c r="I549">
        <v>477</v>
      </c>
      <c r="J549">
        <v>496</v>
      </c>
      <c r="K549">
        <v>973</v>
      </c>
      <c r="L549">
        <v>501</v>
      </c>
      <c r="M549">
        <v>505</v>
      </c>
      <c r="N549">
        <v>1006</v>
      </c>
      <c r="O549">
        <v>493</v>
      </c>
      <c r="P549">
        <v>492</v>
      </c>
      <c r="Q549">
        <v>985</v>
      </c>
      <c r="R549">
        <v>509</v>
      </c>
      <c r="S549">
        <v>518</v>
      </c>
      <c r="T549">
        <v>1027</v>
      </c>
      <c r="U549">
        <v>492</v>
      </c>
      <c r="V549">
        <v>512</v>
      </c>
      <c r="W549">
        <v>1004</v>
      </c>
      <c r="X549">
        <v>4812.7380000000003</v>
      </c>
    </row>
    <row r="550" spans="1:24" x14ac:dyDescent="0.2">
      <c r="A550">
        <v>2901001</v>
      </c>
      <c r="B550" t="s">
        <v>37</v>
      </c>
      <c r="C550">
        <v>2901</v>
      </c>
      <c r="D550" t="s">
        <v>38</v>
      </c>
      <c r="E550">
        <v>2</v>
      </c>
      <c r="F550" t="s">
        <v>39</v>
      </c>
      <c r="G550">
        <v>18</v>
      </c>
      <c r="H550" t="s">
        <v>40</v>
      </c>
      <c r="I550">
        <v>512</v>
      </c>
      <c r="J550">
        <v>488</v>
      </c>
      <c r="K550">
        <v>999</v>
      </c>
      <c r="L550">
        <v>516</v>
      </c>
      <c r="M550">
        <v>494</v>
      </c>
      <c r="N550">
        <v>1010</v>
      </c>
      <c r="O550">
        <v>514</v>
      </c>
      <c r="P550">
        <v>482</v>
      </c>
      <c r="Q550">
        <v>996</v>
      </c>
      <c r="R550">
        <v>518</v>
      </c>
      <c r="S550">
        <v>513</v>
      </c>
      <c r="T550">
        <v>1032</v>
      </c>
      <c r="U550">
        <v>508</v>
      </c>
      <c r="V550">
        <v>509</v>
      </c>
      <c r="W550">
        <v>1017</v>
      </c>
      <c r="X550">
        <v>4817.5960000000005</v>
      </c>
    </row>
    <row r="551" spans="1:24" x14ac:dyDescent="0.2">
      <c r="A551">
        <v>178912001</v>
      </c>
      <c r="B551" t="s">
        <v>1674</v>
      </c>
      <c r="C551">
        <v>178912</v>
      </c>
      <c r="D551" t="s">
        <v>1675</v>
      </c>
      <c r="E551">
        <v>178</v>
      </c>
      <c r="F551" t="s">
        <v>1657</v>
      </c>
      <c r="G551">
        <v>20</v>
      </c>
      <c r="H551" t="s">
        <v>67</v>
      </c>
      <c r="I551">
        <v>498</v>
      </c>
      <c r="J551">
        <v>483</v>
      </c>
      <c r="K551">
        <v>981</v>
      </c>
      <c r="L551">
        <v>513</v>
      </c>
      <c r="M551">
        <v>494</v>
      </c>
      <c r="N551">
        <v>1007</v>
      </c>
      <c r="O551">
        <v>511</v>
      </c>
      <c r="P551">
        <v>489</v>
      </c>
      <c r="Q551">
        <v>1000</v>
      </c>
      <c r="R551">
        <v>515</v>
      </c>
      <c r="S551">
        <v>502</v>
      </c>
      <c r="T551">
        <v>1017</v>
      </c>
      <c r="U551">
        <v>613</v>
      </c>
      <c r="V551">
        <v>561</v>
      </c>
      <c r="W551">
        <v>1174</v>
      </c>
      <c r="X551">
        <v>4856.29</v>
      </c>
    </row>
    <row r="552" spans="1:24" x14ac:dyDescent="0.2">
      <c r="A552">
        <v>31905001</v>
      </c>
      <c r="B552" t="s">
        <v>340</v>
      </c>
      <c r="C552">
        <v>31905</v>
      </c>
      <c r="D552" t="s">
        <v>341</v>
      </c>
      <c r="E552">
        <v>31</v>
      </c>
      <c r="F552" t="s">
        <v>326</v>
      </c>
      <c r="G552">
        <v>1</v>
      </c>
      <c r="H552" t="s">
        <v>327</v>
      </c>
      <c r="I552">
        <v>498</v>
      </c>
      <c r="J552">
        <v>489</v>
      </c>
      <c r="K552">
        <v>987</v>
      </c>
      <c r="L552">
        <v>517</v>
      </c>
      <c r="M552">
        <v>493</v>
      </c>
      <c r="N552">
        <v>1009</v>
      </c>
      <c r="O552">
        <v>521</v>
      </c>
      <c r="P552">
        <v>482</v>
      </c>
      <c r="Q552">
        <v>1003</v>
      </c>
      <c r="R552">
        <v>513</v>
      </c>
      <c r="S552">
        <v>505</v>
      </c>
      <c r="T552">
        <v>1017</v>
      </c>
      <c r="U552">
        <v>465</v>
      </c>
      <c r="V552">
        <v>488</v>
      </c>
      <c r="W552">
        <v>953</v>
      </c>
      <c r="X552">
        <v>4869.95</v>
      </c>
    </row>
    <row r="553" spans="1:24" x14ac:dyDescent="0.2">
      <c r="A553">
        <v>212903001</v>
      </c>
      <c r="B553" t="s">
        <v>1833</v>
      </c>
      <c r="C553">
        <v>212903</v>
      </c>
      <c r="D553" t="s">
        <v>1834</v>
      </c>
      <c r="E553">
        <v>212</v>
      </c>
      <c r="F553" t="s">
        <v>1830</v>
      </c>
      <c r="G553">
        <v>7</v>
      </c>
      <c r="H553" t="s">
        <v>26</v>
      </c>
      <c r="I553">
        <v>525</v>
      </c>
      <c r="J553">
        <v>523</v>
      </c>
      <c r="K553">
        <v>1047</v>
      </c>
      <c r="L553">
        <v>555</v>
      </c>
      <c r="M553">
        <v>543</v>
      </c>
      <c r="N553">
        <v>1098</v>
      </c>
      <c r="O553">
        <v>551</v>
      </c>
      <c r="P553">
        <v>526</v>
      </c>
      <c r="Q553">
        <v>1077</v>
      </c>
      <c r="R553">
        <v>560</v>
      </c>
      <c r="S553">
        <v>562</v>
      </c>
      <c r="T553">
        <v>1121</v>
      </c>
      <c r="U553">
        <v>577</v>
      </c>
      <c r="V553">
        <v>615</v>
      </c>
      <c r="W553">
        <v>1192</v>
      </c>
      <c r="X553">
        <v>4904.7</v>
      </c>
    </row>
    <row r="554" spans="1:24" x14ac:dyDescent="0.2">
      <c r="A554">
        <v>129903003</v>
      </c>
      <c r="B554" t="s">
        <v>1368</v>
      </c>
      <c r="C554">
        <v>129903</v>
      </c>
      <c r="D554" t="s">
        <v>1367</v>
      </c>
      <c r="E554">
        <v>129</v>
      </c>
      <c r="F554" t="s">
        <v>1362</v>
      </c>
      <c r="G554">
        <v>10</v>
      </c>
      <c r="H554" t="s">
        <v>397</v>
      </c>
      <c r="I554">
        <v>427</v>
      </c>
      <c r="J554">
        <v>410</v>
      </c>
      <c r="K554">
        <v>837</v>
      </c>
      <c r="L554">
        <v>427</v>
      </c>
      <c r="M554">
        <v>410</v>
      </c>
      <c r="N554">
        <v>837</v>
      </c>
      <c r="O554">
        <v>445</v>
      </c>
      <c r="P554">
        <v>405</v>
      </c>
      <c r="Q554">
        <v>850</v>
      </c>
      <c r="U554">
        <v>30</v>
      </c>
      <c r="V554">
        <v>16</v>
      </c>
      <c r="W554">
        <v>46</v>
      </c>
      <c r="X554">
        <v>4908.5990000000002</v>
      </c>
    </row>
    <row r="555" spans="1:24" x14ac:dyDescent="0.2">
      <c r="A555">
        <v>129903001</v>
      </c>
      <c r="B555" t="s">
        <v>1366</v>
      </c>
      <c r="C555">
        <v>129903</v>
      </c>
      <c r="D555" t="s">
        <v>1367</v>
      </c>
      <c r="E555">
        <v>129</v>
      </c>
      <c r="F555" t="s">
        <v>1362</v>
      </c>
      <c r="G555">
        <v>10</v>
      </c>
      <c r="H555" t="s">
        <v>397</v>
      </c>
      <c r="I555">
        <v>508</v>
      </c>
      <c r="J555">
        <v>485</v>
      </c>
      <c r="K555">
        <v>993</v>
      </c>
      <c r="L555">
        <v>530</v>
      </c>
      <c r="M555">
        <v>510</v>
      </c>
      <c r="N555">
        <v>1040</v>
      </c>
      <c r="O555">
        <v>530</v>
      </c>
      <c r="P555">
        <v>503</v>
      </c>
      <c r="Q555">
        <v>1032</v>
      </c>
      <c r="R555">
        <v>530</v>
      </c>
      <c r="S555">
        <v>521</v>
      </c>
      <c r="T555">
        <v>1052</v>
      </c>
      <c r="U555">
        <v>524</v>
      </c>
      <c r="V555">
        <v>539</v>
      </c>
      <c r="W555">
        <v>1063</v>
      </c>
      <c r="X555">
        <v>4908.5990000000002</v>
      </c>
    </row>
    <row r="556" spans="1:24" x14ac:dyDescent="0.2">
      <c r="A556">
        <v>43911001</v>
      </c>
      <c r="B556" t="s">
        <v>423</v>
      </c>
      <c r="C556">
        <v>43911</v>
      </c>
      <c r="D556" t="s">
        <v>424</v>
      </c>
      <c r="E556">
        <v>43</v>
      </c>
      <c r="F556" t="s">
        <v>396</v>
      </c>
      <c r="G556">
        <v>10</v>
      </c>
      <c r="H556" t="s">
        <v>397</v>
      </c>
      <c r="I556">
        <v>518</v>
      </c>
      <c r="J556">
        <v>503</v>
      </c>
      <c r="K556">
        <v>1022</v>
      </c>
      <c r="L556">
        <v>524</v>
      </c>
      <c r="M556">
        <v>507</v>
      </c>
      <c r="N556">
        <v>1032</v>
      </c>
      <c r="O556">
        <v>512</v>
      </c>
      <c r="P556">
        <v>488</v>
      </c>
      <c r="Q556">
        <v>1001</v>
      </c>
      <c r="R556">
        <v>541</v>
      </c>
      <c r="S556">
        <v>534</v>
      </c>
      <c r="T556">
        <v>1075</v>
      </c>
      <c r="U556">
        <v>529</v>
      </c>
      <c r="V556">
        <v>529</v>
      </c>
      <c r="W556">
        <v>1058</v>
      </c>
      <c r="X556">
        <v>4936.8620000000001</v>
      </c>
    </row>
    <row r="557" spans="1:24" x14ac:dyDescent="0.2">
      <c r="A557">
        <v>61912001</v>
      </c>
      <c r="B557" t="s">
        <v>639</v>
      </c>
      <c r="C557">
        <v>61912</v>
      </c>
      <c r="D557" t="s">
        <v>640</v>
      </c>
      <c r="E557">
        <v>61</v>
      </c>
      <c r="F557" t="s">
        <v>615</v>
      </c>
      <c r="G557">
        <v>11</v>
      </c>
      <c r="H557" t="s">
        <v>461</v>
      </c>
      <c r="I557">
        <v>514</v>
      </c>
      <c r="J557">
        <v>512</v>
      </c>
      <c r="K557">
        <v>1026</v>
      </c>
      <c r="L557">
        <v>540</v>
      </c>
      <c r="M557">
        <v>539</v>
      </c>
      <c r="N557">
        <v>1079</v>
      </c>
      <c r="O557">
        <v>536</v>
      </c>
      <c r="P557">
        <v>529</v>
      </c>
      <c r="Q557">
        <v>1065</v>
      </c>
      <c r="R557">
        <v>546</v>
      </c>
      <c r="S557">
        <v>553</v>
      </c>
      <c r="T557">
        <v>1098</v>
      </c>
      <c r="U557">
        <v>643</v>
      </c>
      <c r="V557">
        <v>645</v>
      </c>
      <c r="W557">
        <v>1288</v>
      </c>
      <c r="X557">
        <v>4956.3389999999999</v>
      </c>
    </row>
    <row r="558" spans="1:24" x14ac:dyDescent="0.2">
      <c r="A558">
        <v>247901001</v>
      </c>
      <c r="B558" t="s">
        <v>2148</v>
      </c>
      <c r="C558">
        <v>247901</v>
      </c>
      <c r="D558" t="s">
        <v>2149</v>
      </c>
      <c r="E558">
        <v>247</v>
      </c>
      <c r="F558" t="s">
        <v>2150</v>
      </c>
      <c r="G558">
        <v>20</v>
      </c>
      <c r="H558" t="s">
        <v>67</v>
      </c>
      <c r="I558">
        <v>499</v>
      </c>
      <c r="J558">
        <v>474</v>
      </c>
      <c r="K558">
        <v>972</v>
      </c>
      <c r="L558">
        <v>532</v>
      </c>
      <c r="M558">
        <v>513</v>
      </c>
      <c r="N558">
        <v>1045</v>
      </c>
      <c r="O558">
        <v>520</v>
      </c>
      <c r="P558">
        <v>494</v>
      </c>
      <c r="Q558">
        <v>1014</v>
      </c>
      <c r="R558">
        <v>546</v>
      </c>
      <c r="S558">
        <v>537</v>
      </c>
      <c r="T558">
        <v>1082</v>
      </c>
      <c r="U558">
        <v>571</v>
      </c>
      <c r="V558">
        <v>642</v>
      </c>
      <c r="W558">
        <v>1213</v>
      </c>
      <c r="X558">
        <v>4989.3770000000004</v>
      </c>
    </row>
    <row r="559" spans="1:24" x14ac:dyDescent="0.2">
      <c r="A559">
        <v>178903005</v>
      </c>
      <c r="B559" t="s">
        <v>1660</v>
      </c>
      <c r="C559">
        <v>178903</v>
      </c>
      <c r="D559" t="s">
        <v>1659</v>
      </c>
      <c r="E559">
        <v>178</v>
      </c>
      <c r="F559" t="s">
        <v>1657</v>
      </c>
      <c r="G559">
        <v>2</v>
      </c>
      <c r="H559" t="s">
        <v>59</v>
      </c>
      <c r="I559">
        <v>527</v>
      </c>
      <c r="J559">
        <v>490</v>
      </c>
      <c r="K559">
        <v>1017</v>
      </c>
      <c r="L559">
        <v>533</v>
      </c>
      <c r="M559">
        <v>518</v>
      </c>
      <c r="N559">
        <v>1053</v>
      </c>
      <c r="O559">
        <v>484</v>
      </c>
      <c r="P559">
        <v>467</v>
      </c>
      <c r="Q559">
        <v>952</v>
      </c>
      <c r="R559">
        <v>607</v>
      </c>
      <c r="S559">
        <v>595</v>
      </c>
      <c r="T559">
        <v>1205</v>
      </c>
      <c r="U559">
        <v>30</v>
      </c>
      <c r="V559">
        <v>16</v>
      </c>
      <c r="W559">
        <v>46</v>
      </c>
      <c r="X559">
        <v>4996.2690000000002</v>
      </c>
    </row>
    <row r="560" spans="1:24" x14ac:dyDescent="0.2">
      <c r="A560">
        <v>178903001</v>
      </c>
      <c r="B560" t="s">
        <v>1658</v>
      </c>
      <c r="C560">
        <v>178903</v>
      </c>
      <c r="D560" t="s">
        <v>1659</v>
      </c>
      <c r="E560">
        <v>178</v>
      </c>
      <c r="F560" t="s">
        <v>1657</v>
      </c>
      <c r="G560">
        <v>2</v>
      </c>
      <c r="H560" t="s">
        <v>59</v>
      </c>
      <c r="I560">
        <v>506</v>
      </c>
      <c r="J560">
        <v>494</v>
      </c>
      <c r="K560">
        <v>1002</v>
      </c>
      <c r="L560">
        <v>524</v>
      </c>
      <c r="M560">
        <v>513</v>
      </c>
      <c r="N560">
        <v>1038</v>
      </c>
      <c r="O560">
        <v>529</v>
      </c>
      <c r="P560">
        <v>502</v>
      </c>
      <c r="Q560">
        <v>1033</v>
      </c>
      <c r="R560">
        <v>518</v>
      </c>
      <c r="S560">
        <v>524</v>
      </c>
      <c r="T560">
        <v>1043</v>
      </c>
      <c r="U560">
        <v>555</v>
      </c>
      <c r="V560">
        <v>658</v>
      </c>
      <c r="W560">
        <v>1213</v>
      </c>
      <c r="X560">
        <v>4996.2690000000002</v>
      </c>
    </row>
    <row r="561" spans="1:24" x14ac:dyDescent="0.2">
      <c r="A561">
        <v>92902002</v>
      </c>
      <c r="B561" t="s">
        <v>913</v>
      </c>
      <c r="C561">
        <v>92902</v>
      </c>
      <c r="D561" t="s">
        <v>914</v>
      </c>
      <c r="E561">
        <v>92</v>
      </c>
      <c r="F561" t="s">
        <v>910</v>
      </c>
      <c r="G561">
        <v>7</v>
      </c>
      <c r="H561" t="s">
        <v>26</v>
      </c>
      <c r="I561">
        <v>496</v>
      </c>
      <c r="J561">
        <v>482</v>
      </c>
      <c r="K561">
        <v>977</v>
      </c>
      <c r="L561">
        <v>549</v>
      </c>
      <c r="M561">
        <v>523</v>
      </c>
      <c r="N561">
        <v>1072</v>
      </c>
      <c r="O561">
        <v>559</v>
      </c>
      <c r="P561">
        <v>521</v>
      </c>
      <c r="Q561">
        <v>1080</v>
      </c>
      <c r="R561">
        <v>534</v>
      </c>
      <c r="S561">
        <v>526</v>
      </c>
      <c r="T561">
        <v>1059</v>
      </c>
      <c r="U561">
        <v>516</v>
      </c>
      <c r="V561">
        <v>550</v>
      </c>
      <c r="W561">
        <v>1066</v>
      </c>
      <c r="X561">
        <v>5007.2880000000005</v>
      </c>
    </row>
    <row r="562" spans="1:24" x14ac:dyDescent="0.2">
      <c r="A562">
        <v>114901001</v>
      </c>
      <c r="B562" t="s">
        <v>1260</v>
      </c>
      <c r="C562">
        <v>114901</v>
      </c>
      <c r="D562" t="s">
        <v>1261</v>
      </c>
      <c r="E562">
        <v>114</v>
      </c>
      <c r="F562" t="s">
        <v>1262</v>
      </c>
      <c r="G562">
        <v>18</v>
      </c>
      <c r="H562" t="s">
        <v>40</v>
      </c>
      <c r="I562">
        <v>480</v>
      </c>
      <c r="J562">
        <v>397</v>
      </c>
      <c r="K562">
        <v>877</v>
      </c>
      <c r="L562">
        <v>556</v>
      </c>
      <c r="M562">
        <v>520</v>
      </c>
      <c r="N562">
        <v>1076</v>
      </c>
      <c r="O562">
        <v>480</v>
      </c>
      <c r="P562">
        <v>450</v>
      </c>
      <c r="Q562">
        <v>930</v>
      </c>
      <c r="R562">
        <v>613</v>
      </c>
      <c r="S562">
        <v>573</v>
      </c>
      <c r="T562">
        <v>1185</v>
      </c>
      <c r="U562">
        <v>480</v>
      </c>
      <c r="V562">
        <v>530</v>
      </c>
      <c r="W562">
        <v>1010</v>
      </c>
      <c r="X562">
        <v>5037.2160000000003</v>
      </c>
    </row>
    <row r="563" spans="1:24" x14ac:dyDescent="0.2">
      <c r="A563">
        <v>15828005</v>
      </c>
      <c r="B563" t="s">
        <v>152</v>
      </c>
      <c r="C563">
        <v>15828</v>
      </c>
      <c r="D563" t="s">
        <v>150</v>
      </c>
      <c r="E563">
        <v>15</v>
      </c>
      <c r="F563" t="s">
        <v>139</v>
      </c>
      <c r="G563">
        <v>20</v>
      </c>
      <c r="H563" t="s">
        <v>67</v>
      </c>
      <c r="I563">
        <v>478</v>
      </c>
      <c r="J563">
        <v>487</v>
      </c>
      <c r="K563">
        <v>965</v>
      </c>
      <c r="L563">
        <v>473</v>
      </c>
      <c r="M563">
        <v>489</v>
      </c>
      <c r="N563">
        <v>961</v>
      </c>
      <c r="O563">
        <v>475</v>
      </c>
      <c r="P563">
        <v>483</v>
      </c>
      <c r="Q563">
        <v>958</v>
      </c>
      <c r="R563">
        <v>471</v>
      </c>
      <c r="S563">
        <v>494</v>
      </c>
      <c r="T563">
        <v>965</v>
      </c>
      <c r="U563">
        <v>230</v>
      </c>
      <c r="V563">
        <v>245</v>
      </c>
      <c r="W563">
        <v>475</v>
      </c>
      <c r="X563">
        <v>5065.5569999999998</v>
      </c>
    </row>
    <row r="564" spans="1:24" x14ac:dyDescent="0.2">
      <c r="A564">
        <v>15828001</v>
      </c>
      <c r="B564" t="s">
        <v>150</v>
      </c>
      <c r="C564">
        <v>15828</v>
      </c>
      <c r="D564" t="s">
        <v>150</v>
      </c>
      <c r="E564">
        <v>15</v>
      </c>
      <c r="F564" t="s">
        <v>139</v>
      </c>
      <c r="G564">
        <v>20</v>
      </c>
      <c r="H564" t="s">
        <v>67</v>
      </c>
      <c r="I564">
        <v>495</v>
      </c>
      <c r="J564">
        <v>472</v>
      </c>
      <c r="K564">
        <v>968</v>
      </c>
      <c r="L564">
        <v>514</v>
      </c>
      <c r="M564">
        <v>491</v>
      </c>
      <c r="N564">
        <v>1005</v>
      </c>
      <c r="O564">
        <v>524</v>
      </c>
      <c r="P564">
        <v>506</v>
      </c>
      <c r="Q564">
        <v>1030</v>
      </c>
      <c r="R564">
        <v>502</v>
      </c>
      <c r="S564">
        <v>476</v>
      </c>
      <c r="T564">
        <v>978</v>
      </c>
      <c r="U564">
        <v>317</v>
      </c>
      <c r="V564">
        <v>334</v>
      </c>
      <c r="W564">
        <v>651</v>
      </c>
      <c r="X564">
        <v>5065.5569999999998</v>
      </c>
    </row>
    <row r="565" spans="1:24" x14ac:dyDescent="0.2">
      <c r="A565">
        <v>15828003</v>
      </c>
      <c r="B565" t="s">
        <v>151</v>
      </c>
      <c r="C565">
        <v>15828</v>
      </c>
      <c r="D565" t="s">
        <v>150</v>
      </c>
      <c r="E565">
        <v>15</v>
      </c>
      <c r="F565" t="s">
        <v>139</v>
      </c>
      <c r="G565">
        <v>20</v>
      </c>
      <c r="H565" t="s">
        <v>67</v>
      </c>
      <c r="I565">
        <v>518</v>
      </c>
      <c r="J565">
        <v>501</v>
      </c>
      <c r="K565">
        <v>1020</v>
      </c>
      <c r="L565">
        <v>524</v>
      </c>
      <c r="M565">
        <v>505</v>
      </c>
      <c r="N565">
        <v>1029</v>
      </c>
      <c r="O565">
        <v>547</v>
      </c>
      <c r="P565">
        <v>515</v>
      </c>
      <c r="Q565">
        <v>1063</v>
      </c>
      <c r="R565">
        <v>504</v>
      </c>
      <c r="S565">
        <v>496</v>
      </c>
      <c r="T565">
        <v>1001</v>
      </c>
      <c r="U565">
        <v>320</v>
      </c>
      <c r="V565">
        <v>360</v>
      </c>
      <c r="W565">
        <v>680</v>
      </c>
      <c r="X565">
        <v>5065.5569999999998</v>
      </c>
    </row>
    <row r="566" spans="1:24" x14ac:dyDescent="0.2">
      <c r="A566">
        <v>15909001</v>
      </c>
      <c r="B566" t="s">
        <v>182</v>
      </c>
      <c r="C566">
        <v>15909</v>
      </c>
      <c r="D566" t="s">
        <v>183</v>
      </c>
      <c r="E566">
        <v>15</v>
      </c>
      <c r="F566" t="s">
        <v>139</v>
      </c>
      <c r="G566">
        <v>20</v>
      </c>
      <c r="H566" t="s">
        <v>67</v>
      </c>
      <c r="I566">
        <v>422</v>
      </c>
      <c r="J566">
        <v>423</v>
      </c>
      <c r="K566">
        <v>845</v>
      </c>
      <c r="L566">
        <v>429</v>
      </c>
      <c r="M566">
        <v>434</v>
      </c>
      <c r="N566">
        <v>863</v>
      </c>
      <c r="O566">
        <v>430</v>
      </c>
      <c r="P566">
        <v>429</v>
      </c>
      <c r="Q566">
        <v>859</v>
      </c>
      <c r="R566">
        <v>427</v>
      </c>
      <c r="S566">
        <v>440</v>
      </c>
      <c r="T566">
        <v>867</v>
      </c>
      <c r="U566">
        <v>493</v>
      </c>
      <c r="V566">
        <v>542</v>
      </c>
      <c r="W566">
        <v>1035</v>
      </c>
      <c r="X566">
        <v>5101.2660000000005</v>
      </c>
    </row>
    <row r="567" spans="1:24" x14ac:dyDescent="0.2">
      <c r="A567">
        <v>101846001</v>
      </c>
      <c r="B567" t="s">
        <v>995</v>
      </c>
      <c r="C567">
        <v>101846</v>
      </c>
      <c r="D567" t="s">
        <v>996</v>
      </c>
      <c r="E567">
        <v>101</v>
      </c>
      <c r="F567" t="s">
        <v>971</v>
      </c>
      <c r="G567">
        <v>4</v>
      </c>
      <c r="H567" t="s">
        <v>252</v>
      </c>
      <c r="I567">
        <v>512</v>
      </c>
      <c r="J567">
        <v>512</v>
      </c>
      <c r="K567">
        <v>1024</v>
      </c>
      <c r="L567">
        <v>516</v>
      </c>
      <c r="M567">
        <v>516</v>
      </c>
      <c r="N567">
        <v>1032</v>
      </c>
      <c r="O567">
        <v>514</v>
      </c>
      <c r="P567">
        <v>498</v>
      </c>
      <c r="Q567">
        <v>1011</v>
      </c>
      <c r="R567">
        <v>517</v>
      </c>
      <c r="S567">
        <v>532</v>
      </c>
      <c r="T567">
        <v>1049</v>
      </c>
      <c r="U567">
        <v>281</v>
      </c>
      <c r="V567">
        <v>297</v>
      </c>
      <c r="W567">
        <v>578</v>
      </c>
      <c r="X567">
        <v>5208.0560000000005</v>
      </c>
    </row>
    <row r="568" spans="1:24" x14ac:dyDescent="0.2">
      <c r="A568">
        <v>101846003</v>
      </c>
      <c r="B568" t="s">
        <v>997</v>
      </c>
      <c r="C568">
        <v>101846</v>
      </c>
      <c r="D568" t="s">
        <v>996</v>
      </c>
      <c r="E568">
        <v>101</v>
      </c>
      <c r="F568" t="s">
        <v>971</v>
      </c>
      <c r="G568">
        <v>4</v>
      </c>
      <c r="H568" t="s">
        <v>252</v>
      </c>
      <c r="I568">
        <v>477</v>
      </c>
      <c r="J568">
        <v>467</v>
      </c>
      <c r="K568">
        <v>944</v>
      </c>
      <c r="L568">
        <v>479</v>
      </c>
      <c r="M568">
        <v>470</v>
      </c>
      <c r="N568">
        <v>949</v>
      </c>
      <c r="O568">
        <v>503</v>
      </c>
      <c r="P568">
        <v>482</v>
      </c>
      <c r="Q568">
        <v>985</v>
      </c>
      <c r="R568">
        <v>449</v>
      </c>
      <c r="S568">
        <v>456</v>
      </c>
      <c r="T568">
        <v>904</v>
      </c>
      <c r="U568">
        <v>289</v>
      </c>
      <c r="V568">
        <v>298</v>
      </c>
      <c r="W568">
        <v>587</v>
      </c>
      <c r="X568">
        <v>5208.0560000000005</v>
      </c>
    </row>
    <row r="569" spans="1:24" x14ac:dyDescent="0.2">
      <c r="A569">
        <v>29901001</v>
      </c>
      <c r="B569" t="s">
        <v>314</v>
      </c>
      <c r="C569">
        <v>29901</v>
      </c>
      <c r="D569" t="s">
        <v>315</v>
      </c>
      <c r="E569">
        <v>29</v>
      </c>
      <c r="F569" t="s">
        <v>316</v>
      </c>
      <c r="G569">
        <v>3</v>
      </c>
      <c r="H569" t="s">
        <v>317</v>
      </c>
      <c r="I569">
        <v>500</v>
      </c>
      <c r="J569">
        <v>510</v>
      </c>
      <c r="K569">
        <v>1009</v>
      </c>
      <c r="L569">
        <v>504</v>
      </c>
      <c r="M569">
        <v>511</v>
      </c>
      <c r="N569">
        <v>1014</v>
      </c>
      <c r="O569">
        <v>503</v>
      </c>
      <c r="P569">
        <v>507</v>
      </c>
      <c r="Q569">
        <v>1009</v>
      </c>
      <c r="R569">
        <v>505</v>
      </c>
      <c r="S569">
        <v>516</v>
      </c>
      <c r="T569">
        <v>1021</v>
      </c>
      <c r="U569">
        <v>574</v>
      </c>
      <c r="V569">
        <v>614</v>
      </c>
      <c r="W569">
        <v>1188</v>
      </c>
      <c r="X569">
        <v>5237.3220000000001</v>
      </c>
    </row>
    <row r="570" spans="1:24" x14ac:dyDescent="0.2">
      <c r="A570">
        <v>220917001</v>
      </c>
      <c r="B570" t="s">
        <v>1919</v>
      </c>
      <c r="C570">
        <v>220917</v>
      </c>
      <c r="D570" t="s">
        <v>1920</v>
      </c>
      <c r="E570">
        <v>220</v>
      </c>
      <c r="F570" t="s">
        <v>1860</v>
      </c>
      <c r="G570">
        <v>11</v>
      </c>
      <c r="H570" t="s">
        <v>461</v>
      </c>
      <c r="I570">
        <v>476</v>
      </c>
      <c r="J570">
        <v>465</v>
      </c>
      <c r="K570">
        <v>941</v>
      </c>
      <c r="L570">
        <v>482</v>
      </c>
      <c r="M570">
        <v>469</v>
      </c>
      <c r="N570">
        <v>951</v>
      </c>
      <c r="O570">
        <v>475</v>
      </c>
      <c r="P570">
        <v>460</v>
      </c>
      <c r="Q570">
        <v>935</v>
      </c>
      <c r="R570">
        <v>493</v>
      </c>
      <c r="S570">
        <v>482</v>
      </c>
      <c r="T570">
        <v>974</v>
      </c>
      <c r="U570">
        <v>488</v>
      </c>
      <c r="V570">
        <v>527</v>
      </c>
      <c r="W570">
        <v>1015</v>
      </c>
      <c r="X570">
        <v>5278.0380000000005</v>
      </c>
    </row>
    <row r="571" spans="1:24" x14ac:dyDescent="0.2">
      <c r="A571">
        <v>187907002</v>
      </c>
      <c r="B571" t="s">
        <v>1735</v>
      </c>
      <c r="C571">
        <v>187907</v>
      </c>
      <c r="D571" t="s">
        <v>1736</v>
      </c>
      <c r="E571">
        <v>187</v>
      </c>
      <c r="F571" t="s">
        <v>1730</v>
      </c>
      <c r="G571">
        <v>6</v>
      </c>
      <c r="H571" t="s">
        <v>79</v>
      </c>
      <c r="I571">
        <v>480</v>
      </c>
      <c r="J571">
        <v>470</v>
      </c>
      <c r="K571">
        <v>950</v>
      </c>
      <c r="L571">
        <v>497</v>
      </c>
      <c r="M571">
        <v>478</v>
      </c>
      <c r="N571">
        <v>975</v>
      </c>
      <c r="O571">
        <v>513</v>
      </c>
      <c r="P571">
        <v>480</v>
      </c>
      <c r="Q571">
        <v>993</v>
      </c>
      <c r="R571">
        <v>475</v>
      </c>
      <c r="S571">
        <v>474</v>
      </c>
      <c r="T571">
        <v>949</v>
      </c>
      <c r="U571">
        <v>495</v>
      </c>
      <c r="V571">
        <v>555</v>
      </c>
      <c r="W571">
        <v>1050</v>
      </c>
      <c r="X571">
        <v>5336.3230000000012</v>
      </c>
    </row>
    <row r="572" spans="1:24" x14ac:dyDescent="0.2">
      <c r="A572">
        <v>146901001</v>
      </c>
      <c r="B572" t="s">
        <v>1437</v>
      </c>
      <c r="C572">
        <v>146901</v>
      </c>
      <c r="D572" t="s">
        <v>1438</v>
      </c>
      <c r="E572">
        <v>146</v>
      </c>
      <c r="F572" t="s">
        <v>1439</v>
      </c>
      <c r="G572">
        <v>4</v>
      </c>
      <c r="H572" t="s">
        <v>252</v>
      </c>
      <c r="I572">
        <v>418</v>
      </c>
      <c r="J572">
        <v>419</v>
      </c>
      <c r="K572">
        <v>837</v>
      </c>
      <c r="L572">
        <v>426</v>
      </c>
      <c r="M572">
        <v>429</v>
      </c>
      <c r="N572">
        <v>855</v>
      </c>
      <c r="O572">
        <v>436</v>
      </c>
      <c r="P572">
        <v>426</v>
      </c>
      <c r="Q572">
        <v>862</v>
      </c>
      <c r="R572">
        <v>418</v>
      </c>
      <c r="S572">
        <v>432</v>
      </c>
      <c r="T572">
        <v>849</v>
      </c>
      <c r="U572">
        <v>506</v>
      </c>
      <c r="V572">
        <v>536</v>
      </c>
      <c r="W572">
        <v>1042</v>
      </c>
      <c r="X572">
        <v>5367.9170000000004</v>
      </c>
    </row>
    <row r="573" spans="1:24" x14ac:dyDescent="0.2">
      <c r="A573">
        <v>27904001</v>
      </c>
      <c r="B573" t="s">
        <v>305</v>
      </c>
      <c r="C573">
        <v>27904</v>
      </c>
      <c r="D573" t="s">
        <v>306</v>
      </c>
      <c r="E573">
        <v>27</v>
      </c>
      <c r="F573" t="s">
        <v>303</v>
      </c>
      <c r="G573">
        <v>13</v>
      </c>
      <c r="H573" t="s">
        <v>92</v>
      </c>
      <c r="I573">
        <v>526</v>
      </c>
      <c r="J573">
        <v>527</v>
      </c>
      <c r="K573">
        <v>1053</v>
      </c>
      <c r="L573">
        <v>548</v>
      </c>
      <c r="M573">
        <v>542</v>
      </c>
      <c r="N573">
        <v>1090</v>
      </c>
      <c r="O573">
        <v>559</v>
      </c>
      <c r="P573">
        <v>541</v>
      </c>
      <c r="Q573">
        <v>1100</v>
      </c>
      <c r="R573">
        <v>534</v>
      </c>
      <c r="S573">
        <v>543</v>
      </c>
      <c r="T573">
        <v>1076</v>
      </c>
      <c r="U573">
        <v>584</v>
      </c>
      <c r="V573">
        <v>616</v>
      </c>
      <c r="W573">
        <v>1200</v>
      </c>
      <c r="X573">
        <v>5377.2870000000003</v>
      </c>
    </row>
    <row r="574" spans="1:24" x14ac:dyDescent="0.2">
      <c r="A574">
        <v>15901001</v>
      </c>
      <c r="B574" t="s">
        <v>157</v>
      </c>
      <c r="C574">
        <v>15901</v>
      </c>
      <c r="D574" t="s">
        <v>158</v>
      </c>
      <c r="E574">
        <v>15</v>
      </c>
      <c r="F574" t="s">
        <v>139</v>
      </c>
      <c r="G574">
        <v>20</v>
      </c>
      <c r="H574" t="s">
        <v>67</v>
      </c>
      <c r="I574">
        <v>521</v>
      </c>
      <c r="J574">
        <v>532</v>
      </c>
      <c r="K574">
        <v>1053</v>
      </c>
      <c r="L574">
        <v>581</v>
      </c>
      <c r="M574">
        <v>577</v>
      </c>
      <c r="N574">
        <v>1159</v>
      </c>
      <c r="O574">
        <v>594</v>
      </c>
      <c r="P574">
        <v>571</v>
      </c>
      <c r="Q574">
        <v>1168</v>
      </c>
      <c r="R574">
        <v>569</v>
      </c>
      <c r="S574">
        <v>583</v>
      </c>
      <c r="T574">
        <v>1152</v>
      </c>
      <c r="U574">
        <v>773</v>
      </c>
      <c r="V574">
        <v>780</v>
      </c>
      <c r="W574">
        <v>1553</v>
      </c>
      <c r="X574">
        <v>5412.085</v>
      </c>
    </row>
    <row r="575" spans="1:24" x14ac:dyDescent="0.2">
      <c r="A575">
        <v>112901002</v>
      </c>
      <c r="B575" t="s">
        <v>1246</v>
      </c>
      <c r="C575">
        <v>112901</v>
      </c>
      <c r="D575" t="s">
        <v>1247</v>
      </c>
      <c r="E575">
        <v>112</v>
      </c>
      <c r="F575" t="s">
        <v>1248</v>
      </c>
      <c r="G575">
        <v>8</v>
      </c>
      <c r="H575" t="s">
        <v>246</v>
      </c>
      <c r="I575">
        <v>532</v>
      </c>
      <c r="J575">
        <v>510</v>
      </c>
      <c r="K575">
        <v>1042</v>
      </c>
      <c r="L575">
        <v>567</v>
      </c>
      <c r="M575">
        <v>531</v>
      </c>
      <c r="N575">
        <v>1100</v>
      </c>
      <c r="O575">
        <v>556</v>
      </c>
      <c r="P575">
        <v>526</v>
      </c>
      <c r="Q575">
        <v>1083</v>
      </c>
      <c r="R575">
        <v>588</v>
      </c>
      <c r="S575">
        <v>541</v>
      </c>
      <c r="T575">
        <v>1132</v>
      </c>
      <c r="U575">
        <v>584</v>
      </c>
      <c r="V575">
        <v>602</v>
      </c>
      <c r="W575">
        <v>1186</v>
      </c>
      <c r="X575">
        <v>5413.8420000000006</v>
      </c>
    </row>
    <row r="576" spans="1:24" x14ac:dyDescent="0.2">
      <c r="A576">
        <v>71904001</v>
      </c>
      <c r="B576" t="s">
        <v>724</v>
      </c>
      <c r="C576">
        <v>71904</v>
      </c>
      <c r="D576" t="s">
        <v>725</v>
      </c>
      <c r="E576">
        <v>71</v>
      </c>
      <c r="F576" t="s">
        <v>696</v>
      </c>
      <c r="G576">
        <v>19</v>
      </c>
      <c r="H576" t="s">
        <v>697</v>
      </c>
      <c r="I576">
        <v>442</v>
      </c>
      <c r="J576">
        <v>447</v>
      </c>
      <c r="K576">
        <v>889</v>
      </c>
      <c r="L576">
        <v>442</v>
      </c>
      <c r="M576">
        <v>448</v>
      </c>
      <c r="N576">
        <v>890</v>
      </c>
      <c r="O576">
        <v>445</v>
      </c>
      <c r="P576">
        <v>449</v>
      </c>
      <c r="Q576">
        <v>893</v>
      </c>
      <c r="R576">
        <v>438</v>
      </c>
      <c r="S576">
        <v>446</v>
      </c>
      <c r="T576">
        <v>885</v>
      </c>
      <c r="U576">
        <v>527</v>
      </c>
      <c r="V576">
        <v>513</v>
      </c>
      <c r="W576">
        <v>1040</v>
      </c>
      <c r="X576">
        <v>5424.5880000000006</v>
      </c>
    </row>
    <row r="577" spans="1:24" x14ac:dyDescent="0.2">
      <c r="A577">
        <v>59901001</v>
      </c>
      <c r="B577" t="s">
        <v>607</v>
      </c>
      <c r="C577">
        <v>59901</v>
      </c>
      <c r="D577" t="s">
        <v>608</v>
      </c>
      <c r="E577">
        <v>59</v>
      </c>
      <c r="F577" t="s">
        <v>609</v>
      </c>
      <c r="G577">
        <v>16</v>
      </c>
      <c r="H577" t="s">
        <v>283</v>
      </c>
      <c r="I577">
        <v>491</v>
      </c>
      <c r="J577">
        <v>496</v>
      </c>
      <c r="K577">
        <v>987</v>
      </c>
      <c r="L577">
        <v>520</v>
      </c>
      <c r="M577">
        <v>517</v>
      </c>
      <c r="N577">
        <v>1037</v>
      </c>
      <c r="O577">
        <v>525</v>
      </c>
      <c r="P577">
        <v>465</v>
      </c>
      <c r="Q577">
        <v>990</v>
      </c>
      <c r="R577">
        <v>518</v>
      </c>
      <c r="S577">
        <v>543</v>
      </c>
      <c r="T577">
        <v>1060</v>
      </c>
      <c r="U577">
        <v>549</v>
      </c>
      <c r="V577">
        <v>556</v>
      </c>
      <c r="W577">
        <v>1105</v>
      </c>
      <c r="X577">
        <v>5430.5150000000012</v>
      </c>
    </row>
    <row r="578" spans="1:24" x14ac:dyDescent="0.2">
      <c r="A578">
        <v>129906002</v>
      </c>
      <c r="B578" t="s">
        <v>1373</v>
      </c>
      <c r="C578">
        <v>129906</v>
      </c>
      <c r="D578" t="s">
        <v>1374</v>
      </c>
      <c r="E578">
        <v>129</v>
      </c>
      <c r="F578" t="s">
        <v>1362</v>
      </c>
      <c r="G578">
        <v>10</v>
      </c>
      <c r="H578" t="s">
        <v>397</v>
      </c>
      <c r="I578">
        <v>495</v>
      </c>
      <c r="J578">
        <v>490</v>
      </c>
      <c r="K578">
        <v>986</v>
      </c>
      <c r="L578">
        <v>498</v>
      </c>
      <c r="M578">
        <v>495</v>
      </c>
      <c r="N578">
        <v>993</v>
      </c>
      <c r="O578">
        <v>500</v>
      </c>
      <c r="P578">
        <v>489</v>
      </c>
      <c r="Q578">
        <v>989</v>
      </c>
      <c r="R578">
        <v>493</v>
      </c>
      <c r="S578">
        <v>506</v>
      </c>
      <c r="T578">
        <v>999</v>
      </c>
      <c r="U578">
        <v>540</v>
      </c>
      <c r="V578">
        <v>544</v>
      </c>
      <c r="W578">
        <v>1084</v>
      </c>
      <c r="X578">
        <v>5434.5910000000003</v>
      </c>
    </row>
    <row r="579" spans="1:24" x14ac:dyDescent="0.2">
      <c r="A579">
        <v>205902001</v>
      </c>
      <c r="B579" t="s">
        <v>1810</v>
      </c>
      <c r="C579">
        <v>205902</v>
      </c>
      <c r="D579" t="s">
        <v>1811</v>
      </c>
      <c r="E579">
        <v>205</v>
      </c>
      <c r="F579" t="s">
        <v>1809</v>
      </c>
      <c r="G579">
        <v>2</v>
      </c>
      <c r="H579" t="s">
        <v>59</v>
      </c>
      <c r="I579">
        <v>502</v>
      </c>
      <c r="J579">
        <v>509</v>
      </c>
      <c r="K579">
        <v>1010</v>
      </c>
      <c r="L579">
        <v>523</v>
      </c>
      <c r="M579">
        <v>534</v>
      </c>
      <c r="N579">
        <v>1056</v>
      </c>
      <c r="O579">
        <v>523</v>
      </c>
      <c r="P579">
        <v>523</v>
      </c>
      <c r="Q579">
        <v>1046</v>
      </c>
      <c r="R579">
        <v>524</v>
      </c>
      <c r="S579">
        <v>548</v>
      </c>
      <c r="T579">
        <v>1071</v>
      </c>
      <c r="U579">
        <v>669</v>
      </c>
      <c r="V579">
        <v>743</v>
      </c>
      <c r="W579">
        <v>1412</v>
      </c>
      <c r="X579">
        <v>5473.6580000000004</v>
      </c>
    </row>
    <row r="580" spans="1:24" x14ac:dyDescent="0.2">
      <c r="A580">
        <v>163908001</v>
      </c>
      <c r="B580" t="s">
        <v>1569</v>
      </c>
      <c r="C580">
        <v>163908</v>
      </c>
      <c r="D580" t="s">
        <v>1570</v>
      </c>
      <c r="E580">
        <v>163</v>
      </c>
      <c r="F580" t="s">
        <v>1565</v>
      </c>
      <c r="G580">
        <v>20</v>
      </c>
      <c r="H580" t="s">
        <v>67</v>
      </c>
      <c r="I580">
        <v>526</v>
      </c>
      <c r="J580">
        <v>500</v>
      </c>
      <c r="K580">
        <v>1026</v>
      </c>
      <c r="L580">
        <v>525</v>
      </c>
      <c r="M580">
        <v>514</v>
      </c>
      <c r="N580">
        <v>1038</v>
      </c>
      <c r="O580">
        <v>507</v>
      </c>
      <c r="P580">
        <v>498</v>
      </c>
      <c r="Q580">
        <v>1004</v>
      </c>
      <c r="R580">
        <v>587</v>
      </c>
      <c r="S580">
        <v>567</v>
      </c>
      <c r="T580">
        <v>1150</v>
      </c>
      <c r="U580">
        <v>605</v>
      </c>
      <c r="V580">
        <v>631</v>
      </c>
      <c r="W580">
        <v>1236</v>
      </c>
      <c r="X580">
        <v>5477.6820000000007</v>
      </c>
    </row>
    <row r="581" spans="1:24" x14ac:dyDescent="0.2">
      <c r="A581">
        <v>227816101</v>
      </c>
      <c r="B581" t="s">
        <v>1968</v>
      </c>
      <c r="C581">
        <v>227816</v>
      </c>
      <c r="D581" t="s">
        <v>1966</v>
      </c>
      <c r="E581">
        <v>227</v>
      </c>
      <c r="F581" t="s">
        <v>1963</v>
      </c>
      <c r="G581">
        <v>13</v>
      </c>
      <c r="H581" t="s">
        <v>92</v>
      </c>
      <c r="I581">
        <v>474</v>
      </c>
      <c r="J581">
        <v>477</v>
      </c>
      <c r="K581">
        <v>950</v>
      </c>
      <c r="L581">
        <v>485</v>
      </c>
      <c r="M581">
        <v>485</v>
      </c>
      <c r="N581">
        <v>970</v>
      </c>
      <c r="O581">
        <v>500</v>
      </c>
      <c r="P581">
        <v>493</v>
      </c>
      <c r="Q581">
        <v>993</v>
      </c>
      <c r="R581">
        <v>470</v>
      </c>
      <c r="S581">
        <v>477</v>
      </c>
      <c r="T581">
        <v>947</v>
      </c>
      <c r="U581">
        <v>282</v>
      </c>
      <c r="V581">
        <v>283</v>
      </c>
      <c r="W581">
        <v>565</v>
      </c>
      <c r="X581">
        <v>5478.8599999999988</v>
      </c>
    </row>
    <row r="582" spans="1:24" x14ac:dyDescent="0.2">
      <c r="A582">
        <v>227816002</v>
      </c>
      <c r="B582" t="s">
        <v>1965</v>
      </c>
      <c r="C582">
        <v>227816</v>
      </c>
      <c r="D582" t="s">
        <v>1966</v>
      </c>
      <c r="E582">
        <v>227</v>
      </c>
      <c r="F582" t="s">
        <v>1963</v>
      </c>
      <c r="G582">
        <v>13</v>
      </c>
      <c r="H582" t="s">
        <v>92</v>
      </c>
      <c r="I582">
        <v>486</v>
      </c>
      <c r="J582">
        <v>519</v>
      </c>
      <c r="K582">
        <v>1005</v>
      </c>
      <c r="L582">
        <v>515</v>
      </c>
      <c r="M582">
        <v>543</v>
      </c>
      <c r="N582">
        <v>1058</v>
      </c>
      <c r="O582">
        <v>500</v>
      </c>
      <c r="P582">
        <v>516</v>
      </c>
      <c r="Q582">
        <v>1015</v>
      </c>
      <c r="R582">
        <v>529</v>
      </c>
      <c r="S582">
        <v>567</v>
      </c>
      <c r="T582">
        <v>1096</v>
      </c>
      <c r="U582">
        <v>383</v>
      </c>
      <c r="V582">
        <v>425</v>
      </c>
      <c r="W582">
        <v>808</v>
      </c>
      <c r="X582">
        <v>5478.8599999999988</v>
      </c>
    </row>
    <row r="583" spans="1:24" x14ac:dyDescent="0.2">
      <c r="A583">
        <v>227816004</v>
      </c>
      <c r="B583" t="s">
        <v>1967</v>
      </c>
      <c r="C583">
        <v>227816</v>
      </c>
      <c r="D583" t="s">
        <v>1966</v>
      </c>
      <c r="E583">
        <v>227</v>
      </c>
      <c r="F583" t="s">
        <v>1963</v>
      </c>
      <c r="G583">
        <v>13</v>
      </c>
      <c r="H583" t="s">
        <v>92</v>
      </c>
      <c r="I583">
        <v>584</v>
      </c>
      <c r="J583">
        <v>540</v>
      </c>
      <c r="K583">
        <v>1124</v>
      </c>
      <c r="L583">
        <v>584</v>
      </c>
      <c r="M583">
        <v>578</v>
      </c>
      <c r="N583">
        <v>1162</v>
      </c>
      <c r="O583">
        <v>561</v>
      </c>
      <c r="P583">
        <v>546</v>
      </c>
      <c r="Q583">
        <v>1107</v>
      </c>
      <c r="R583">
        <v>623</v>
      </c>
      <c r="S583">
        <v>630</v>
      </c>
      <c r="T583">
        <v>1253</v>
      </c>
      <c r="U583">
        <v>454</v>
      </c>
      <c r="V583">
        <v>452</v>
      </c>
      <c r="W583">
        <v>906</v>
      </c>
      <c r="X583">
        <v>5478.8599999999988</v>
      </c>
    </row>
    <row r="584" spans="1:24" x14ac:dyDescent="0.2">
      <c r="A584">
        <v>11902004</v>
      </c>
      <c r="B584" t="s">
        <v>96</v>
      </c>
      <c r="C584">
        <v>11902</v>
      </c>
      <c r="D584" t="s">
        <v>95</v>
      </c>
      <c r="E584">
        <v>11</v>
      </c>
      <c r="F584" t="s">
        <v>91</v>
      </c>
      <c r="G584">
        <v>13</v>
      </c>
      <c r="H584" t="s">
        <v>92</v>
      </c>
      <c r="I584">
        <v>448</v>
      </c>
      <c r="J584">
        <v>453</v>
      </c>
      <c r="K584">
        <v>902</v>
      </c>
      <c r="L584">
        <v>448</v>
      </c>
      <c r="M584">
        <v>428</v>
      </c>
      <c r="N584">
        <v>876</v>
      </c>
      <c r="O584">
        <v>472</v>
      </c>
      <c r="P584">
        <v>415</v>
      </c>
      <c r="Q584">
        <v>887</v>
      </c>
      <c r="R584">
        <v>400</v>
      </c>
      <c r="S584">
        <v>453</v>
      </c>
      <c r="T584">
        <v>853</v>
      </c>
      <c r="U584">
        <v>20</v>
      </c>
      <c r="V584">
        <v>18</v>
      </c>
      <c r="W584">
        <v>38</v>
      </c>
      <c r="X584">
        <v>5484.4650000000001</v>
      </c>
    </row>
    <row r="585" spans="1:24" x14ac:dyDescent="0.2">
      <c r="A585">
        <v>11902001</v>
      </c>
      <c r="B585" t="s">
        <v>94</v>
      </c>
      <c r="C585">
        <v>11902</v>
      </c>
      <c r="D585" t="s">
        <v>95</v>
      </c>
      <c r="E585">
        <v>11</v>
      </c>
      <c r="F585" t="s">
        <v>91</v>
      </c>
      <c r="G585">
        <v>13</v>
      </c>
      <c r="H585" t="s">
        <v>92</v>
      </c>
      <c r="I585">
        <v>443</v>
      </c>
      <c r="J585">
        <v>446</v>
      </c>
      <c r="K585">
        <v>889</v>
      </c>
      <c r="L585">
        <v>465</v>
      </c>
      <c r="M585">
        <v>465</v>
      </c>
      <c r="N585">
        <v>930</v>
      </c>
      <c r="O585">
        <v>472</v>
      </c>
      <c r="P585">
        <v>467</v>
      </c>
      <c r="Q585">
        <v>939</v>
      </c>
      <c r="R585">
        <v>459</v>
      </c>
      <c r="S585">
        <v>463</v>
      </c>
      <c r="T585">
        <v>922</v>
      </c>
      <c r="U585">
        <v>612</v>
      </c>
      <c r="V585">
        <v>665</v>
      </c>
      <c r="W585">
        <v>1277</v>
      </c>
      <c r="X585">
        <v>5484.4650000000001</v>
      </c>
    </row>
    <row r="586" spans="1:24" x14ac:dyDescent="0.2">
      <c r="A586">
        <v>212906001</v>
      </c>
      <c r="B586" t="s">
        <v>1840</v>
      </c>
      <c r="C586">
        <v>212906</v>
      </c>
      <c r="D586" t="s">
        <v>1841</v>
      </c>
      <c r="E586">
        <v>212</v>
      </c>
      <c r="F586" t="s">
        <v>1830</v>
      </c>
      <c r="G586">
        <v>7</v>
      </c>
      <c r="H586" t="s">
        <v>26</v>
      </c>
      <c r="I586">
        <v>507</v>
      </c>
      <c r="J586">
        <v>515</v>
      </c>
      <c r="K586">
        <v>1022</v>
      </c>
      <c r="L586">
        <v>543</v>
      </c>
      <c r="M586">
        <v>541</v>
      </c>
      <c r="N586">
        <v>1085</v>
      </c>
      <c r="O586">
        <v>544</v>
      </c>
      <c r="P586">
        <v>530</v>
      </c>
      <c r="Q586">
        <v>1074</v>
      </c>
      <c r="R586">
        <v>542</v>
      </c>
      <c r="S586">
        <v>561</v>
      </c>
      <c r="T586">
        <v>1104</v>
      </c>
      <c r="U586">
        <v>690</v>
      </c>
      <c r="V586">
        <v>719</v>
      </c>
      <c r="W586">
        <v>1409</v>
      </c>
      <c r="X586">
        <v>5558.9050000000007</v>
      </c>
    </row>
    <row r="587" spans="1:24" x14ac:dyDescent="0.2">
      <c r="A587">
        <v>84909001</v>
      </c>
      <c r="B587" t="s">
        <v>855</v>
      </c>
      <c r="C587">
        <v>84909</v>
      </c>
      <c r="D587" t="s">
        <v>856</v>
      </c>
      <c r="E587">
        <v>84</v>
      </c>
      <c r="F587" t="s">
        <v>843</v>
      </c>
      <c r="G587">
        <v>4</v>
      </c>
      <c r="H587" t="s">
        <v>252</v>
      </c>
      <c r="I587">
        <v>533</v>
      </c>
      <c r="J587">
        <v>509</v>
      </c>
      <c r="K587">
        <v>1042</v>
      </c>
      <c r="L587">
        <v>526</v>
      </c>
      <c r="M587">
        <v>504</v>
      </c>
      <c r="N587">
        <v>1030</v>
      </c>
      <c r="O587">
        <v>535</v>
      </c>
      <c r="P587">
        <v>499</v>
      </c>
      <c r="Q587">
        <v>1035</v>
      </c>
      <c r="R587">
        <v>513</v>
      </c>
      <c r="S587">
        <v>511</v>
      </c>
      <c r="T587">
        <v>1024</v>
      </c>
      <c r="U587">
        <v>701</v>
      </c>
      <c r="V587">
        <v>761</v>
      </c>
      <c r="W587">
        <v>1462</v>
      </c>
      <c r="X587">
        <v>5569.4070000000002</v>
      </c>
    </row>
    <row r="588" spans="1:24" x14ac:dyDescent="0.2">
      <c r="A588">
        <v>36902001</v>
      </c>
      <c r="B588" t="s">
        <v>368</v>
      </c>
      <c r="C588">
        <v>36902</v>
      </c>
      <c r="D588" t="s">
        <v>369</v>
      </c>
      <c r="E588">
        <v>36</v>
      </c>
      <c r="F588" t="s">
        <v>367</v>
      </c>
      <c r="G588">
        <v>4</v>
      </c>
      <c r="H588" t="s">
        <v>252</v>
      </c>
      <c r="I588">
        <v>550</v>
      </c>
      <c r="J588">
        <v>538</v>
      </c>
      <c r="K588">
        <v>1090</v>
      </c>
      <c r="L588">
        <v>551</v>
      </c>
      <c r="M588">
        <v>544</v>
      </c>
      <c r="N588">
        <v>1094</v>
      </c>
      <c r="O588">
        <v>552</v>
      </c>
      <c r="P588">
        <v>539</v>
      </c>
      <c r="Q588">
        <v>1091</v>
      </c>
      <c r="R588">
        <v>549</v>
      </c>
      <c r="S588">
        <v>550</v>
      </c>
      <c r="T588">
        <v>1097</v>
      </c>
      <c r="U588">
        <v>692</v>
      </c>
      <c r="V588">
        <v>809</v>
      </c>
      <c r="W588">
        <v>1501</v>
      </c>
      <c r="X588">
        <v>5694.66</v>
      </c>
    </row>
    <row r="589" spans="1:24" x14ac:dyDescent="0.2">
      <c r="A589">
        <v>92904001</v>
      </c>
      <c r="B589" t="s">
        <v>918</v>
      </c>
      <c r="C589">
        <v>92904</v>
      </c>
      <c r="D589" t="s">
        <v>919</v>
      </c>
      <c r="E589">
        <v>92</v>
      </c>
      <c r="F589" t="s">
        <v>910</v>
      </c>
      <c r="G589">
        <v>7</v>
      </c>
      <c r="H589" t="s">
        <v>26</v>
      </c>
      <c r="I589">
        <v>516</v>
      </c>
      <c r="J589">
        <v>510</v>
      </c>
      <c r="K589">
        <v>1026</v>
      </c>
      <c r="L589">
        <v>543</v>
      </c>
      <c r="M589">
        <v>534</v>
      </c>
      <c r="N589">
        <v>1077</v>
      </c>
      <c r="O589">
        <v>531</v>
      </c>
      <c r="P589">
        <v>515</v>
      </c>
      <c r="Q589">
        <v>1046</v>
      </c>
      <c r="R589">
        <v>556</v>
      </c>
      <c r="S589">
        <v>557</v>
      </c>
      <c r="T589">
        <v>1112</v>
      </c>
      <c r="U589">
        <v>614</v>
      </c>
      <c r="V589">
        <v>643</v>
      </c>
      <c r="W589">
        <v>1257</v>
      </c>
      <c r="X589">
        <v>5766.9990000000016</v>
      </c>
    </row>
    <row r="590" spans="1:24" x14ac:dyDescent="0.2">
      <c r="A590">
        <v>102904002</v>
      </c>
      <c r="B590" t="s">
        <v>1142</v>
      </c>
      <c r="C590">
        <v>102904</v>
      </c>
      <c r="D590" t="s">
        <v>1143</v>
      </c>
      <c r="E590">
        <v>102</v>
      </c>
      <c r="F590" t="s">
        <v>1139</v>
      </c>
      <c r="G590">
        <v>7</v>
      </c>
      <c r="H590" t="s">
        <v>26</v>
      </c>
      <c r="I590">
        <v>496</v>
      </c>
      <c r="J590">
        <v>489</v>
      </c>
      <c r="K590">
        <v>984</v>
      </c>
      <c r="L590">
        <v>535</v>
      </c>
      <c r="M590">
        <v>529</v>
      </c>
      <c r="N590">
        <v>1065</v>
      </c>
      <c r="O590">
        <v>532</v>
      </c>
      <c r="P590">
        <v>520</v>
      </c>
      <c r="Q590">
        <v>1052</v>
      </c>
      <c r="R590">
        <v>539</v>
      </c>
      <c r="S590">
        <v>540</v>
      </c>
      <c r="T590">
        <v>1079</v>
      </c>
      <c r="U590">
        <v>699</v>
      </c>
      <c r="V590">
        <v>735</v>
      </c>
      <c r="W590">
        <v>1434</v>
      </c>
      <c r="X590">
        <v>5829.1210000000001</v>
      </c>
    </row>
    <row r="591" spans="1:24" x14ac:dyDescent="0.2">
      <c r="A591">
        <v>184907001</v>
      </c>
      <c r="B591" t="s">
        <v>1717</v>
      </c>
      <c r="C591">
        <v>184907</v>
      </c>
      <c r="D591" t="s">
        <v>1718</v>
      </c>
      <c r="E591">
        <v>184</v>
      </c>
      <c r="F591" t="s">
        <v>1710</v>
      </c>
      <c r="G591">
        <v>11</v>
      </c>
      <c r="H591" t="s">
        <v>461</v>
      </c>
      <c r="I591">
        <v>523</v>
      </c>
      <c r="J591">
        <v>539</v>
      </c>
      <c r="K591">
        <v>1062</v>
      </c>
      <c r="L591">
        <v>573</v>
      </c>
      <c r="M591">
        <v>580</v>
      </c>
      <c r="N591">
        <v>1153</v>
      </c>
      <c r="O591">
        <v>573</v>
      </c>
      <c r="P591">
        <v>572</v>
      </c>
      <c r="Q591">
        <v>1145</v>
      </c>
      <c r="R591">
        <v>573</v>
      </c>
      <c r="S591">
        <v>590</v>
      </c>
      <c r="T591">
        <v>1163</v>
      </c>
      <c r="U591">
        <v>572</v>
      </c>
      <c r="V591">
        <v>596</v>
      </c>
      <c r="W591">
        <v>1168</v>
      </c>
      <c r="X591">
        <v>5833.6710000000003</v>
      </c>
    </row>
    <row r="592" spans="1:24" x14ac:dyDescent="0.2">
      <c r="A592">
        <v>91903001</v>
      </c>
      <c r="B592" t="s">
        <v>888</v>
      </c>
      <c r="C592">
        <v>91903</v>
      </c>
      <c r="D592" t="s">
        <v>889</v>
      </c>
      <c r="E592">
        <v>91</v>
      </c>
      <c r="F592" t="s">
        <v>887</v>
      </c>
      <c r="G592">
        <v>10</v>
      </c>
      <c r="H592" t="s">
        <v>397</v>
      </c>
      <c r="I592">
        <v>522</v>
      </c>
      <c r="J592">
        <v>512</v>
      </c>
      <c r="K592">
        <v>1034</v>
      </c>
      <c r="L592">
        <v>539</v>
      </c>
      <c r="M592">
        <v>534</v>
      </c>
      <c r="N592">
        <v>1072</v>
      </c>
      <c r="O592">
        <v>526</v>
      </c>
      <c r="P592">
        <v>519</v>
      </c>
      <c r="Q592">
        <v>1045</v>
      </c>
      <c r="R592">
        <v>551</v>
      </c>
      <c r="S592">
        <v>548</v>
      </c>
      <c r="T592">
        <v>1098</v>
      </c>
      <c r="U592">
        <v>587</v>
      </c>
      <c r="V592">
        <v>693</v>
      </c>
      <c r="W592">
        <v>1280</v>
      </c>
      <c r="X592">
        <v>5944.5709999999999</v>
      </c>
    </row>
    <row r="593" spans="1:24" x14ac:dyDescent="0.2">
      <c r="A593">
        <v>123908001</v>
      </c>
      <c r="B593" t="s">
        <v>1315</v>
      </c>
      <c r="C593">
        <v>123908</v>
      </c>
      <c r="D593" t="s">
        <v>1316</v>
      </c>
      <c r="E593">
        <v>123</v>
      </c>
      <c r="F593" t="s">
        <v>1310</v>
      </c>
      <c r="G593">
        <v>5</v>
      </c>
      <c r="H593" t="s">
        <v>372</v>
      </c>
      <c r="I593">
        <v>513</v>
      </c>
      <c r="J593">
        <v>490</v>
      </c>
      <c r="K593">
        <v>1003</v>
      </c>
      <c r="L593">
        <v>538</v>
      </c>
      <c r="M593">
        <v>520</v>
      </c>
      <c r="N593">
        <v>1057</v>
      </c>
      <c r="O593">
        <v>531</v>
      </c>
      <c r="P593">
        <v>504</v>
      </c>
      <c r="Q593">
        <v>1035</v>
      </c>
      <c r="R593">
        <v>547</v>
      </c>
      <c r="S593">
        <v>541</v>
      </c>
      <c r="T593">
        <v>1088</v>
      </c>
      <c r="U593">
        <v>693</v>
      </c>
      <c r="V593">
        <v>746</v>
      </c>
      <c r="W593">
        <v>1439</v>
      </c>
      <c r="X593">
        <v>5945.0929999999998</v>
      </c>
    </row>
    <row r="594" spans="1:24" x14ac:dyDescent="0.2">
      <c r="A594">
        <v>133903001</v>
      </c>
      <c r="B594" t="s">
        <v>1386</v>
      </c>
      <c r="C594">
        <v>133903</v>
      </c>
      <c r="D594" t="s">
        <v>1387</v>
      </c>
      <c r="E594">
        <v>133</v>
      </c>
      <c r="F594" t="s">
        <v>1385</v>
      </c>
      <c r="G594">
        <v>20</v>
      </c>
      <c r="H594" t="s">
        <v>67</v>
      </c>
      <c r="I594">
        <v>504</v>
      </c>
      <c r="J594">
        <v>488</v>
      </c>
      <c r="K594">
        <v>993</v>
      </c>
      <c r="L594">
        <v>543</v>
      </c>
      <c r="M594">
        <v>527</v>
      </c>
      <c r="N594">
        <v>1070</v>
      </c>
      <c r="O594">
        <v>531</v>
      </c>
      <c r="P594">
        <v>506</v>
      </c>
      <c r="Q594">
        <v>1038</v>
      </c>
      <c r="R594">
        <v>560</v>
      </c>
      <c r="S594">
        <v>561</v>
      </c>
      <c r="T594">
        <v>1120</v>
      </c>
      <c r="U594">
        <v>665</v>
      </c>
      <c r="V594">
        <v>764</v>
      </c>
      <c r="W594">
        <v>1429</v>
      </c>
      <c r="X594">
        <v>5965.5349999999999</v>
      </c>
    </row>
    <row r="595" spans="1:24" x14ac:dyDescent="0.2">
      <c r="A595">
        <v>232903001</v>
      </c>
      <c r="B595" t="s">
        <v>2031</v>
      </c>
      <c r="C595">
        <v>232903</v>
      </c>
      <c r="D595" t="s">
        <v>2032</v>
      </c>
      <c r="E595">
        <v>232</v>
      </c>
      <c r="F595" t="s">
        <v>2030</v>
      </c>
      <c r="G595">
        <v>20</v>
      </c>
      <c r="H595" t="s">
        <v>67</v>
      </c>
      <c r="I595">
        <v>412</v>
      </c>
      <c r="J595">
        <v>410</v>
      </c>
      <c r="K595">
        <v>823</v>
      </c>
      <c r="L595">
        <v>428</v>
      </c>
      <c r="M595">
        <v>425</v>
      </c>
      <c r="N595">
        <v>852</v>
      </c>
      <c r="O595">
        <v>426</v>
      </c>
      <c r="P595">
        <v>417</v>
      </c>
      <c r="Q595">
        <v>843</v>
      </c>
      <c r="R595">
        <v>430</v>
      </c>
      <c r="S595">
        <v>433</v>
      </c>
      <c r="T595">
        <v>863</v>
      </c>
      <c r="U595">
        <v>672</v>
      </c>
      <c r="V595">
        <v>678</v>
      </c>
      <c r="W595">
        <v>1350</v>
      </c>
      <c r="X595">
        <v>6002.4489999999996</v>
      </c>
    </row>
    <row r="596" spans="1:24" x14ac:dyDescent="0.2">
      <c r="A596">
        <v>105904001</v>
      </c>
      <c r="B596" t="s">
        <v>1151</v>
      </c>
      <c r="C596">
        <v>105904</v>
      </c>
      <c r="D596" t="s">
        <v>1152</v>
      </c>
      <c r="E596">
        <v>105</v>
      </c>
      <c r="F596" t="s">
        <v>1148</v>
      </c>
      <c r="G596">
        <v>13</v>
      </c>
      <c r="H596" t="s">
        <v>92</v>
      </c>
      <c r="I596">
        <v>526</v>
      </c>
      <c r="J596">
        <v>532</v>
      </c>
      <c r="K596">
        <v>1058</v>
      </c>
      <c r="L596">
        <v>592</v>
      </c>
      <c r="M596">
        <v>587</v>
      </c>
      <c r="N596">
        <v>1179</v>
      </c>
      <c r="O596">
        <v>598</v>
      </c>
      <c r="P596">
        <v>577</v>
      </c>
      <c r="Q596">
        <v>1175</v>
      </c>
      <c r="R596">
        <v>586</v>
      </c>
      <c r="S596">
        <v>597</v>
      </c>
      <c r="T596">
        <v>1182</v>
      </c>
      <c r="U596">
        <v>812</v>
      </c>
      <c r="V596">
        <v>857</v>
      </c>
      <c r="W596">
        <v>1669</v>
      </c>
      <c r="X596">
        <v>6077.0810000000001</v>
      </c>
    </row>
    <row r="597" spans="1:24" x14ac:dyDescent="0.2">
      <c r="A597">
        <v>101858004</v>
      </c>
      <c r="B597" t="s">
        <v>998</v>
      </c>
      <c r="C597">
        <v>101858</v>
      </c>
      <c r="D597" t="s">
        <v>999</v>
      </c>
      <c r="E597">
        <v>101</v>
      </c>
      <c r="F597" t="s">
        <v>971</v>
      </c>
      <c r="G597">
        <v>4</v>
      </c>
      <c r="H597" t="s">
        <v>252</v>
      </c>
      <c r="I597">
        <v>529</v>
      </c>
      <c r="J597">
        <v>511</v>
      </c>
      <c r="K597">
        <v>1040</v>
      </c>
      <c r="L597">
        <v>561</v>
      </c>
      <c r="M597">
        <v>554</v>
      </c>
      <c r="N597">
        <v>1115</v>
      </c>
      <c r="O597">
        <v>563</v>
      </c>
      <c r="P597">
        <v>541</v>
      </c>
      <c r="Q597">
        <v>1105</v>
      </c>
      <c r="R597">
        <v>559</v>
      </c>
      <c r="S597">
        <v>571</v>
      </c>
      <c r="T597">
        <v>1130</v>
      </c>
      <c r="U597">
        <v>331</v>
      </c>
      <c r="V597">
        <v>280</v>
      </c>
      <c r="W597">
        <v>611</v>
      </c>
      <c r="X597">
        <v>6126.1229999999996</v>
      </c>
    </row>
    <row r="598" spans="1:24" x14ac:dyDescent="0.2">
      <c r="A598">
        <v>101858005</v>
      </c>
      <c r="B598" t="s">
        <v>1000</v>
      </c>
      <c r="C598">
        <v>101858</v>
      </c>
      <c r="D598" t="s">
        <v>999</v>
      </c>
      <c r="E598">
        <v>101</v>
      </c>
      <c r="F598" t="s">
        <v>971</v>
      </c>
      <c r="G598">
        <v>4</v>
      </c>
      <c r="H598" t="s">
        <v>252</v>
      </c>
      <c r="I598">
        <v>552</v>
      </c>
      <c r="J598">
        <v>553</v>
      </c>
      <c r="K598">
        <v>1105</v>
      </c>
      <c r="L598">
        <v>569</v>
      </c>
      <c r="M598">
        <v>566</v>
      </c>
      <c r="N598">
        <v>1135</v>
      </c>
      <c r="O598">
        <v>589</v>
      </c>
      <c r="P598">
        <v>582</v>
      </c>
      <c r="Q598">
        <v>1171</v>
      </c>
      <c r="R598">
        <v>557</v>
      </c>
      <c r="S598">
        <v>556</v>
      </c>
      <c r="T598">
        <v>1113</v>
      </c>
      <c r="U598">
        <v>307</v>
      </c>
      <c r="V598">
        <v>318</v>
      </c>
      <c r="W598">
        <v>625</v>
      </c>
      <c r="X598">
        <v>6126.1229999999996</v>
      </c>
    </row>
    <row r="599" spans="1:24" x14ac:dyDescent="0.2">
      <c r="A599">
        <v>181907001</v>
      </c>
      <c r="B599" t="s">
        <v>1692</v>
      </c>
      <c r="C599">
        <v>181907</v>
      </c>
      <c r="D599" t="s">
        <v>1693</v>
      </c>
      <c r="E599">
        <v>181</v>
      </c>
      <c r="F599" t="s">
        <v>1687</v>
      </c>
      <c r="G599">
        <v>5</v>
      </c>
      <c r="H599" t="s">
        <v>372</v>
      </c>
      <c r="I599">
        <v>504</v>
      </c>
      <c r="J599">
        <v>506</v>
      </c>
      <c r="K599">
        <v>1010</v>
      </c>
      <c r="L599">
        <v>516</v>
      </c>
      <c r="M599">
        <v>503</v>
      </c>
      <c r="N599">
        <v>1019</v>
      </c>
      <c r="O599">
        <v>515</v>
      </c>
      <c r="P599">
        <v>499</v>
      </c>
      <c r="Q599">
        <v>1014</v>
      </c>
      <c r="R599">
        <v>516</v>
      </c>
      <c r="S599">
        <v>511</v>
      </c>
      <c r="T599">
        <v>1027</v>
      </c>
      <c r="U599">
        <v>629</v>
      </c>
      <c r="V599">
        <v>723</v>
      </c>
      <c r="W599">
        <v>1352</v>
      </c>
      <c r="X599">
        <v>6127.6980000000003</v>
      </c>
    </row>
    <row r="600" spans="1:24" x14ac:dyDescent="0.2">
      <c r="A600">
        <v>199902002</v>
      </c>
      <c r="B600" t="s">
        <v>1786</v>
      </c>
      <c r="C600">
        <v>199902</v>
      </c>
      <c r="D600" t="s">
        <v>1787</v>
      </c>
      <c r="E600">
        <v>199</v>
      </c>
      <c r="F600" t="s">
        <v>1784</v>
      </c>
      <c r="G600">
        <v>10</v>
      </c>
      <c r="H600" t="s">
        <v>397</v>
      </c>
      <c r="I600">
        <v>509</v>
      </c>
      <c r="J600">
        <v>498</v>
      </c>
      <c r="K600">
        <v>1006</v>
      </c>
      <c r="L600">
        <v>540</v>
      </c>
      <c r="M600">
        <v>526</v>
      </c>
      <c r="N600">
        <v>1066</v>
      </c>
      <c r="O600">
        <v>536</v>
      </c>
      <c r="P600">
        <v>517</v>
      </c>
      <c r="Q600">
        <v>1052</v>
      </c>
      <c r="R600">
        <v>545</v>
      </c>
      <c r="S600">
        <v>536</v>
      </c>
      <c r="T600">
        <v>1080</v>
      </c>
      <c r="U600">
        <v>707</v>
      </c>
      <c r="V600">
        <v>754</v>
      </c>
      <c r="W600">
        <v>1461</v>
      </c>
      <c r="X600">
        <v>6130.4549999999999</v>
      </c>
    </row>
    <row r="601" spans="1:24" x14ac:dyDescent="0.2">
      <c r="A601">
        <v>126905002</v>
      </c>
      <c r="B601" t="s">
        <v>1341</v>
      </c>
      <c r="C601">
        <v>126905</v>
      </c>
      <c r="D601" t="s">
        <v>1340</v>
      </c>
      <c r="E601">
        <v>126</v>
      </c>
      <c r="F601" t="s">
        <v>1333</v>
      </c>
      <c r="G601">
        <v>11</v>
      </c>
      <c r="H601" t="s">
        <v>461</v>
      </c>
      <c r="I601">
        <v>405</v>
      </c>
      <c r="J601">
        <v>395</v>
      </c>
      <c r="K601">
        <v>800</v>
      </c>
      <c r="L601">
        <v>405</v>
      </c>
      <c r="M601">
        <v>395</v>
      </c>
      <c r="N601">
        <v>800</v>
      </c>
      <c r="O601">
        <v>405</v>
      </c>
      <c r="P601">
        <v>395</v>
      </c>
      <c r="Q601">
        <v>800</v>
      </c>
      <c r="U601">
        <v>17</v>
      </c>
      <c r="V601">
        <v>28</v>
      </c>
      <c r="W601">
        <v>45</v>
      </c>
      <c r="X601">
        <v>6162.6350000000002</v>
      </c>
    </row>
    <row r="602" spans="1:24" x14ac:dyDescent="0.2">
      <c r="A602">
        <v>126905001</v>
      </c>
      <c r="B602" t="s">
        <v>1339</v>
      </c>
      <c r="C602">
        <v>126905</v>
      </c>
      <c r="D602" t="s">
        <v>1340</v>
      </c>
      <c r="E602">
        <v>126</v>
      </c>
      <c r="F602" t="s">
        <v>1333</v>
      </c>
      <c r="G602">
        <v>11</v>
      </c>
      <c r="H602" t="s">
        <v>461</v>
      </c>
      <c r="I602">
        <v>507</v>
      </c>
      <c r="J602">
        <v>485</v>
      </c>
      <c r="K602">
        <v>992</v>
      </c>
      <c r="L602">
        <v>538</v>
      </c>
      <c r="M602">
        <v>521</v>
      </c>
      <c r="N602">
        <v>1059</v>
      </c>
      <c r="O602">
        <v>539</v>
      </c>
      <c r="P602">
        <v>511</v>
      </c>
      <c r="Q602">
        <v>1050</v>
      </c>
      <c r="R602">
        <v>538</v>
      </c>
      <c r="S602">
        <v>536</v>
      </c>
      <c r="T602">
        <v>1075</v>
      </c>
      <c r="U602">
        <v>527</v>
      </c>
      <c r="V602">
        <v>469</v>
      </c>
      <c r="W602">
        <v>996</v>
      </c>
      <c r="X602">
        <v>6162.6350000000002</v>
      </c>
    </row>
    <row r="603" spans="1:24" x14ac:dyDescent="0.2">
      <c r="A603">
        <v>37904002</v>
      </c>
      <c r="B603" t="s">
        <v>376</v>
      </c>
      <c r="C603">
        <v>37904</v>
      </c>
      <c r="D603" t="s">
        <v>377</v>
      </c>
      <c r="E603">
        <v>37</v>
      </c>
      <c r="F603" t="s">
        <v>375</v>
      </c>
      <c r="G603">
        <v>7</v>
      </c>
      <c r="H603" t="s">
        <v>26</v>
      </c>
      <c r="I603">
        <v>507</v>
      </c>
      <c r="J603">
        <v>505</v>
      </c>
      <c r="K603">
        <v>1012</v>
      </c>
      <c r="L603">
        <v>562</v>
      </c>
      <c r="M603">
        <v>533</v>
      </c>
      <c r="N603">
        <v>1094</v>
      </c>
      <c r="O603">
        <v>610</v>
      </c>
      <c r="P603">
        <v>550</v>
      </c>
      <c r="Q603">
        <v>1160</v>
      </c>
      <c r="R603">
        <v>538</v>
      </c>
      <c r="S603">
        <v>524</v>
      </c>
      <c r="T603">
        <v>1061</v>
      </c>
      <c r="U603">
        <v>617</v>
      </c>
      <c r="V603">
        <v>631</v>
      </c>
      <c r="W603">
        <v>1248</v>
      </c>
      <c r="X603">
        <v>6196.0649999999996</v>
      </c>
    </row>
    <row r="604" spans="1:24" x14ac:dyDescent="0.2">
      <c r="A604">
        <v>123905001</v>
      </c>
      <c r="B604" t="s">
        <v>1312</v>
      </c>
      <c r="C604">
        <v>123905</v>
      </c>
      <c r="D604" t="s">
        <v>1313</v>
      </c>
      <c r="E604">
        <v>123</v>
      </c>
      <c r="F604" t="s">
        <v>1310</v>
      </c>
      <c r="G604">
        <v>5</v>
      </c>
      <c r="H604" t="s">
        <v>372</v>
      </c>
      <c r="I604">
        <v>495</v>
      </c>
      <c r="J604">
        <v>479</v>
      </c>
      <c r="K604">
        <v>974</v>
      </c>
      <c r="L604">
        <v>522</v>
      </c>
      <c r="M604">
        <v>520</v>
      </c>
      <c r="N604">
        <v>1042</v>
      </c>
      <c r="O604">
        <v>513</v>
      </c>
      <c r="P604">
        <v>504</v>
      </c>
      <c r="Q604">
        <v>1016</v>
      </c>
      <c r="R604">
        <v>536</v>
      </c>
      <c r="S604">
        <v>542</v>
      </c>
      <c r="T604">
        <v>1078</v>
      </c>
      <c r="U604">
        <v>789</v>
      </c>
      <c r="V604">
        <v>802</v>
      </c>
      <c r="W604">
        <v>1591</v>
      </c>
      <c r="X604">
        <v>6321.21</v>
      </c>
    </row>
    <row r="605" spans="1:24" x14ac:dyDescent="0.2">
      <c r="A605">
        <v>239901001</v>
      </c>
      <c r="B605" t="s">
        <v>2070</v>
      </c>
      <c r="C605">
        <v>239901</v>
      </c>
      <c r="D605" t="s">
        <v>2071</v>
      </c>
      <c r="E605">
        <v>239</v>
      </c>
      <c r="F605" t="s">
        <v>2072</v>
      </c>
      <c r="G605">
        <v>6</v>
      </c>
      <c r="H605" t="s">
        <v>79</v>
      </c>
      <c r="I605">
        <v>486</v>
      </c>
      <c r="J605">
        <v>470</v>
      </c>
      <c r="K605">
        <v>956</v>
      </c>
      <c r="L605">
        <v>532</v>
      </c>
      <c r="M605">
        <v>524</v>
      </c>
      <c r="N605">
        <v>1056</v>
      </c>
      <c r="O605">
        <v>534</v>
      </c>
      <c r="P605">
        <v>513</v>
      </c>
      <c r="Q605">
        <v>1047</v>
      </c>
      <c r="R605">
        <v>528</v>
      </c>
      <c r="S605">
        <v>539</v>
      </c>
      <c r="T605">
        <v>1068</v>
      </c>
      <c r="U605">
        <v>686</v>
      </c>
      <c r="V605">
        <v>767</v>
      </c>
      <c r="W605">
        <v>1453</v>
      </c>
      <c r="X605">
        <v>6351.4470000000001</v>
      </c>
    </row>
    <row r="606" spans="1:24" x14ac:dyDescent="0.2">
      <c r="A606">
        <v>125901001</v>
      </c>
      <c r="B606" t="s">
        <v>1328</v>
      </c>
      <c r="C606">
        <v>125901</v>
      </c>
      <c r="D606" t="s">
        <v>1329</v>
      </c>
      <c r="E606">
        <v>125</v>
      </c>
      <c r="F606" t="s">
        <v>1330</v>
      </c>
      <c r="G606">
        <v>2</v>
      </c>
      <c r="H606" t="s">
        <v>59</v>
      </c>
      <c r="I606">
        <v>520</v>
      </c>
      <c r="J606">
        <v>520</v>
      </c>
      <c r="K606">
        <v>1040</v>
      </c>
      <c r="L606">
        <v>564</v>
      </c>
      <c r="M606">
        <v>532</v>
      </c>
      <c r="N606">
        <v>1096</v>
      </c>
      <c r="O606">
        <v>560</v>
      </c>
      <c r="P606">
        <v>518</v>
      </c>
      <c r="Q606">
        <v>1078</v>
      </c>
      <c r="U606">
        <v>663</v>
      </c>
      <c r="V606">
        <v>697</v>
      </c>
      <c r="W606">
        <v>1360</v>
      </c>
      <c r="X606">
        <v>6393.2550000000001</v>
      </c>
    </row>
    <row r="607" spans="1:24" x14ac:dyDescent="0.2">
      <c r="A607">
        <v>116905002</v>
      </c>
      <c r="B607" t="s">
        <v>1275</v>
      </c>
      <c r="C607">
        <v>116905</v>
      </c>
      <c r="D607" t="s">
        <v>1276</v>
      </c>
      <c r="E607">
        <v>116</v>
      </c>
      <c r="F607" t="s">
        <v>1270</v>
      </c>
      <c r="G607">
        <v>8</v>
      </c>
      <c r="H607" t="s">
        <v>246</v>
      </c>
      <c r="I607">
        <v>464</v>
      </c>
      <c r="J607">
        <v>471</v>
      </c>
      <c r="K607">
        <v>933</v>
      </c>
      <c r="L607">
        <v>492</v>
      </c>
      <c r="M607">
        <v>494</v>
      </c>
      <c r="N607">
        <v>985</v>
      </c>
      <c r="O607">
        <v>496</v>
      </c>
      <c r="P607">
        <v>491</v>
      </c>
      <c r="Q607">
        <v>986</v>
      </c>
      <c r="R607">
        <v>487</v>
      </c>
      <c r="S607">
        <v>499</v>
      </c>
      <c r="T607">
        <v>985</v>
      </c>
      <c r="U607">
        <v>607</v>
      </c>
      <c r="V607">
        <v>638</v>
      </c>
      <c r="W607">
        <v>1245</v>
      </c>
      <c r="X607">
        <v>6495.1750000000002</v>
      </c>
    </row>
    <row r="608" spans="1:24" x14ac:dyDescent="0.2">
      <c r="A608">
        <v>152906001</v>
      </c>
      <c r="B608" t="s">
        <v>1476</v>
      </c>
      <c r="C608">
        <v>152906</v>
      </c>
      <c r="D608" t="s">
        <v>1477</v>
      </c>
      <c r="E608">
        <v>152</v>
      </c>
      <c r="F608" t="s">
        <v>1466</v>
      </c>
      <c r="G608">
        <v>17</v>
      </c>
      <c r="H608" t="s">
        <v>388</v>
      </c>
      <c r="I608">
        <v>530</v>
      </c>
      <c r="J608">
        <v>525</v>
      </c>
      <c r="K608">
        <v>1055</v>
      </c>
      <c r="L608">
        <v>558</v>
      </c>
      <c r="M608">
        <v>543</v>
      </c>
      <c r="N608">
        <v>1101</v>
      </c>
      <c r="O608">
        <v>563</v>
      </c>
      <c r="P608">
        <v>531</v>
      </c>
      <c r="Q608">
        <v>1094</v>
      </c>
      <c r="R608">
        <v>550</v>
      </c>
      <c r="S608">
        <v>560</v>
      </c>
      <c r="T608">
        <v>1110</v>
      </c>
      <c r="U608">
        <v>653</v>
      </c>
      <c r="V608">
        <v>706</v>
      </c>
      <c r="W608">
        <v>1359</v>
      </c>
      <c r="X608">
        <v>6509.3969999999999</v>
      </c>
    </row>
    <row r="609" spans="1:24" x14ac:dyDescent="0.2">
      <c r="A609">
        <v>15822001</v>
      </c>
      <c r="B609" t="s">
        <v>145</v>
      </c>
      <c r="C609">
        <v>15822</v>
      </c>
      <c r="D609" t="s">
        <v>146</v>
      </c>
      <c r="E609">
        <v>15</v>
      </c>
      <c r="F609" t="s">
        <v>139</v>
      </c>
      <c r="G609">
        <v>20</v>
      </c>
      <c r="H609" t="s">
        <v>67</v>
      </c>
      <c r="I609">
        <v>447</v>
      </c>
      <c r="J609">
        <v>441</v>
      </c>
      <c r="K609">
        <v>889</v>
      </c>
      <c r="L609">
        <v>459</v>
      </c>
      <c r="M609">
        <v>438</v>
      </c>
      <c r="N609">
        <v>897</v>
      </c>
      <c r="O609">
        <v>459</v>
      </c>
      <c r="P609">
        <v>437</v>
      </c>
      <c r="Q609">
        <v>896</v>
      </c>
      <c r="R609">
        <v>459</v>
      </c>
      <c r="S609">
        <v>438</v>
      </c>
      <c r="T609">
        <v>897</v>
      </c>
      <c r="U609">
        <v>560</v>
      </c>
      <c r="V609">
        <v>601</v>
      </c>
      <c r="W609">
        <v>1161</v>
      </c>
      <c r="X609">
        <v>6530.2030000000004</v>
      </c>
    </row>
    <row r="610" spans="1:24" x14ac:dyDescent="0.2">
      <c r="A610">
        <v>146902002</v>
      </c>
      <c r="B610" t="s">
        <v>1440</v>
      </c>
      <c r="C610">
        <v>146902</v>
      </c>
      <c r="D610" t="s">
        <v>1441</v>
      </c>
      <c r="E610">
        <v>146</v>
      </c>
      <c r="F610" t="s">
        <v>1439</v>
      </c>
      <c r="G610">
        <v>4</v>
      </c>
      <c r="H610" t="s">
        <v>252</v>
      </c>
      <c r="I610">
        <v>486</v>
      </c>
      <c r="J610">
        <v>471</v>
      </c>
      <c r="K610">
        <v>957</v>
      </c>
      <c r="L610">
        <v>507</v>
      </c>
      <c r="M610">
        <v>494</v>
      </c>
      <c r="N610">
        <v>1001</v>
      </c>
      <c r="O610">
        <v>509</v>
      </c>
      <c r="P610">
        <v>481</v>
      </c>
      <c r="Q610">
        <v>991</v>
      </c>
      <c r="R610">
        <v>504</v>
      </c>
      <c r="S610">
        <v>513</v>
      </c>
      <c r="T610">
        <v>1017</v>
      </c>
      <c r="U610">
        <v>708</v>
      </c>
      <c r="V610">
        <v>772</v>
      </c>
      <c r="W610">
        <v>1480</v>
      </c>
      <c r="X610">
        <v>6538.47</v>
      </c>
    </row>
    <row r="611" spans="1:24" x14ac:dyDescent="0.2">
      <c r="A611">
        <v>101906001</v>
      </c>
      <c r="B611" t="s">
        <v>1024</v>
      </c>
      <c r="C611">
        <v>101906</v>
      </c>
      <c r="D611" t="s">
        <v>1025</v>
      </c>
      <c r="E611">
        <v>101</v>
      </c>
      <c r="F611" t="s">
        <v>971</v>
      </c>
      <c r="G611">
        <v>4</v>
      </c>
      <c r="H611" t="s">
        <v>252</v>
      </c>
      <c r="I611">
        <v>456</v>
      </c>
      <c r="J611">
        <v>474</v>
      </c>
      <c r="K611">
        <v>930</v>
      </c>
      <c r="L611">
        <v>475</v>
      </c>
      <c r="M611">
        <v>484</v>
      </c>
      <c r="N611">
        <v>958</v>
      </c>
      <c r="O611">
        <v>476</v>
      </c>
      <c r="P611">
        <v>480</v>
      </c>
      <c r="Q611">
        <v>956</v>
      </c>
      <c r="R611">
        <v>474</v>
      </c>
      <c r="S611">
        <v>487</v>
      </c>
      <c r="T611">
        <v>961</v>
      </c>
      <c r="U611">
        <v>811</v>
      </c>
      <c r="V611">
        <v>841</v>
      </c>
      <c r="W611">
        <v>1652</v>
      </c>
      <c r="X611">
        <v>6710.2780000000002</v>
      </c>
    </row>
    <row r="612" spans="1:24" x14ac:dyDescent="0.2">
      <c r="A612">
        <v>102902001</v>
      </c>
      <c r="B612" t="s">
        <v>206</v>
      </c>
      <c r="C612">
        <v>102902</v>
      </c>
      <c r="D612" t="s">
        <v>1138</v>
      </c>
      <c r="E612">
        <v>102</v>
      </c>
      <c r="F612" t="s">
        <v>1139</v>
      </c>
      <c r="G612">
        <v>7</v>
      </c>
      <c r="H612" t="s">
        <v>26</v>
      </c>
      <c r="I612">
        <v>489</v>
      </c>
      <c r="J612">
        <v>460</v>
      </c>
      <c r="K612">
        <v>950</v>
      </c>
      <c r="L612">
        <v>506</v>
      </c>
      <c r="M612">
        <v>478</v>
      </c>
      <c r="N612">
        <v>985</v>
      </c>
      <c r="O612">
        <v>516</v>
      </c>
      <c r="P612">
        <v>483</v>
      </c>
      <c r="Q612">
        <v>1001</v>
      </c>
      <c r="R612">
        <v>491</v>
      </c>
      <c r="S612">
        <v>471</v>
      </c>
      <c r="T612">
        <v>961</v>
      </c>
      <c r="U612">
        <v>712</v>
      </c>
      <c r="V612">
        <v>692</v>
      </c>
      <c r="W612">
        <v>1404</v>
      </c>
      <c r="X612">
        <v>6721.9970000000003</v>
      </c>
    </row>
    <row r="613" spans="1:24" x14ac:dyDescent="0.2">
      <c r="A613">
        <v>28902001</v>
      </c>
      <c r="B613" t="s">
        <v>307</v>
      </c>
      <c r="C613">
        <v>28902</v>
      </c>
      <c r="D613" t="s">
        <v>308</v>
      </c>
      <c r="E613">
        <v>28</v>
      </c>
      <c r="F613" t="s">
        <v>309</v>
      </c>
      <c r="G613">
        <v>13</v>
      </c>
      <c r="H613" t="s">
        <v>92</v>
      </c>
      <c r="I613">
        <v>444</v>
      </c>
      <c r="J613">
        <v>442</v>
      </c>
      <c r="K613">
        <v>886</v>
      </c>
      <c r="L613">
        <v>460</v>
      </c>
      <c r="M613">
        <v>452</v>
      </c>
      <c r="N613">
        <v>912</v>
      </c>
      <c r="O613">
        <v>472</v>
      </c>
      <c r="P613">
        <v>459</v>
      </c>
      <c r="Q613">
        <v>931</v>
      </c>
      <c r="R613">
        <v>445</v>
      </c>
      <c r="S613">
        <v>443</v>
      </c>
      <c r="T613">
        <v>888</v>
      </c>
      <c r="U613">
        <v>535</v>
      </c>
      <c r="V613">
        <v>551</v>
      </c>
      <c r="W613">
        <v>1086</v>
      </c>
      <c r="X613">
        <v>6790.7490000000016</v>
      </c>
    </row>
    <row r="614" spans="1:24" x14ac:dyDescent="0.2">
      <c r="A614">
        <v>178914001</v>
      </c>
      <c r="B614" t="s">
        <v>1678</v>
      </c>
      <c r="C614">
        <v>178914</v>
      </c>
      <c r="D614" t="s">
        <v>1679</v>
      </c>
      <c r="E614">
        <v>178</v>
      </c>
      <c r="F614" t="s">
        <v>1657</v>
      </c>
      <c r="G614">
        <v>2</v>
      </c>
      <c r="H614" t="s">
        <v>59</v>
      </c>
      <c r="I614">
        <v>526</v>
      </c>
      <c r="J614">
        <v>526</v>
      </c>
      <c r="K614">
        <v>1052</v>
      </c>
      <c r="L614">
        <v>556</v>
      </c>
      <c r="M614">
        <v>567</v>
      </c>
      <c r="N614">
        <v>1123</v>
      </c>
      <c r="O614">
        <v>552</v>
      </c>
      <c r="P614">
        <v>550</v>
      </c>
      <c r="Q614">
        <v>1101</v>
      </c>
      <c r="R614">
        <v>561</v>
      </c>
      <c r="S614">
        <v>588</v>
      </c>
      <c r="T614">
        <v>1148</v>
      </c>
      <c r="U614">
        <v>925</v>
      </c>
      <c r="V614">
        <v>1025</v>
      </c>
      <c r="W614">
        <v>1950</v>
      </c>
      <c r="X614">
        <v>6819.442</v>
      </c>
    </row>
    <row r="615" spans="1:24" x14ac:dyDescent="0.2">
      <c r="A615">
        <v>225902001</v>
      </c>
      <c r="B615" t="s">
        <v>1949</v>
      </c>
      <c r="C615">
        <v>225902</v>
      </c>
      <c r="D615" t="s">
        <v>1950</v>
      </c>
      <c r="E615">
        <v>225</v>
      </c>
      <c r="F615" t="s">
        <v>1951</v>
      </c>
      <c r="G615">
        <v>8</v>
      </c>
      <c r="H615" t="s">
        <v>246</v>
      </c>
      <c r="I615">
        <v>494</v>
      </c>
      <c r="J615">
        <v>487</v>
      </c>
      <c r="K615">
        <v>981</v>
      </c>
      <c r="L615">
        <v>516</v>
      </c>
      <c r="M615">
        <v>509</v>
      </c>
      <c r="N615">
        <v>1023</v>
      </c>
      <c r="O615">
        <v>525</v>
      </c>
      <c r="P615">
        <v>511</v>
      </c>
      <c r="Q615">
        <v>1035</v>
      </c>
      <c r="R615">
        <v>506</v>
      </c>
      <c r="S615">
        <v>506</v>
      </c>
      <c r="T615">
        <v>1010</v>
      </c>
      <c r="U615">
        <v>708</v>
      </c>
      <c r="V615">
        <v>751</v>
      </c>
      <c r="W615">
        <v>1459</v>
      </c>
      <c r="X615">
        <v>6821.2120000000004</v>
      </c>
    </row>
    <row r="616" spans="1:24" x14ac:dyDescent="0.2">
      <c r="A616">
        <v>57804008</v>
      </c>
      <c r="B616" t="s">
        <v>495</v>
      </c>
      <c r="C616">
        <v>57804</v>
      </c>
      <c r="D616" t="s">
        <v>489</v>
      </c>
      <c r="E616">
        <v>57</v>
      </c>
      <c r="F616" t="s">
        <v>480</v>
      </c>
      <c r="G616">
        <v>10</v>
      </c>
      <c r="H616" t="s">
        <v>397</v>
      </c>
      <c r="I616">
        <v>371</v>
      </c>
      <c r="J616">
        <v>398</v>
      </c>
      <c r="K616">
        <v>770</v>
      </c>
      <c r="L616">
        <v>395</v>
      </c>
      <c r="M616">
        <v>409</v>
      </c>
      <c r="N616">
        <v>804</v>
      </c>
      <c r="O616">
        <v>369</v>
      </c>
      <c r="P616">
        <v>395</v>
      </c>
      <c r="Q616">
        <v>765</v>
      </c>
      <c r="R616">
        <v>436</v>
      </c>
      <c r="S616">
        <v>430</v>
      </c>
      <c r="T616">
        <v>866</v>
      </c>
      <c r="U616">
        <v>100</v>
      </c>
      <c r="V616">
        <v>130</v>
      </c>
      <c r="W616">
        <v>230</v>
      </c>
      <c r="X616">
        <v>6833.0280000000002</v>
      </c>
    </row>
    <row r="617" spans="1:24" x14ac:dyDescent="0.2">
      <c r="A617">
        <v>57804005</v>
      </c>
      <c r="B617" t="s">
        <v>492</v>
      </c>
      <c r="C617">
        <v>57804</v>
      </c>
      <c r="D617" t="s">
        <v>489</v>
      </c>
      <c r="E617">
        <v>57</v>
      </c>
      <c r="F617" t="s">
        <v>480</v>
      </c>
      <c r="G617">
        <v>10</v>
      </c>
      <c r="H617" t="s">
        <v>397</v>
      </c>
      <c r="I617">
        <v>448</v>
      </c>
      <c r="J617">
        <v>433</v>
      </c>
      <c r="K617">
        <v>885</v>
      </c>
      <c r="L617">
        <v>448</v>
      </c>
      <c r="M617">
        <v>433</v>
      </c>
      <c r="N617">
        <v>885</v>
      </c>
      <c r="R617">
        <v>430</v>
      </c>
      <c r="S617">
        <v>433</v>
      </c>
      <c r="T617">
        <v>863</v>
      </c>
      <c r="U617">
        <v>136</v>
      </c>
      <c r="V617">
        <v>164</v>
      </c>
      <c r="W617">
        <v>300</v>
      </c>
      <c r="X617">
        <v>6833.0280000000002</v>
      </c>
    </row>
    <row r="618" spans="1:24" x14ac:dyDescent="0.2">
      <c r="A618">
        <v>57804003</v>
      </c>
      <c r="B618" t="s">
        <v>490</v>
      </c>
      <c r="C618">
        <v>57804</v>
      </c>
      <c r="D618" t="s">
        <v>489</v>
      </c>
      <c r="E618">
        <v>57</v>
      </c>
      <c r="F618" t="s">
        <v>480</v>
      </c>
      <c r="G618">
        <v>10</v>
      </c>
      <c r="H618" t="s">
        <v>397</v>
      </c>
      <c r="I618">
        <v>395</v>
      </c>
      <c r="J618">
        <v>420</v>
      </c>
      <c r="K618">
        <v>815</v>
      </c>
      <c r="L618">
        <v>473</v>
      </c>
      <c r="M618">
        <v>450</v>
      </c>
      <c r="N618">
        <v>923</v>
      </c>
      <c r="R618">
        <v>473</v>
      </c>
      <c r="S618">
        <v>450</v>
      </c>
      <c r="T618">
        <v>923</v>
      </c>
      <c r="U618">
        <v>151</v>
      </c>
      <c r="V618">
        <v>185</v>
      </c>
      <c r="W618">
        <v>336</v>
      </c>
      <c r="X618">
        <v>6833.0280000000002</v>
      </c>
    </row>
    <row r="619" spans="1:24" x14ac:dyDescent="0.2">
      <c r="A619">
        <v>57804007</v>
      </c>
      <c r="B619" t="s">
        <v>494</v>
      </c>
      <c r="C619">
        <v>57804</v>
      </c>
      <c r="D619" t="s">
        <v>489</v>
      </c>
      <c r="E619">
        <v>57</v>
      </c>
      <c r="F619" t="s">
        <v>480</v>
      </c>
      <c r="G619">
        <v>10</v>
      </c>
      <c r="H619" t="s">
        <v>397</v>
      </c>
      <c r="I619">
        <v>425</v>
      </c>
      <c r="J619">
        <v>443</v>
      </c>
      <c r="K619">
        <v>866</v>
      </c>
      <c r="L619">
        <v>430</v>
      </c>
      <c r="M619">
        <v>437</v>
      </c>
      <c r="N619">
        <v>865</v>
      </c>
      <c r="O619">
        <v>428</v>
      </c>
      <c r="P619">
        <v>415</v>
      </c>
      <c r="Q619">
        <v>843</v>
      </c>
      <c r="R619">
        <v>433</v>
      </c>
      <c r="S619">
        <v>467</v>
      </c>
      <c r="T619">
        <v>895</v>
      </c>
      <c r="U619">
        <v>155</v>
      </c>
      <c r="V619">
        <v>196</v>
      </c>
      <c r="W619">
        <v>351</v>
      </c>
      <c r="X619">
        <v>6833.0280000000002</v>
      </c>
    </row>
    <row r="620" spans="1:24" x14ac:dyDescent="0.2">
      <c r="A620">
        <v>57804006</v>
      </c>
      <c r="B620" t="s">
        <v>493</v>
      </c>
      <c r="C620">
        <v>57804</v>
      </c>
      <c r="D620" t="s">
        <v>489</v>
      </c>
      <c r="E620">
        <v>57</v>
      </c>
      <c r="F620" t="s">
        <v>480</v>
      </c>
      <c r="G620">
        <v>10</v>
      </c>
      <c r="H620" t="s">
        <v>397</v>
      </c>
      <c r="I620">
        <v>417</v>
      </c>
      <c r="J620">
        <v>427</v>
      </c>
      <c r="K620">
        <v>843</v>
      </c>
      <c r="L620">
        <v>417</v>
      </c>
      <c r="M620">
        <v>427</v>
      </c>
      <c r="N620">
        <v>843</v>
      </c>
      <c r="R620">
        <v>375</v>
      </c>
      <c r="S620">
        <v>380</v>
      </c>
      <c r="T620">
        <v>755</v>
      </c>
      <c r="U620">
        <v>209</v>
      </c>
      <c r="V620">
        <v>193</v>
      </c>
      <c r="W620">
        <v>402</v>
      </c>
      <c r="X620">
        <v>6833.0280000000002</v>
      </c>
    </row>
    <row r="621" spans="1:24" x14ac:dyDescent="0.2">
      <c r="A621">
        <v>57804009</v>
      </c>
      <c r="B621" t="s">
        <v>496</v>
      </c>
      <c r="C621">
        <v>57804</v>
      </c>
      <c r="D621" t="s">
        <v>489</v>
      </c>
      <c r="E621">
        <v>57</v>
      </c>
      <c r="F621" t="s">
        <v>480</v>
      </c>
      <c r="G621">
        <v>10</v>
      </c>
      <c r="H621" t="s">
        <v>397</v>
      </c>
      <c r="I621">
        <v>406</v>
      </c>
      <c r="J621">
        <v>408</v>
      </c>
      <c r="K621">
        <v>818</v>
      </c>
      <c r="L621">
        <v>406</v>
      </c>
      <c r="M621">
        <v>399</v>
      </c>
      <c r="N621">
        <v>808</v>
      </c>
      <c r="O621">
        <v>408</v>
      </c>
      <c r="P621">
        <v>400</v>
      </c>
      <c r="Q621">
        <v>812</v>
      </c>
      <c r="U621">
        <v>212</v>
      </c>
      <c r="V621">
        <v>209</v>
      </c>
      <c r="W621">
        <v>421</v>
      </c>
      <c r="X621">
        <v>6833.0280000000002</v>
      </c>
    </row>
    <row r="622" spans="1:24" x14ac:dyDescent="0.2">
      <c r="A622">
        <v>57804004</v>
      </c>
      <c r="B622" t="s">
        <v>491</v>
      </c>
      <c r="C622">
        <v>57804</v>
      </c>
      <c r="D622" t="s">
        <v>489</v>
      </c>
      <c r="E622">
        <v>57</v>
      </c>
      <c r="F622" t="s">
        <v>480</v>
      </c>
      <c r="G622">
        <v>10</v>
      </c>
      <c r="H622" t="s">
        <v>397</v>
      </c>
      <c r="I622">
        <v>410</v>
      </c>
      <c r="J622">
        <v>380</v>
      </c>
      <c r="K622">
        <v>790</v>
      </c>
      <c r="L622">
        <v>410</v>
      </c>
      <c r="M622">
        <v>380</v>
      </c>
      <c r="N622">
        <v>790</v>
      </c>
      <c r="O622">
        <v>410</v>
      </c>
      <c r="P622">
        <v>380</v>
      </c>
      <c r="Q622">
        <v>790</v>
      </c>
      <c r="U622">
        <v>249</v>
      </c>
      <c r="V622">
        <v>262</v>
      </c>
      <c r="W622">
        <v>511</v>
      </c>
      <c r="X622">
        <v>6833.0280000000002</v>
      </c>
    </row>
    <row r="623" spans="1:24" x14ac:dyDescent="0.2">
      <c r="A623">
        <v>57804002</v>
      </c>
      <c r="B623" t="s">
        <v>488</v>
      </c>
      <c r="C623">
        <v>57804</v>
      </c>
      <c r="D623" t="s">
        <v>489</v>
      </c>
      <c r="E623">
        <v>57</v>
      </c>
      <c r="F623" t="s">
        <v>480</v>
      </c>
      <c r="G623">
        <v>10</v>
      </c>
      <c r="H623" t="s">
        <v>397</v>
      </c>
      <c r="I623">
        <v>454</v>
      </c>
      <c r="J623">
        <v>414</v>
      </c>
      <c r="K623">
        <v>868</v>
      </c>
      <c r="L623">
        <v>454</v>
      </c>
      <c r="M623">
        <v>414</v>
      </c>
      <c r="N623">
        <v>868</v>
      </c>
      <c r="O623">
        <v>420</v>
      </c>
      <c r="P623">
        <v>400</v>
      </c>
      <c r="Q623">
        <v>820</v>
      </c>
      <c r="R623">
        <v>505</v>
      </c>
      <c r="S623">
        <v>435</v>
      </c>
      <c r="T623">
        <v>940</v>
      </c>
      <c r="U623">
        <v>334</v>
      </c>
      <c r="V623">
        <v>332</v>
      </c>
      <c r="W623">
        <v>666</v>
      </c>
      <c r="X623">
        <v>6833.0280000000002</v>
      </c>
    </row>
    <row r="624" spans="1:24" x14ac:dyDescent="0.2">
      <c r="A624">
        <v>84911001</v>
      </c>
      <c r="B624" t="s">
        <v>865</v>
      </c>
      <c r="C624">
        <v>84911</v>
      </c>
      <c r="D624" t="s">
        <v>866</v>
      </c>
      <c r="E624">
        <v>84</v>
      </c>
      <c r="F624" t="s">
        <v>843</v>
      </c>
      <c r="G624">
        <v>4</v>
      </c>
      <c r="H624" t="s">
        <v>252</v>
      </c>
      <c r="I624">
        <v>561</v>
      </c>
      <c r="J624">
        <v>574</v>
      </c>
      <c r="K624">
        <v>1135</v>
      </c>
      <c r="L624">
        <v>590</v>
      </c>
      <c r="M624">
        <v>584</v>
      </c>
      <c r="N624">
        <v>1175</v>
      </c>
      <c r="O624">
        <v>586</v>
      </c>
      <c r="P624">
        <v>565</v>
      </c>
      <c r="Q624">
        <v>1151</v>
      </c>
      <c r="R624">
        <v>594</v>
      </c>
      <c r="S624">
        <v>604</v>
      </c>
      <c r="T624">
        <v>1198</v>
      </c>
      <c r="U624">
        <v>1061</v>
      </c>
      <c r="V624">
        <v>1114</v>
      </c>
      <c r="W624">
        <v>2175</v>
      </c>
      <c r="X624">
        <v>6843.9830000000002</v>
      </c>
    </row>
    <row r="625" spans="1:24" x14ac:dyDescent="0.2">
      <c r="A625">
        <v>108903001</v>
      </c>
      <c r="B625" t="s">
        <v>1180</v>
      </c>
      <c r="C625">
        <v>108903</v>
      </c>
      <c r="D625" t="s">
        <v>1181</v>
      </c>
      <c r="E625">
        <v>108</v>
      </c>
      <c r="F625" t="s">
        <v>1170</v>
      </c>
      <c r="G625">
        <v>1</v>
      </c>
      <c r="H625" t="s">
        <v>327</v>
      </c>
      <c r="I625">
        <v>460</v>
      </c>
      <c r="J625">
        <v>449</v>
      </c>
      <c r="K625">
        <v>909</v>
      </c>
      <c r="L625">
        <v>459</v>
      </c>
      <c r="M625">
        <v>449</v>
      </c>
      <c r="N625">
        <v>908</v>
      </c>
      <c r="O625">
        <v>457</v>
      </c>
      <c r="P625">
        <v>436</v>
      </c>
      <c r="Q625">
        <v>894</v>
      </c>
      <c r="R625">
        <v>462</v>
      </c>
      <c r="S625">
        <v>462</v>
      </c>
      <c r="T625">
        <v>924</v>
      </c>
      <c r="U625">
        <v>658</v>
      </c>
      <c r="V625">
        <v>726</v>
      </c>
      <c r="W625">
        <v>1384</v>
      </c>
      <c r="X625">
        <v>6910.4579999999996</v>
      </c>
    </row>
    <row r="626" spans="1:24" x14ac:dyDescent="0.2">
      <c r="A626">
        <v>95905001</v>
      </c>
      <c r="B626" t="s">
        <v>951</v>
      </c>
      <c r="C626">
        <v>95905</v>
      </c>
      <c r="D626" t="s">
        <v>952</v>
      </c>
      <c r="E626">
        <v>95</v>
      </c>
      <c r="F626" t="s">
        <v>948</v>
      </c>
      <c r="G626">
        <v>17</v>
      </c>
      <c r="H626" t="s">
        <v>388</v>
      </c>
      <c r="I626">
        <v>527</v>
      </c>
      <c r="J626">
        <v>547</v>
      </c>
      <c r="K626">
        <v>1073</v>
      </c>
      <c r="L626">
        <v>547</v>
      </c>
      <c r="M626">
        <v>546</v>
      </c>
      <c r="N626">
        <v>1092</v>
      </c>
      <c r="O626">
        <v>566</v>
      </c>
      <c r="P626">
        <v>557</v>
      </c>
      <c r="Q626">
        <v>1123</v>
      </c>
      <c r="R626">
        <v>532</v>
      </c>
      <c r="S626">
        <v>537</v>
      </c>
      <c r="T626">
        <v>1068</v>
      </c>
      <c r="U626">
        <v>686</v>
      </c>
      <c r="V626">
        <v>740</v>
      </c>
      <c r="W626">
        <v>1426</v>
      </c>
      <c r="X626">
        <v>6915.652</v>
      </c>
    </row>
    <row r="627" spans="1:24" x14ac:dyDescent="0.2">
      <c r="A627">
        <v>57848003</v>
      </c>
      <c r="B627" t="s">
        <v>518</v>
      </c>
      <c r="C627">
        <v>57848</v>
      </c>
      <c r="D627" t="s">
        <v>518</v>
      </c>
      <c r="E627">
        <v>57</v>
      </c>
      <c r="F627" t="s">
        <v>480</v>
      </c>
      <c r="G627">
        <v>10</v>
      </c>
      <c r="H627" t="s">
        <v>397</v>
      </c>
      <c r="I627">
        <v>507</v>
      </c>
      <c r="J627">
        <v>485</v>
      </c>
      <c r="K627">
        <v>992</v>
      </c>
      <c r="L627">
        <v>532</v>
      </c>
      <c r="M627">
        <v>567</v>
      </c>
      <c r="N627">
        <v>1098</v>
      </c>
      <c r="O627">
        <v>527</v>
      </c>
      <c r="P627">
        <v>558</v>
      </c>
      <c r="Q627">
        <v>1085</v>
      </c>
      <c r="R627">
        <v>539</v>
      </c>
      <c r="S627">
        <v>579</v>
      </c>
      <c r="T627">
        <v>1118</v>
      </c>
      <c r="U627">
        <v>270</v>
      </c>
      <c r="V627">
        <v>235</v>
      </c>
      <c r="W627">
        <v>505</v>
      </c>
      <c r="X627">
        <v>6961.6940000000004</v>
      </c>
    </row>
    <row r="628" spans="1:24" x14ac:dyDescent="0.2">
      <c r="A628">
        <v>227820001</v>
      </c>
      <c r="B628" t="s">
        <v>1969</v>
      </c>
      <c r="C628">
        <v>227820</v>
      </c>
      <c r="D628" t="s">
        <v>1970</v>
      </c>
      <c r="E628">
        <v>227</v>
      </c>
      <c r="F628" t="s">
        <v>1963</v>
      </c>
      <c r="G628">
        <v>13</v>
      </c>
      <c r="H628" t="s">
        <v>92</v>
      </c>
      <c r="I628">
        <v>565</v>
      </c>
      <c r="J628">
        <v>560</v>
      </c>
      <c r="K628">
        <v>1125</v>
      </c>
      <c r="L628">
        <v>542</v>
      </c>
      <c r="M628">
        <v>533</v>
      </c>
      <c r="N628">
        <v>1075</v>
      </c>
      <c r="O628">
        <v>557</v>
      </c>
      <c r="P628">
        <v>500</v>
      </c>
      <c r="Q628">
        <v>1057</v>
      </c>
      <c r="R628">
        <v>527</v>
      </c>
      <c r="S628">
        <v>567</v>
      </c>
      <c r="T628">
        <v>1093</v>
      </c>
      <c r="U628">
        <v>318</v>
      </c>
      <c r="V628">
        <v>309</v>
      </c>
      <c r="W628">
        <v>627</v>
      </c>
      <c r="X628">
        <v>6969.9359999999997</v>
      </c>
    </row>
    <row r="629" spans="1:24" x14ac:dyDescent="0.2">
      <c r="A629">
        <v>15917001</v>
      </c>
      <c r="B629" t="s">
        <v>221</v>
      </c>
      <c r="C629">
        <v>15917</v>
      </c>
      <c r="D629" t="s">
        <v>222</v>
      </c>
      <c r="E629">
        <v>15</v>
      </c>
      <c r="F629" t="s">
        <v>139</v>
      </c>
      <c r="G629">
        <v>20</v>
      </c>
      <c r="H629" t="s">
        <v>67</v>
      </c>
      <c r="I629">
        <v>424</v>
      </c>
      <c r="J629">
        <v>428</v>
      </c>
      <c r="K629">
        <v>852</v>
      </c>
      <c r="L629">
        <v>424</v>
      </c>
      <c r="M629">
        <v>433</v>
      </c>
      <c r="N629">
        <v>857</v>
      </c>
      <c r="O629">
        <v>439</v>
      </c>
      <c r="P629">
        <v>436</v>
      </c>
      <c r="Q629">
        <v>876</v>
      </c>
      <c r="R629">
        <v>408</v>
      </c>
      <c r="S629">
        <v>429</v>
      </c>
      <c r="T629">
        <v>837</v>
      </c>
      <c r="U629">
        <v>730</v>
      </c>
      <c r="V629">
        <v>754</v>
      </c>
      <c r="W629">
        <v>1484</v>
      </c>
      <c r="X629">
        <v>7091.4810000000016</v>
      </c>
    </row>
    <row r="630" spans="1:24" x14ac:dyDescent="0.2">
      <c r="A630">
        <v>220904003</v>
      </c>
      <c r="B630" t="s">
        <v>1874</v>
      </c>
      <c r="C630">
        <v>220904</v>
      </c>
      <c r="D630" t="s">
        <v>1873</v>
      </c>
      <c r="E630">
        <v>220</v>
      </c>
      <c r="F630" t="s">
        <v>1860</v>
      </c>
      <c r="G630">
        <v>11</v>
      </c>
      <c r="H630" t="s">
        <v>461</v>
      </c>
      <c r="I630">
        <v>416</v>
      </c>
      <c r="J630">
        <v>405</v>
      </c>
      <c r="K630">
        <v>819</v>
      </c>
      <c r="L630">
        <v>421</v>
      </c>
      <c r="M630">
        <v>408</v>
      </c>
      <c r="N630">
        <v>829</v>
      </c>
      <c r="O630">
        <v>418</v>
      </c>
      <c r="P630">
        <v>401</v>
      </c>
      <c r="Q630">
        <v>818</v>
      </c>
      <c r="R630">
        <v>438</v>
      </c>
      <c r="S630">
        <v>438</v>
      </c>
      <c r="T630">
        <v>875</v>
      </c>
      <c r="U630">
        <v>35</v>
      </c>
      <c r="V630">
        <v>25</v>
      </c>
      <c r="W630">
        <v>60</v>
      </c>
      <c r="X630">
        <v>7104.348</v>
      </c>
    </row>
    <row r="631" spans="1:24" x14ac:dyDescent="0.2">
      <c r="A631">
        <v>220904001</v>
      </c>
      <c r="B631" t="s">
        <v>1872</v>
      </c>
      <c r="C631">
        <v>220904</v>
      </c>
      <c r="D631" t="s">
        <v>1873</v>
      </c>
      <c r="E631">
        <v>220</v>
      </c>
      <c r="F631" t="s">
        <v>1860</v>
      </c>
      <c r="G631">
        <v>11</v>
      </c>
      <c r="H631" t="s">
        <v>461</v>
      </c>
      <c r="I631">
        <v>472</v>
      </c>
      <c r="J631">
        <v>471</v>
      </c>
      <c r="K631">
        <v>943</v>
      </c>
      <c r="L631">
        <v>468</v>
      </c>
      <c r="M631">
        <v>467</v>
      </c>
      <c r="N631">
        <v>935</v>
      </c>
      <c r="O631">
        <v>480</v>
      </c>
      <c r="P631">
        <v>474</v>
      </c>
      <c r="Q631">
        <v>954</v>
      </c>
      <c r="R631">
        <v>453</v>
      </c>
      <c r="S631">
        <v>456</v>
      </c>
      <c r="T631">
        <v>909</v>
      </c>
      <c r="U631">
        <v>736</v>
      </c>
      <c r="V631">
        <v>698</v>
      </c>
      <c r="W631">
        <v>1434</v>
      </c>
      <c r="X631">
        <v>7104.348</v>
      </c>
    </row>
    <row r="632" spans="1:24" x14ac:dyDescent="0.2">
      <c r="A632">
        <v>70911001</v>
      </c>
      <c r="B632" t="s">
        <v>687</v>
      </c>
      <c r="C632">
        <v>70911</v>
      </c>
      <c r="D632" t="s">
        <v>688</v>
      </c>
      <c r="E632">
        <v>70</v>
      </c>
      <c r="F632" t="s">
        <v>671</v>
      </c>
      <c r="G632">
        <v>10</v>
      </c>
      <c r="H632" t="s">
        <v>397</v>
      </c>
      <c r="I632">
        <v>479</v>
      </c>
      <c r="J632">
        <v>475</v>
      </c>
      <c r="K632">
        <v>954</v>
      </c>
      <c r="L632">
        <v>516</v>
      </c>
      <c r="M632">
        <v>504</v>
      </c>
      <c r="N632">
        <v>1020</v>
      </c>
      <c r="O632">
        <v>505</v>
      </c>
      <c r="P632">
        <v>492</v>
      </c>
      <c r="Q632">
        <v>998</v>
      </c>
      <c r="R632">
        <v>530</v>
      </c>
      <c r="S632">
        <v>520</v>
      </c>
      <c r="T632">
        <v>1049</v>
      </c>
      <c r="U632">
        <v>915</v>
      </c>
      <c r="V632">
        <v>963</v>
      </c>
      <c r="W632">
        <v>1878</v>
      </c>
      <c r="X632">
        <v>7135.8920000000016</v>
      </c>
    </row>
    <row r="633" spans="1:24" x14ac:dyDescent="0.2">
      <c r="A633">
        <v>70903002</v>
      </c>
      <c r="B633" t="s">
        <v>674</v>
      </c>
      <c r="C633">
        <v>70903</v>
      </c>
      <c r="D633" t="s">
        <v>675</v>
      </c>
      <c r="E633">
        <v>70</v>
      </c>
      <c r="F633" t="s">
        <v>671</v>
      </c>
      <c r="G633">
        <v>10</v>
      </c>
      <c r="H633" t="s">
        <v>397</v>
      </c>
      <c r="I633">
        <v>502</v>
      </c>
      <c r="J633">
        <v>506</v>
      </c>
      <c r="K633">
        <v>1007</v>
      </c>
      <c r="L633">
        <v>535</v>
      </c>
      <c r="M633">
        <v>526</v>
      </c>
      <c r="N633">
        <v>1061</v>
      </c>
      <c r="O633">
        <v>526</v>
      </c>
      <c r="P633">
        <v>513</v>
      </c>
      <c r="Q633">
        <v>1039</v>
      </c>
      <c r="R633">
        <v>546</v>
      </c>
      <c r="S633">
        <v>541</v>
      </c>
      <c r="T633">
        <v>1087</v>
      </c>
      <c r="U633">
        <v>816</v>
      </c>
      <c r="V633">
        <v>804</v>
      </c>
      <c r="W633">
        <v>1620</v>
      </c>
      <c r="X633">
        <v>7260.8440000000001</v>
      </c>
    </row>
    <row r="634" spans="1:24" x14ac:dyDescent="0.2">
      <c r="A634">
        <v>175903001</v>
      </c>
      <c r="B634" t="s">
        <v>1636</v>
      </c>
      <c r="C634">
        <v>175903</v>
      </c>
      <c r="D634" t="s">
        <v>1637</v>
      </c>
      <c r="E634">
        <v>175</v>
      </c>
      <c r="F634" t="s">
        <v>1635</v>
      </c>
      <c r="G634">
        <v>12</v>
      </c>
      <c r="H634" t="s">
        <v>115</v>
      </c>
      <c r="I634">
        <v>477</v>
      </c>
      <c r="J634">
        <v>472</v>
      </c>
      <c r="K634">
        <v>949</v>
      </c>
      <c r="L634">
        <v>503</v>
      </c>
      <c r="M634">
        <v>494</v>
      </c>
      <c r="N634">
        <v>998</v>
      </c>
      <c r="O634">
        <v>510</v>
      </c>
      <c r="P634">
        <v>490</v>
      </c>
      <c r="Q634">
        <v>1000</v>
      </c>
      <c r="R634">
        <v>495</v>
      </c>
      <c r="S634">
        <v>499</v>
      </c>
      <c r="T634">
        <v>995</v>
      </c>
      <c r="U634">
        <v>753</v>
      </c>
      <c r="V634">
        <v>849</v>
      </c>
      <c r="W634">
        <v>1602</v>
      </c>
      <c r="X634">
        <v>7371.5919999999996</v>
      </c>
    </row>
    <row r="635" spans="1:24" x14ac:dyDescent="0.2">
      <c r="A635">
        <v>220915001</v>
      </c>
      <c r="B635" t="s">
        <v>1914</v>
      </c>
      <c r="C635">
        <v>220915</v>
      </c>
      <c r="D635" t="s">
        <v>1915</v>
      </c>
      <c r="E635">
        <v>220</v>
      </c>
      <c r="F635" t="s">
        <v>1860</v>
      </c>
      <c r="G635">
        <v>11</v>
      </c>
      <c r="H635" t="s">
        <v>461</v>
      </c>
      <c r="I635">
        <v>519</v>
      </c>
      <c r="J635">
        <v>502</v>
      </c>
      <c r="K635">
        <v>1020</v>
      </c>
      <c r="L635">
        <v>538</v>
      </c>
      <c r="M635">
        <v>519</v>
      </c>
      <c r="N635">
        <v>1057</v>
      </c>
      <c r="O635">
        <v>542</v>
      </c>
      <c r="P635">
        <v>512</v>
      </c>
      <c r="Q635">
        <v>1054</v>
      </c>
      <c r="R635">
        <v>533</v>
      </c>
      <c r="S635">
        <v>528</v>
      </c>
      <c r="T635">
        <v>1062</v>
      </c>
      <c r="U635">
        <v>887</v>
      </c>
      <c r="V635">
        <v>874</v>
      </c>
      <c r="W635">
        <v>1761</v>
      </c>
      <c r="X635">
        <v>7433.8430000000017</v>
      </c>
    </row>
    <row r="636" spans="1:24" x14ac:dyDescent="0.2">
      <c r="A636">
        <v>108907001</v>
      </c>
      <c r="B636" t="s">
        <v>1194</v>
      </c>
      <c r="C636">
        <v>108907</v>
      </c>
      <c r="D636" t="s">
        <v>1195</v>
      </c>
      <c r="E636">
        <v>108</v>
      </c>
      <c r="F636" t="s">
        <v>1170</v>
      </c>
      <c r="G636">
        <v>1</v>
      </c>
      <c r="H636" t="s">
        <v>327</v>
      </c>
      <c r="I636">
        <v>532</v>
      </c>
      <c r="J636">
        <v>450</v>
      </c>
      <c r="K636">
        <v>982</v>
      </c>
      <c r="L636">
        <v>505</v>
      </c>
      <c r="M636">
        <v>464</v>
      </c>
      <c r="N636">
        <v>969</v>
      </c>
      <c r="O636">
        <v>499</v>
      </c>
      <c r="P636">
        <v>447</v>
      </c>
      <c r="Q636">
        <v>946</v>
      </c>
      <c r="U636">
        <v>543</v>
      </c>
      <c r="V636">
        <v>566</v>
      </c>
      <c r="W636">
        <v>1109</v>
      </c>
      <c r="X636">
        <v>7445.2190000000001</v>
      </c>
    </row>
    <row r="637" spans="1:24" x14ac:dyDescent="0.2">
      <c r="A637">
        <v>72801131</v>
      </c>
      <c r="B637" t="s">
        <v>765</v>
      </c>
      <c r="C637">
        <v>72801</v>
      </c>
      <c r="D637" t="s">
        <v>754</v>
      </c>
      <c r="E637">
        <v>72</v>
      </c>
      <c r="F637" t="s">
        <v>755</v>
      </c>
      <c r="G637">
        <v>11</v>
      </c>
      <c r="H637" t="s">
        <v>461</v>
      </c>
      <c r="I637">
        <v>503</v>
      </c>
      <c r="J637">
        <v>458</v>
      </c>
      <c r="K637">
        <v>960</v>
      </c>
      <c r="L637">
        <v>503</v>
      </c>
      <c r="M637">
        <v>458</v>
      </c>
      <c r="N637">
        <v>960</v>
      </c>
      <c r="O637">
        <v>510</v>
      </c>
      <c r="P637">
        <v>447</v>
      </c>
      <c r="Q637">
        <v>957</v>
      </c>
      <c r="U637">
        <v>41</v>
      </c>
      <c r="V637">
        <v>23</v>
      </c>
      <c r="W637">
        <v>64</v>
      </c>
      <c r="X637">
        <v>7556.7150000000001</v>
      </c>
    </row>
    <row r="638" spans="1:24" x14ac:dyDescent="0.2">
      <c r="A638">
        <v>72801138</v>
      </c>
      <c r="B638" t="s">
        <v>769</v>
      </c>
      <c r="C638">
        <v>72801</v>
      </c>
      <c r="D638" t="s">
        <v>754</v>
      </c>
      <c r="E638">
        <v>72</v>
      </c>
      <c r="F638" t="s">
        <v>755</v>
      </c>
      <c r="G638">
        <v>11</v>
      </c>
      <c r="H638" t="s">
        <v>461</v>
      </c>
      <c r="I638">
        <v>460</v>
      </c>
      <c r="J638">
        <v>490</v>
      </c>
      <c r="K638">
        <v>955</v>
      </c>
      <c r="L638">
        <v>474</v>
      </c>
      <c r="M638">
        <v>492</v>
      </c>
      <c r="N638">
        <v>966</v>
      </c>
      <c r="O638">
        <v>447</v>
      </c>
      <c r="P638">
        <v>463</v>
      </c>
      <c r="Q638">
        <v>913</v>
      </c>
      <c r="R638">
        <v>515</v>
      </c>
      <c r="S638">
        <v>535</v>
      </c>
      <c r="T638">
        <v>1045</v>
      </c>
      <c r="U638">
        <v>53</v>
      </c>
      <c r="V638">
        <v>36</v>
      </c>
      <c r="W638">
        <v>89</v>
      </c>
      <c r="X638">
        <v>7556.7150000000001</v>
      </c>
    </row>
    <row r="639" spans="1:24" x14ac:dyDescent="0.2">
      <c r="A639">
        <v>72801135</v>
      </c>
      <c r="B639" t="s">
        <v>766</v>
      </c>
      <c r="C639">
        <v>72801</v>
      </c>
      <c r="D639" t="s">
        <v>754</v>
      </c>
      <c r="E639">
        <v>72</v>
      </c>
      <c r="F639" t="s">
        <v>755</v>
      </c>
      <c r="G639">
        <v>11</v>
      </c>
      <c r="H639" t="s">
        <v>461</v>
      </c>
      <c r="I639">
        <v>468</v>
      </c>
      <c r="J639">
        <v>478</v>
      </c>
      <c r="K639">
        <v>945</v>
      </c>
      <c r="L639">
        <v>491</v>
      </c>
      <c r="M639">
        <v>501</v>
      </c>
      <c r="N639">
        <v>992</v>
      </c>
      <c r="O639">
        <v>494</v>
      </c>
      <c r="P639">
        <v>504</v>
      </c>
      <c r="Q639">
        <v>998</v>
      </c>
      <c r="R639">
        <v>488</v>
      </c>
      <c r="S639">
        <v>498</v>
      </c>
      <c r="T639">
        <v>985</v>
      </c>
      <c r="U639">
        <v>60</v>
      </c>
      <c r="V639">
        <v>34</v>
      </c>
      <c r="W639">
        <v>94</v>
      </c>
      <c r="X639">
        <v>7556.7150000000001</v>
      </c>
    </row>
    <row r="640" spans="1:24" x14ac:dyDescent="0.2">
      <c r="A640">
        <v>72801139</v>
      </c>
      <c r="B640" t="s">
        <v>770</v>
      </c>
      <c r="C640">
        <v>72801</v>
      </c>
      <c r="D640" t="s">
        <v>754</v>
      </c>
      <c r="E640">
        <v>72</v>
      </c>
      <c r="F640" t="s">
        <v>755</v>
      </c>
      <c r="G640">
        <v>11</v>
      </c>
      <c r="H640" t="s">
        <v>461</v>
      </c>
      <c r="I640">
        <v>409</v>
      </c>
      <c r="J640">
        <v>397</v>
      </c>
      <c r="K640">
        <v>806</v>
      </c>
      <c r="L640">
        <v>419</v>
      </c>
      <c r="M640">
        <v>409</v>
      </c>
      <c r="N640">
        <v>828</v>
      </c>
      <c r="O640">
        <v>434</v>
      </c>
      <c r="P640">
        <v>419</v>
      </c>
      <c r="Q640">
        <v>853</v>
      </c>
      <c r="R640">
        <v>373</v>
      </c>
      <c r="S640">
        <v>380</v>
      </c>
      <c r="T640">
        <v>753</v>
      </c>
      <c r="U640">
        <v>52</v>
      </c>
      <c r="V640">
        <v>44</v>
      </c>
      <c r="W640">
        <v>96</v>
      </c>
      <c r="X640">
        <v>7556.7150000000001</v>
      </c>
    </row>
    <row r="641" spans="1:24" x14ac:dyDescent="0.2">
      <c r="A641">
        <v>72801136</v>
      </c>
      <c r="B641" t="s">
        <v>767</v>
      </c>
      <c r="C641">
        <v>72801</v>
      </c>
      <c r="D641" t="s">
        <v>754</v>
      </c>
      <c r="E641">
        <v>72</v>
      </c>
      <c r="F641" t="s">
        <v>755</v>
      </c>
      <c r="G641">
        <v>11</v>
      </c>
      <c r="H641" t="s">
        <v>461</v>
      </c>
      <c r="I641">
        <v>500</v>
      </c>
      <c r="J641">
        <v>503</v>
      </c>
      <c r="K641">
        <v>1003</v>
      </c>
      <c r="L641">
        <v>538</v>
      </c>
      <c r="M641">
        <v>517</v>
      </c>
      <c r="N641">
        <v>1055</v>
      </c>
      <c r="O641">
        <v>510</v>
      </c>
      <c r="P641">
        <v>487</v>
      </c>
      <c r="Q641">
        <v>997</v>
      </c>
      <c r="R641">
        <v>567</v>
      </c>
      <c r="S641">
        <v>547</v>
      </c>
      <c r="T641">
        <v>1113</v>
      </c>
      <c r="U641">
        <v>56</v>
      </c>
      <c r="V641">
        <v>52</v>
      </c>
      <c r="W641">
        <v>108</v>
      </c>
      <c r="X641">
        <v>7556.7150000000001</v>
      </c>
    </row>
    <row r="642" spans="1:24" x14ac:dyDescent="0.2">
      <c r="A642">
        <v>72801130</v>
      </c>
      <c r="B642" t="s">
        <v>764</v>
      </c>
      <c r="C642">
        <v>72801</v>
      </c>
      <c r="D642" t="s">
        <v>754</v>
      </c>
      <c r="E642">
        <v>72</v>
      </c>
      <c r="F642" t="s">
        <v>755</v>
      </c>
      <c r="G642">
        <v>11</v>
      </c>
      <c r="H642" t="s">
        <v>461</v>
      </c>
      <c r="I642">
        <v>493</v>
      </c>
      <c r="J642">
        <v>457</v>
      </c>
      <c r="K642">
        <v>950</v>
      </c>
      <c r="L642">
        <v>493</v>
      </c>
      <c r="M642">
        <v>458</v>
      </c>
      <c r="N642">
        <v>950</v>
      </c>
      <c r="O642">
        <v>507</v>
      </c>
      <c r="P642">
        <v>500</v>
      </c>
      <c r="Q642">
        <v>1007</v>
      </c>
      <c r="U642">
        <v>75</v>
      </c>
      <c r="V642">
        <v>51</v>
      </c>
      <c r="W642">
        <v>126</v>
      </c>
      <c r="X642">
        <v>7556.7150000000001</v>
      </c>
    </row>
    <row r="643" spans="1:24" x14ac:dyDescent="0.2">
      <c r="A643">
        <v>72801110</v>
      </c>
      <c r="B643" t="s">
        <v>760</v>
      </c>
      <c r="C643">
        <v>72801</v>
      </c>
      <c r="D643" t="s">
        <v>754</v>
      </c>
      <c r="E643">
        <v>72</v>
      </c>
      <c r="F643" t="s">
        <v>755</v>
      </c>
      <c r="G643">
        <v>11</v>
      </c>
      <c r="H643" t="s">
        <v>461</v>
      </c>
      <c r="I643">
        <v>500</v>
      </c>
      <c r="J643">
        <v>510</v>
      </c>
      <c r="K643">
        <v>1010</v>
      </c>
      <c r="L643">
        <v>528</v>
      </c>
      <c r="M643">
        <v>540</v>
      </c>
      <c r="N643">
        <v>1068</v>
      </c>
      <c r="O643">
        <v>500</v>
      </c>
      <c r="P643">
        <v>517</v>
      </c>
      <c r="Q643">
        <v>1017</v>
      </c>
      <c r="U643">
        <v>72</v>
      </c>
      <c r="V643">
        <v>62</v>
      </c>
      <c r="W643">
        <v>134</v>
      </c>
      <c r="X643">
        <v>7556.7150000000001</v>
      </c>
    </row>
    <row r="644" spans="1:24" x14ac:dyDescent="0.2">
      <c r="A644">
        <v>72801001</v>
      </c>
      <c r="B644" t="s">
        <v>753</v>
      </c>
      <c r="C644">
        <v>72801</v>
      </c>
      <c r="D644" t="s">
        <v>754</v>
      </c>
      <c r="E644">
        <v>72</v>
      </c>
      <c r="F644" t="s">
        <v>755</v>
      </c>
      <c r="G644">
        <v>11</v>
      </c>
      <c r="H644" t="s">
        <v>461</v>
      </c>
      <c r="I644">
        <v>493</v>
      </c>
      <c r="J644">
        <v>470</v>
      </c>
      <c r="K644">
        <v>963</v>
      </c>
      <c r="L644">
        <v>516</v>
      </c>
      <c r="M644">
        <v>474</v>
      </c>
      <c r="N644">
        <v>990</v>
      </c>
      <c r="O644">
        <v>485</v>
      </c>
      <c r="P644">
        <v>458</v>
      </c>
      <c r="Q644">
        <v>943</v>
      </c>
      <c r="U644">
        <v>78</v>
      </c>
      <c r="V644">
        <v>60</v>
      </c>
      <c r="W644">
        <v>138</v>
      </c>
      <c r="X644">
        <v>7556.7150000000001</v>
      </c>
    </row>
    <row r="645" spans="1:24" x14ac:dyDescent="0.2">
      <c r="A645">
        <v>72801109</v>
      </c>
      <c r="B645" t="s">
        <v>759</v>
      </c>
      <c r="C645">
        <v>72801</v>
      </c>
      <c r="D645" t="s">
        <v>754</v>
      </c>
      <c r="E645">
        <v>72</v>
      </c>
      <c r="F645" t="s">
        <v>755</v>
      </c>
      <c r="G645">
        <v>11</v>
      </c>
      <c r="H645" t="s">
        <v>461</v>
      </c>
      <c r="I645">
        <v>487</v>
      </c>
      <c r="J645">
        <v>447</v>
      </c>
      <c r="K645">
        <v>933</v>
      </c>
      <c r="L645">
        <v>487</v>
      </c>
      <c r="M645">
        <v>447</v>
      </c>
      <c r="N645">
        <v>933</v>
      </c>
      <c r="O645">
        <v>487</v>
      </c>
      <c r="P645">
        <v>447</v>
      </c>
      <c r="Q645">
        <v>933</v>
      </c>
      <c r="U645">
        <v>83</v>
      </c>
      <c r="V645">
        <v>58</v>
      </c>
      <c r="W645">
        <v>141</v>
      </c>
      <c r="X645">
        <v>7556.7150000000001</v>
      </c>
    </row>
    <row r="646" spans="1:24" x14ac:dyDescent="0.2">
      <c r="A646">
        <v>72801137</v>
      </c>
      <c r="B646" t="s">
        <v>768</v>
      </c>
      <c r="C646">
        <v>72801</v>
      </c>
      <c r="D646" t="s">
        <v>754</v>
      </c>
      <c r="E646">
        <v>72</v>
      </c>
      <c r="F646" t="s">
        <v>755</v>
      </c>
      <c r="G646">
        <v>11</v>
      </c>
      <c r="H646" t="s">
        <v>461</v>
      </c>
      <c r="I646">
        <v>533</v>
      </c>
      <c r="J646">
        <v>500</v>
      </c>
      <c r="K646">
        <v>1033</v>
      </c>
      <c r="L646">
        <v>504</v>
      </c>
      <c r="M646">
        <v>473</v>
      </c>
      <c r="N646">
        <v>976</v>
      </c>
      <c r="O646">
        <v>512</v>
      </c>
      <c r="P646">
        <v>470</v>
      </c>
      <c r="Q646">
        <v>982</v>
      </c>
      <c r="R646">
        <v>480</v>
      </c>
      <c r="S646">
        <v>480</v>
      </c>
      <c r="T646">
        <v>960</v>
      </c>
      <c r="U646">
        <v>87</v>
      </c>
      <c r="V646">
        <v>64</v>
      </c>
      <c r="W646">
        <v>151</v>
      </c>
      <c r="X646">
        <v>7556.7150000000001</v>
      </c>
    </row>
    <row r="647" spans="1:24" x14ac:dyDescent="0.2">
      <c r="A647">
        <v>72801104</v>
      </c>
      <c r="B647" t="s">
        <v>758</v>
      </c>
      <c r="C647">
        <v>72801</v>
      </c>
      <c r="D647" t="s">
        <v>754</v>
      </c>
      <c r="E647">
        <v>72</v>
      </c>
      <c r="F647" t="s">
        <v>755</v>
      </c>
      <c r="G647">
        <v>11</v>
      </c>
      <c r="H647" t="s">
        <v>461</v>
      </c>
      <c r="I647">
        <v>461</v>
      </c>
      <c r="J647">
        <v>425</v>
      </c>
      <c r="K647">
        <v>885</v>
      </c>
      <c r="L647">
        <v>465</v>
      </c>
      <c r="M647">
        <v>417</v>
      </c>
      <c r="N647">
        <v>882</v>
      </c>
      <c r="O647">
        <v>459</v>
      </c>
      <c r="P647">
        <v>413</v>
      </c>
      <c r="Q647">
        <v>872</v>
      </c>
      <c r="R647">
        <v>483</v>
      </c>
      <c r="S647">
        <v>427</v>
      </c>
      <c r="T647">
        <v>910</v>
      </c>
      <c r="U647">
        <v>101</v>
      </c>
      <c r="V647">
        <v>60</v>
      </c>
      <c r="W647">
        <v>161</v>
      </c>
      <c r="X647">
        <v>7556.7150000000001</v>
      </c>
    </row>
    <row r="648" spans="1:24" x14ac:dyDescent="0.2">
      <c r="A648">
        <v>72801116</v>
      </c>
      <c r="B648" t="s">
        <v>762</v>
      </c>
      <c r="C648">
        <v>72801</v>
      </c>
      <c r="D648" t="s">
        <v>754</v>
      </c>
      <c r="E648">
        <v>72</v>
      </c>
      <c r="F648" t="s">
        <v>755</v>
      </c>
      <c r="G648">
        <v>11</v>
      </c>
      <c r="H648" t="s">
        <v>461</v>
      </c>
      <c r="I648">
        <v>406</v>
      </c>
      <c r="J648">
        <v>413</v>
      </c>
      <c r="K648">
        <v>813</v>
      </c>
      <c r="L648">
        <v>406</v>
      </c>
      <c r="M648">
        <v>413</v>
      </c>
      <c r="N648">
        <v>813</v>
      </c>
      <c r="O648">
        <v>379</v>
      </c>
      <c r="P648">
        <v>399</v>
      </c>
      <c r="Q648">
        <v>770</v>
      </c>
      <c r="R648">
        <v>500</v>
      </c>
      <c r="S648">
        <v>465</v>
      </c>
      <c r="T648">
        <v>965</v>
      </c>
      <c r="U648">
        <v>89</v>
      </c>
      <c r="V648">
        <v>77</v>
      </c>
      <c r="W648">
        <v>166</v>
      </c>
      <c r="X648">
        <v>7556.7150000000001</v>
      </c>
    </row>
    <row r="649" spans="1:24" x14ac:dyDescent="0.2">
      <c r="A649">
        <v>72801101</v>
      </c>
      <c r="B649" t="s">
        <v>756</v>
      </c>
      <c r="C649">
        <v>72801</v>
      </c>
      <c r="D649" t="s">
        <v>754</v>
      </c>
      <c r="E649">
        <v>72</v>
      </c>
      <c r="F649" t="s">
        <v>755</v>
      </c>
      <c r="G649">
        <v>11</v>
      </c>
      <c r="H649" t="s">
        <v>461</v>
      </c>
      <c r="I649">
        <v>535</v>
      </c>
      <c r="J649">
        <v>533</v>
      </c>
      <c r="K649">
        <v>1068</v>
      </c>
      <c r="L649">
        <v>535</v>
      </c>
      <c r="M649">
        <v>533</v>
      </c>
      <c r="N649">
        <v>1068</v>
      </c>
      <c r="O649">
        <v>527</v>
      </c>
      <c r="P649">
        <v>547</v>
      </c>
      <c r="Q649">
        <v>1073</v>
      </c>
      <c r="U649">
        <v>98</v>
      </c>
      <c r="V649">
        <v>70</v>
      </c>
      <c r="W649">
        <v>168</v>
      </c>
      <c r="X649">
        <v>7556.7150000000001</v>
      </c>
    </row>
    <row r="650" spans="1:24" x14ac:dyDescent="0.2">
      <c r="A650">
        <v>72801128</v>
      </c>
      <c r="B650" t="s">
        <v>763</v>
      </c>
      <c r="C650">
        <v>72801</v>
      </c>
      <c r="D650" t="s">
        <v>754</v>
      </c>
      <c r="E650">
        <v>72</v>
      </c>
      <c r="F650" t="s">
        <v>755</v>
      </c>
      <c r="G650">
        <v>11</v>
      </c>
      <c r="H650" t="s">
        <v>461</v>
      </c>
      <c r="I650">
        <v>485</v>
      </c>
      <c r="J650">
        <v>443</v>
      </c>
      <c r="K650">
        <v>928</v>
      </c>
      <c r="L650">
        <v>527</v>
      </c>
      <c r="M650">
        <v>484</v>
      </c>
      <c r="N650">
        <v>1018</v>
      </c>
      <c r="O650">
        <v>522</v>
      </c>
      <c r="P650">
        <v>471</v>
      </c>
      <c r="Q650">
        <v>1001</v>
      </c>
      <c r="R650">
        <v>550</v>
      </c>
      <c r="S650">
        <v>550</v>
      </c>
      <c r="T650">
        <v>1100</v>
      </c>
      <c r="U650">
        <v>99</v>
      </c>
      <c r="V650">
        <v>70</v>
      </c>
      <c r="W650">
        <v>169</v>
      </c>
      <c r="X650">
        <v>7556.7150000000001</v>
      </c>
    </row>
    <row r="651" spans="1:24" x14ac:dyDescent="0.2">
      <c r="A651">
        <v>72801103</v>
      </c>
      <c r="B651" t="s">
        <v>757</v>
      </c>
      <c r="C651">
        <v>72801</v>
      </c>
      <c r="D651" t="s">
        <v>754</v>
      </c>
      <c r="E651">
        <v>72</v>
      </c>
      <c r="F651" t="s">
        <v>755</v>
      </c>
      <c r="G651">
        <v>11</v>
      </c>
      <c r="H651" t="s">
        <v>461</v>
      </c>
      <c r="I651">
        <v>482</v>
      </c>
      <c r="J651">
        <v>464</v>
      </c>
      <c r="K651">
        <v>947</v>
      </c>
      <c r="L651">
        <v>474</v>
      </c>
      <c r="M651">
        <v>457</v>
      </c>
      <c r="N651">
        <v>932</v>
      </c>
      <c r="O651">
        <v>471</v>
      </c>
      <c r="P651">
        <v>456</v>
      </c>
      <c r="Q651">
        <v>927</v>
      </c>
      <c r="R651">
        <v>483</v>
      </c>
      <c r="S651">
        <v>460</v>
      </c>
      <c r="T651">
        <v>943</v>
      </c>
      <c r="U651">
        <v>103</v>
      </c>
      <c r="V651">
        <v>90</v>
      </c>
      <c r="W651">
        <v>193</v>
      </c>
      <c r="X651">
        <v>7556.7150000000001</v>
      </c>
    </row>
    <row r="652" spans="1:24" x14ac:dyDescent="0.2">
      <c r="A652">
        <v>72801113</v>
      </c>
      <c r="B652" t="s">
        <v>761</v>
      </c>
      <c r="C652">
        <v>72801</v>
      </c>
      <c r="D652" t="s">
        <v>754</v>
      </c>
      <c r="E652">
        <v>72</v>
      </c>
      <c r="F652" t="s">
        <v>755</v>
      </c>
      <c r="G652">
        <v>11</v>
      </c>
      <c r="H652" t="s">
        <v>461</v>
      </c>
      <c r="I652">
        <v>500</v>
      </c>
      <c r="J652">
        <v>471</v>
      </c>
      <c r="K652">
        <v>971</v>
      </c>
      <c r="L652">
        <v>503</v>
      </c>
      <c r="M652">
        <v>492</v>
      </c>
      <c r="N652">
        <v>995</v>
      </c>
      <c r="O652">
        <v>483</v>
      </c>
      <c r="P652">
        <v>458</v>
      </c>
      <c r="Q652">
        <v>940</v>
      </c>
      <c r="R652">
        <v>536</v>
      </c>
      <c r="S652">
        <v>548</v>
      </c>
      <c r="T652">
        <v>1082</v>
      </c>
      <c r="U652">
        <v>87</v>
      </c>
      <c r="V652">
        <v>123</v>
      </c>
      <c r="W652">
        <v>210</v>
      </c>
      <c r="X652">
        <v>7556.7150000000001</v>
      </c>
    </row>
    <row r="653" spans="1:24" x14ac:dyDescent="0.2">
      <c r="A653">
        <v>72801145</v>
      </c>
      <c r="B653" t="s">
        <v>771</v>
      </c>
      <c r="C653">
        <v>72801</v>
      </c>
      <c r="D653" t="s">
        <v>754</v>
      </c>
      <c r="E653">
        <v>72</v>
      </c>
      <c r="F653" t="s">
        <v>755</v>
      </c>
      <c r="G653">
        <v>11</v>
      </c>
      <c r="H653" t="s">
        <v>461</v>
      </c>
      <c r="I653">
        <v>550</v>
      </c>
      <c r="J653">
        <v>496</v>
      </c>
      <c r="K653">
        <v>1046</v>
      </c>
      <c r="L653">
        <v>528</v>
      </c>
      <c r="M653">
        <v>501</v>
      </c>
      <c r="N653">
        <v>1030</v>
      </c>
      <c r="O653">
        <v>536</v>
      </c>
      <c r="P653">
        <v>511</v>
      </c>
      <c r="Q653">
        <v>1050</v>
      </c>
      <c r="R653">
        <v>507</v>
      </c>
      <c r="S653">
        <v>475</v>
      </c>
      <c r="T653">
        <v>983</v>
      </c>
      <c r="U653">
        <v>1677</v>
      </c>
      <c r="V653">
        <v>1052</v>
      </c>
      <c r="W653">
        <v>2729</v>
      </c>
      <c r="X653">
        <v>7556.7150000000001</v>
      </c>
    </row>
    <row r="654" spans="1:24" x14ac:dyDescent="0.2">
      <c r="A654">
        <v>246906001</v>
      </c>
      <c r="B654" t="s">
        <v>2127</v>
      </c>
      <c r="C654">
        <v>246906</v>
      </c>
      <c r="D654" t="s">
        <v>2128</v>
      </c>
      <c r="E654">
        <v>246</v>
      </c>
      <c r="F654" t="s">
        <v>2118</v>
      </c>
      <c r="G654">
        <v>13</v>
      </c>
      <c r="H654" t="s">
        <v>92</v>
      </c>
      <c r="I654">
        <v>502</v>
      </c>
      <c r="J654">
        <v>501</v>
      </c>
      <c r="K654">
        <v>1003</v>
      </c>
      <c r="L654">
        <v>527</v>
      </c>
      <c r="M654">
        <v>516</v>
      </c>
      <c r="N654">
        <v>1043</v>
      </c>
      <c r="O654">
        <v>531</v>
      </c>
      <c r="P654">
        <v>508</v>
      </c>
      <c r="Q654">
        <v>1039</v>
      </c>
      <c r="R654">
        <v>521</v>
      </c>
      <c r="S654">
        <v>528</v>
      </c>
      <c r="T654">
        <v>1048</v>
      </c>
      <c r="U654">
        <v>880</v>
      </c>
      <c r="V654">
        <v>895</v>
      </c>
      <c r="W654">
        <v>1775</v>
      </c>
      <c r="X654">
        <v>7723.5959999999995</v>
      </c>
    </row>
    <row r="655" spans="1:24" x14ac:dyDescent="0.2">
      <c r="A655">
        <v>71907003</v>
      </c>
      <c r="B655" t="s">
        <v>741</v>
      </c>
      <c r="C655">
        <v>71907</v>
      </c>
      <c r="D655" t="s">
        <v>740</v>
      </c>
      <c r="E655">
        <v>71</v>
      </c>
      <c r="F655" t="s">
        <v>696</v>
      </c>
      <c r="G655">
        <v>19</v>
      </c>
      <c r="H655" t="s">
        <v>697</v>
      </c>
      <c r="I655">
        <v>567</v>
      </c>
      <c r="J655">
        <v>541</v>
      </c>
      <c r="K655">
        <v>1108</v>
      </c>
      <c r="L655">
        <v>583</v>
      </c>
      <c r="M655">
        <v>572</v>
      </c>
      <c r="N655">
        <v>1155</v>
      </c>
      <c r="O655">
        <v>585</v>
      </c>
      <c r="P655">
        <v>569</v>
      </c>
      <c r="Q655">
        <v>1154</v>
      </c>
      <c r="R655">
        <v>577</v>
      </c>
      <c r="S655">
        <v>583</v>
      </c>
      <c r="T655">
        <v>1160</v>
      </c>
      <c r="U655">
        <v>182</v>
      </c>
      <c r="V655">
        <v>142</v>
      </c>
      <c r="W655">
        <v>324</v>
      </c>
      <c r="X655">
        <v>7736.0379999999996</v>
      </c>
    </row>
    <row r="656" spans="1:24" x14ac:dyDescent="0.2">
      <c r="A656">
        <v>71907001</v>
      </c>
      <c r="B656" t="s">
        <v>739</v>
      </c>
      <c r="C656">
        <v>71907</v>
      </c>
      <c r="D656" t="s">
        <v>740</v>
      </c>
      <c r="E656">
        <v>71</v>
      </c>
      <c r="F656" t="s">
        <v>696</v>
      </c>
      <c r="G656">
        <v>19</v>
      </c>
      <c r="H656" t="s">
        <v>697</v>
      </c>
      <c r="I656">
        <v>503</v>
      </c>
      <c r="J656">
        <v>493</v>
      </c>
      <c r="K656">
        <v>996</v>
      </c>
      <c r="L656">
        <v>506</v>
      </c>
      <c r="M656">
        <v>499</v>
      </c>
      <c r="N656">
        <v>1005</v>
      </c>
      <c r="O656">
        <v>509</v>
      </c>
      <c r="P656">
        <v>497</v>
      </c>
      <c r="Q656">
        <v>1007</v>
      </c>
      <c r="R656">
        <v>496</v>
      </c>
      <c r="S656">
        <v>505</v>
      </c>
      <c r="T656">
        <v>1001</v>
      </c>
      <c r="U656">
        <v>799</v>
      </c>
      <c r="V656">
        <v>851</v>
      </c>
      <c r="W656">
        <v>1650</v>
      </c>
      <c r="X656">
        <v>7736.0379999999996</v>
      </c>
    </row>
    <row r="657" spans="1:24" x14ac:dyDescent="0.2">
      <c r="A657">
        <v>57807002</v>
      </c>
      <c r="B657" t="s">
        <v>500</v>
      </c>
      <c r="C657">
        <v>57807</v>
      </c>
      <c r="D657" t="s">
        <v>499</v>
      </c>
      <c r="E657">
        <v>57</v>
      </c>
      <c r="F657" t="s">
        <v>480</v>
      </c>
      <c r="G657">
        <v>10</v>
      </c>
      <c r="H657" t="s">
        <v>397</v>
      </c>
      <c r="I657">
        <v>493</v>
      </c>
      <c r="J657">
        <v>479</v>
      </c>
      <c r="K657">
        <v>972</v>
      </c>
      <c r="L657">
        <v>508</v>
      </c>
      <c r="M657">
        <v>488</v>
      </c>
      <c r="N657">
        <v>996</v>
      </c>
      <c r="O657">
        <v>509</v>
      </c>
      <c r="P657">
        <v>475</v>
      </c>
      <c r="Q657">
        <v>983</v>
      </c>
      <c r="R657">
        <v>508</v>
      </c>
      <c r="S657">
        <v>505</v>
      </c>
      <c r="T657">
        <v>1013</v>
      </c>
      <c r="U657">
        <v>376</v>
      </c>
      <c r="V657">
        <v>333</v>
      </c>
      <c r="W657">
        <v>709</v>
      </c>
      <c r="X657">
        <v>7770.5159999999996</v>
      </c>
    </row>
    <row r="658" spans="1:24" x14ac:dyDescent="0.2">
      <c r="A658">
        <v>57807001</v>
      </c>
      <c r="B658" t="s">
        <v>498</v>
      </c>
      <c r="C658">
        <v>57807</v>
      </c>
      <c r="D658" t="s">
        <v>499</v>
      </c>
      <c r="E658">
        <v>57</v>
      </c>
      <c r="F658" t="s">
        <v>480</v>
      </c>
      <c r="G658">
        <v>10</v>
      </c>
      <c r="H658" t="s">
        <v>397</v>
      </c>
      <c r="I658">
        <v>455</v>
      </c>
      <c r="J658">
        <v>433</v>
      </c>
      <c r="K658">
        <v>888</v>
      </c>
      <c r="L658">
        <v>471</v>
      </c>
      <c r="M658">
        <v>450</v>
      </c>
      <c r="N658">
        <v>921</v>
      </c>
      <c r="O658">
        <v>472</v>
      </c>
      <c r="P658">
        <v>444</v>
      </c>
      <c r="Q658">
        <v>916</v>
      </c>
      <c r="R658">
        <v>471</v>
      </c>
      <c r="S658">
        <v>456</v>
      </c>
      <c r="T658">
        <v>926</v>
      </c>
      <c r="U658">
        <v>814</v>
      </c>
      <c r="V658">
        <v>725</v>
      </c>
      <c r="W658">
        <v>1539</v>
      </c>
      <c r="X658">
        <v>7770.5159999999996</v>
      </c>
    </row>
    <row r="659" spans="1:24" x14ac:dyDescent="0.2">
      <c r="A659">
        <v>84906001</v>
      </c>
      <c r="B659" t="s">
        <v>851</v>
      </c>
      <c r="C659">
        <v>84906</v>
      </c>
      <c r="D659" t="s">
        <v>852</v>
      </c>
      <c r="E659">
        <v>84</v>
      </c>
      <c r="F659" t="s">
        <v>843</v>
      </c>
      <c r="G659">
        <v>4</v>
      </c>
      <c r="H659" t="s">
        <v>252</v>
      </c>
      <c r="I659">
        <v>473</v>
      </c>
      <c r="J659">
        <v>468</v>
      </c>
      <c r="K659">
        <v>941</v>
      </c>
      <c r="L659">
        <v>492</v>
      </c>
      <c r="M659">
        <v>482</v>
      </c>
      <c r="N659">
        <v>974</v>
      </c>
      <c r="O659">
        <v>492</v>
      </c>
      <c r="P659">
        <v>470</v>
      </c>
      <c r="Q659">
        <v>962</v>
      </c>
      <c r="R659">
        <v>492</v>
      </c>
      <c r="S659">
        <v>498</v>
      </c>
      <c r="T659">
        <v>989</v>
      </c>
      <c r="U659">
        <v>923</v>
      </c>
      <c r="V659">
        <v>991</v>
      </c>
      <c r="W659">
        <v>1914</v>
      </c>
      <c r="X659">
        <v>7830.8140000000003</v>
      </c>
    </row>
    <row r="660" spans="1:24" x14ac:dyDescent="0.2">
      <c r="A660">
        <v>174904002</v>
      </c>
      <c r="B660" t="s">
        <v>1625</v>
      </c>
      <c r="C660">
        <v>174904</v>
      </c>
      <c r="D660" t="s">
        <v>1626</v>
      </c>
      <c r="E660">
        <v>174</v>
      </c>
      <c r="F660" t="s">
        <v>1622</v>
      </c>
      <c r="G660">
        <v>7</v>
      </c>
      <c r="H660" t="s">
        <v>26</v>
      </c>
      <c r="I660">
        <v>480</v>
      </c>
      <c r="J660">
        <v>468</v>
      </c>
      <c r="K660">
        <v>948</v>
      </c>
      <c r="L660">
        <v>513</v>
      </c>
      <c r="M660">
        <v>503</v>
      </c>
      <c r="N660">
        <v>1016</v>
      </c>
      <c r="O660">
        <v>511</v>
      </c>
      <c r="P660">
        <v>497</v>
      </c>
      <c r="Q660">
        <v>1008</v>
      </c>
      <c r="R660">
        <v>515</v>
      </c>
      <c r="S660">
        <v>512</v>
      </c>
      <c r="T660">
        <v>1027</v>
      </c>
      <c r="U660">
        <v>845</v>
      </c>
      <c r="V660">
        <v>825</v>
      </c>
      <c r="W660">
        <v>1670</v>
      </c>
      <c r="X660">
        <v>7964.1</v>
      </c>
    </row>
    <row r="661" spans="1:24" x14ac:dyDescent="0.2">
      <c r="A661">
        <v>220920001</v>
      </c>
      <c r="B661" t="s">
        <v>1927</v>
      </c>
      <c r="C661">
        <v>220920</v>
      </c>
      <c r="D661" t="s">
        <v>1928</v>
      </c>
      <c r="E661">
        <v>220</v>
      </c>
      <c r="F661" t="s">
        <v>1860</v>
      </c>
      <c r="G661">
        <v>11</v>
      </c>
      <c r="H661" t="s">
        <v>461</v>
      </c>
      <c r="I661">
        <v>494</v>
      </c>
      <c r="J661">
        <v>474</v>
      </c>
      <c r="K661">
        <v>967</v>
      </c>
      <c r="L661">
        <v>511</v>
      </c>
      <c r="M661">
        <v>490</v>
      </c>
      <c r="N661">
        <v>1001</v>
      </c>
      <c r="O661">
        <v>508</v>
      </c>
      <c r="P661">
        <v>477</v>
      </c>
      <c r="Q661">
        <v>984</v>
      </c>
      <c r="R661">
        <v>515</v>
      </c>
      <c r="S661">
        <v>505</v>
      </c>
      <c r="T661">
        <v>1020</v>
      </c>
      <c r="U661">
        <v>862</v>
      </c>
      <c r="V661">
        <v>1008</v>
      </c>
      <c r="W661">
        <v>1870</v>
      </c>
      <c r="X661">
        <v>8025.2569999999996</v>
      </c>
    </row>
    <row r="662" spans="1:24" x14ac:dyDescent="0.2">
      <c r="A662">
        <v>237904002</v>
      </c>
      <c r="B662" t="s">
        <v>2066</v>
      </c>
      <c r="C662">
        <v>237904</v>
      </c>
      <c r="D662" t="s">
        <v>2067</v>
      </c>
      <c r="E662">
        <v>237</v>
      </c>
      <c r="F662" t="s">
        <v>2065</v>
      </c>
      <c r="G662">
        <v>4</v>
      </c>
      <c r="H662" t="s">
        <v>252</v>
      </c>
      <c r="I662">
        <v>491</v>
      </c>
      <c r="J662">
        <v>486</v>
      </c>
      <c r="K662">
        <v>977</v>
      </c>
      <c r="L662">
        <v>510</v>
      </c>
      <c r="M662">
        <v>504</v>
      </c>
      <c r="N662">
        <v>1014</v>
      </c>
      <c r="O662">
        <v>508</v>
      </c>
      <c r="P662">
        <v>494</v>
      </c>
      <c r="Q662">
        <v>1003</v>
      </c>
      <c r="R662">
        <v>512</v>
      </c>
      <c r="S662">
        <v>518</v>
      </c>
      <c r="T662">
        <v>1029</v>
      </c>
      <c r="U662">
        <v>896</v>
      </c>
      <c r="V662">
        <v>980</v>
      </c>
      <c r="W662">
        <v>1876</v>
      </c>
      <c r="X662">
        <v>8031.38</v>
      </c>
    </row>
    <row r="663" spans="1:24" x14ac:dyDescent="0.2">
      <c r="A663">
        <v>236902008</v>
      </c>
      <c r="B663" t="s">
        <v>2062</v>
      </c>
      <c r="C663">
        <v>236902</v>
      </c>
      <c r="D663" t="s">
        <v>2061</v>
      </c>
      <c r="E663">
        <v>236</v>
      </c>
      <c r="F663" t="s">
        <v>2059</v>
      </c>
      <c r="G663">
        <v>6</v>
      </c>
      <c r="H663" t="s">
        <v>79</v>
      </c>
      <c r="I663">
        <v>720</v>
      </c>
      <c r="J663">
        <v>665</v>
      </c>
      <c r="K663">
        <v>1400</v>
      </c>
      <c r="L663">
        <v>593</v>
      </c>
      <c r="M663">
        <v>553</v>
      </c>
      <c r="N663">
        <v>1147</v>
      </c>
      <c r="O663">
        <v>598</v>
      </c>
      <c r="P663">
        <v>547</v>
      </c>
      <c r="Q663">
        <v>1145</v>
      </c>
      <c r="R663">
        <v>582</v>
      </c>
      <c r="S663">
        <v>567</v>
      </c>
      <c r="T663">
        <v>1151</v>
      </c>
      <c r="U663">
        <v>211</v>
      </c>
      <c r="V663">
        <v>90</v>
      </c>
      <c r="W663">
        <v>301</v>
      </c>
      <c r="X663">
        <v>8195.9110000000001</v>
      </c>
    </row>
    <row r="664" spans="1:24" x14ac:dyDescent="0.2">
      <c r="A664">
        <v>236902002</v>
      </c>
      <c r="B664" t="s">
        <v>2060</v>
      </c>
      <c r="C664">
        <v>236902</v>
      </c>
      <c r="D664" t="s">
        <v>2061</v>
      </c>
      <c r="E664">
        <v>236</v>
      </c>
      <c r="F664" t="s">
        <v>2059</v>
      </c>
      <c r="G664">
        <v>6</v>
      </c>
      <c r="H664" t="s">
        <v>79</v>
      </c>
      <c r="I664">
        <v>484</v>
      </c>
      <c r="J664">
        <v>472</v>
      </c>
      <c r="K664">
        <v>955</v>
      </c>
      <c r="L664">
        <v>509</v>
      </c>
      <c r="M664">
        <v>499</v>
      </c>
      <c r="N664">
        <v>1007</v>
      </c>
      <c r="O664">
        <v>503</v>
      </c>
      <c r="P664">
        <v>491</v>
      </c>
      <c r="Q664">
        <v>994</v>
      </c>
      <c r="R664">
        <v>516</v>
      </c>
      <c r="S664">
        <v>509</v>
      </c>
      <c r="T664">
        <v>1025</v>
      </c>
      <c r="U664">
        <v>876</v>
      </c>
      <c r="V664">
        <v>904</v>
      </c>
      <c r="W664">
        <v>1780</v>
      </c>
      <c r="X664">
        <v>8195.9110000000001</v>
      </c>
    </row>
    <row r="665" spans="1:24" x14ac:dyDescent="0.2">
      <c r="A665">
        <v>126903001</v>
      </c>
      <c r="B665" t="s">
        <v>1337</v>
      </c>
      <c r="C665">
        <v>126903</v>
      </c>
      <c r="D665" t="s">
        <v>1338</v>
      </c>
      <c r="E665">
        <v>126</v>
      </c>
      <c r="F665" t="s">
        <v>1333</v>
      </c>
      <c r="G665">
        <v>11</v>
      </c>
      <c r="H665" t="s">
        <v>461</v>
      </c>
      <c r="I665">
        <v>488</v>
      </c>
      <c r="J665">
        <v>464</v>
      </c>
      <c r="K665">
        <v>952</v>
      </c>
      <c r="L665">
        <v>515</v>
      </c>
      <c r="M665">
        <v>495</v>
      </c>
      <c r="N665">
        <v>1010</v>
      </c>
      <c r="O665">
        <v>501</v>
      </c>
      <c r="P665">
        <v>472</v>
      </c>
      <c r="Q665">
        <v>973</v>
      </c>
      <c r="R665">
        <v>534</v>
      </c>
      <c r="S665">
        <v>527</v>
      </c>
      <c r="T665">
        <v>1062</v>
      </c>
      <c r="U665">
        <v>853</v>
      </c>
      <c r="V665">
        <v>907</v>
      </c>
      <c r="W665">
        <v>1760</v>
      </c>
      <c r="X665">
        <v>8199.8330000000005</v>
      </c>
    </row>
    <row r="666" spans="1:24" x14ac:dyDescent="0.2">
      <c r="A666">
        <v>111901001</v>
      </c>
      <c r="B666" t="s">
        <v>1241</v>
      </c>
      <c r="C666">
        <v>111901</v>
      </c>
      <c r="D666" t="s">
        <v>1242</v>
      </c>
      <c r="E666">
        <v>111</v>
      </c>
      <c r="F666" t="s">
        <v>1243</v>
      </c>
      <c r="G666">
        <v>11</v>
      </c>
      <c r="H666" t="s">
        <v>461</v>
      </c>
      <c r="I666">
        <v>523</v>
      </c>
      <c r="J666">
        <v>507</v>
      </c>
      <c r="K666">
        <v>1031</v>
      </c>
      <c r="L666">
        <v>546</v>
      </c>
      <c r="M666">
        <v>539</v>
      </c>
      <c r="N666">
        <v>1084</v>
      </c>
      <c r="O666">
        <v>545</v>
      </c>
      <c r="P666">
        <v>528</v>
      </c>
      <c r="Q666">
        <v>1073</v>
      </c>
      <c r="R666">
        <v>547</v>
      </c>
      <c r="S666">
        <v>553</v>
      </c>
      <c r="T666">
        <v>1099</v>
      </c>
      <c r="U666">
        <v>671</v>
      </c>
      <c r="V666">
        <v>743</v>
      </c>
      <c r="W666">
        <v>1414</v>
      </c>
      <c r="X666">
        <v>8309.8810000000012</v>
      </c>
    </row>
    <row r="667" spans="1:24" x14ac:dyDescent="0.2">
      <c r="A667">
        <v>20902001</v>
      </c>
      <c r="B667" t="s">
        <v>254</v>
      </c>
      <c r="C667">
        <v>20902</v>
      </c>
      <c r="D667" t="s">
        <v>255</v>
      </c>
      <c r="E667">
        <v>20</v>
      </c>
      <c r="F667" t="s">
        <v>251</v>
      </c>
      <c r="G667">
        <v>4</v>
      </c>
      <c r="H667" t="s">
        <v>252</v>
      </c>
      <c r="I667">
        <v>498</v>
      </c>
      <c r="J667">
        <v>490</v>
      </c>
      <c r="K667">
        <v>988</v>
      </c>
      <c r="L667">
        <v>528</v>
      </c>
      <c r="M667">
        <v>521</v>
      </c>
      <c r="N667">
        <v>1048</v>
      </c>
      <c r="O667">
        <v>524</v>
      </c>
      <c r="P667">
        <v>508</v>
      </c>
      <c r="Q667">
        <v>1032</v>
      </c>
      <c r="R667">
        <v>533</v>
      </c>
      <c r="S667">
        <v>540</v>
      </c>
      <c r="T667">
        <v>1072</v>
      </c>
      <c r="U667">
        <v>946</v>
      </c>
      <c r="V667">
        <v>1019</v>
      </c>
      <c r="W667">
        <v>1965</v>
      </c>
      <c r="X667">
        <v>8335.889000000001</v>
      </c>
    </row>
    <row r="668" spans="1:24" x14ac:dyDescent="0.2">
      <c r="A668">
        <v>61914001</v>
      </c>
      <c r="B668" t="s">
        <v>641</v>
      </c>
      <c r="C668">
        <v>61914</v>
      </c>
      <c r="D668" t="s">
        <v>642</v>
      </c>
      <c r="E668">
        <v>61</v>
      </c>
      <c r="F668" t="s">
        <v>615</v>
      </c>
      <c r="G668">
        <v>11</v>
      </c>
      <c r="H668" t="s">
        <v>461</v>
      </c>
      <c r="I668">
        <v>502</v>
      </c>
      <c r="J668">
        <v>490</v>
      </c>
      <c r="K668">
        <v>992</v>
      </c>
      <c r="L668">
        <v>534</v>
      </c>
      <c r="M668">
        <v>517</v>
      </c>
      <c r="N668">
        <v>1051</v>
      </c>
      <c r="O668">
        <v>523</v>
      </c>
      <c r="P668">
        <v>496</v>
      </c>
      <c r="Q668">
        <v>1019</v>
      </c>
      <c r="R668">
        <v>549</v>
      </c>
      <c r="S668">
        <v>544</v>
      </c>
      <c r="T668">
        <v>1093</v>
      </c>
      <c r="U668">
        <v>945</v>
      </c>
      <c r="V668">
        <v>1055</v>
      </c>
      <c r="W668">
        <v>2000</v>
      </c>
      <c r="X668">
        <v>8366.4240000000009</v>
      </c>
    </row>
    <row r="669" spans="1:24" x14ac:dyDescent="0.2">
      <c r="A669">
        <v>19907002</v>
      </c>
      <c r="B669" t="s">
        <v>243</v>
      </c>
      <c r="C669">
        <v>19907</v>
      </c>
      <c r="D669" t="s">
        <v>244</v>
      </c>
      <c r="E669">
        <v>19</v>
      </c>
      <c r="F669" t="s">
        <v>245</v>
      </c>
      <c r="G669">
        <v>8</v>
      </c>
      <c r="H669" t="s">
        <v>246</v>
      </c>
      <c r="I669">
        <v>492</v>
      </c>
      <c r="J669">
        <v>476</v>
      </c>
      <c r="K669">
        <v>968</v>
      </c>
      <c r="L669">
        <v>550</v>
      </c>
      <c r="M669">
        <v>518</v>
      </c>
      <c r="N669">
        <v>1068</v>
      </c>
      <c r="O669">
        <v>551</v>
      </c>
      <c r="P669">
        <v>518</v>
      </c>
      <c r="Q669">
        <v>1071</v>
      </c>
      <c r="R669">
        <v>548</v>
      </c>
      <c r="S669">
        <v>518</v>
      </c>
      <c r="T669">
        <v>1066</v>
      </c>
      <c r="U669">
        <v>910</v>
      </c>
      <c r="V669">
        <v>914</v>
      </c>
      <c r="W669">
        <v>1824</v>
      </c>
      <c r="X669">
        <v>8478.9330000000009</v>
      </c>
    </row>
    <row r="670" spans="1:24" x14ac:dyDescent="0.2">
      <c r="A670">
        <v>84902001</v>
      </c>
      <c r="B670" t="s">
        <v>847</v>
      </c>
      <c r="C670">
        <v>84902</v>
      </c>
      <c r="D670" t="s">
        <v>848</v>
      </c>
      <c r="E670">
        <v>84</v>
      </c>
      <c r="F670" t="s">
        <v>843</v>
      </c>
      <c r="G670">
        <v>4</v>
      </c>
      <c r="H670" t="s">
        <v>252</v>
      </c>
      <c r="I670">
        <v>488</v>
      </c>
      <c r="J670">
        <v>474</v>
      </c>
      <c r="K670">
        <v>962</v>
      </c>
      <c r="L670">
        <v>514</v>
      </c>
      <c r="M670">
        <v>502</v>
      </c>
      <c r="N670">
        <v>1017</v>
      </c>
      <c r="O670">
        <v>512</v>
      </c>
      <c r="P670">
        <v>489</v>
      </c>
      <c r="Q670">
        <v>1001</v>
      </c>
      <c r="R670">
        <v>517</v>
      </c>
      <c r="S670">
        <v>521</v>
      </c>
      <c r="T670">
        <v>1038</v>
      </c>
      <c r="U670">
        <v>957</v>
      </c>
      <c r="V670">
        <v>989</v>
      </c>
      <c r="W670">
        <v>1946</v>
      </c>
      <c r="X670">
        <v>8520.7129999999997</v>
      </c>
    </row>
    <row r="671" spans="1:24" x14ac:dyDescent="0.2">
      <c r="A671">
        <v>220919001</v>
      </c>
      <c r="B671" t="s">
        <v>1925</v>
      </c>
      <c r="C671">
        <v>220919</v>
      </c>
      <c r="D671" t="s">
        <v>1926</v>
      </c>
      <c r="E671">
        <v>220</v>
      </c>
      <c r="F671" t="s">
        <v>1860</v>
      </c>
      <c r="G671">
        <v>11</v>
      </c>
      <c r="H671" t="s">
        <v>461</v>
      </c>
      <c r="I671">
        <v>603</v>
      </c>
      <c r="J671">
        <v>583</v>
      </c>
      <c r="K671">
        <v>1193</v>
      </c>
      <c r="L671">
        <v>626</v>
      </c>
      <c r="M671">
        <v>636</v>
      </c>
      <c r="N671">
        <v>1261</v>
      </c>
      <c r="O671">
        <v>633</v>
      </c>
      <c r="P671">
        <v>627</v>
      </c>
      <c r="Q671">
        <v>1260</v>
      </c>
      <c r="R671">
        <v>620</v>
      </c>
      <c r="S671">
        <v>645</v>
      </c>
      <c r="T671">
        <v>1262</v>
      </c>
      <c r="U671">
        <v>636</v>
      </c>
      <c r="V671">
        <v>663</v>
      </c>
      <c r="W671">
        <v>1299</v>
      </c>
      <c r="X671">
        <v>8603.1380000000008</v>
      </c>
    </row>
    <row r="672" spans="1:24" x14ac:dyDescent="0.2">
      <c r="A672">
        <v>170904002</v>
      </c>
      <c r="B672" t="s">
        <v>1604</v>
      </c>
      <c r="C672">
        <v>170904</v>
      </c>
      <c r="D672" t="s">
        <v>1605</v>
      </c>
      <c r="E672">
        <v>170</v>
      </c>
      <c r="F672" t="s">
        <v>1597</v>
      </c>
      <c r="G672">
        <v>6</v>
      </c>
      <c r="H672" t="s">
        <v>79</v>
      </c>
      <c r="I672">
        <v>477</v>
      </c>
      <c r="J672">
        <v>477</v>
      </c>
      <c r="K672">
        <v>953</v>
      </c>
      <c r="L672">
        <v>511</v>
      </c>
      <c r="M672">
        <v>504</v>
      </c>
      <c r="N672">
        <v>1015</v>
      </c>
      <c r="O672">
        <v>512</v>
      </c>
      <c r="P672">
        <v>499</v>
      </c>
      <c r="Q672">
        <v>1011</v>
      </c>
      <c r="R672">
        <v>511</v>
      </c>
      <c r="S672">
        <v>511</v>
      </c>
      <c r="T672">
        <v>1021</v>
      </c>
      <c r="U672">
        <v>1002</v>
      </c>
      <c r="V672">
        <v>1007</v>
      </c>
      <c r="W672">
        <v>2009</v>
      </c>
      <c r="X672">
        <v>8655.3450000000012</v>
      </c>
    </row>
    <row r="673" spans="1:24" x14ac:dyDescent="0.2">
      <c r="A673">
        <v>214903001</v>
      </c>
      <c r="B673" t="s">
        <v>1854</v>
      </c>
      <c r="C673">
        <v>214903</v>
      </c>
      <c r="D673" t="s">
        <v>1855</v>
      </c>
      <c r="E673">
        <v>214</v>
      </c>
      <c r="F673" t="s">
        <v>1852</v>
      </c>
      <c r="G673">
        <v>1</v>
      </c>
      <c r="H673" t="s">
        <v>327</v>
      </c>
      <c r="I673">
        <v>489</v>
      </c>
      <c r="J673">
        <v>484</v>
      </c>
      <c r="K673">
        <v>973</v>
      </c>
      <c r="L673">
        <v>489</v>
      </c>
      <c r="M673">
        <v>484</v>
      </c>
      <c r="N673">
        <v>973</v>
      </c>
      <c r="O673">
        <v>498</v>
      </c>
      <c r="P673">
        <v>482</v>
      </c>
      <c r="Q673">
        <v>980</v>
      </c>
      <c r="R673">
        <v>465</v>
      </c>
      <c r="S673">
        <v>490</v>
      </c>
      <c r="T673">
        <v>955</v>
      </c>
      <c r="U673">
        <v>890</v>
      </c>
      <c r="V673">
        <v>891</v>
      </c>
      <c r="W673">
        <v>1781</v>
      </c>
      <c r="X673">
        <v>8678.5959999999995</v>
      </c>
    </row>
    <row r="674" spans="1:24" x14ac:dyDescent="0.2">
      <c r="A674">
        <v>227909001</v>
      </c>
      <c r="B674" t="s">
        <v>1991</v>
      </c>
      <c r="C674">
        <v>227909</v>
      </c>
      <c r="D674" t="s">
        <v>1992</v>
      </c>
      <c r="E674">
        <v>227</v>
      </c>
      <c r="F674" t="s">
        <v>1963</v>
      </c>
      <c r="G674">
        <v>13</v>
      </c>
      <c r="H674" t="s">
        <v>92</v>
      </c>
      <c r="I674">
        <v>575</v>
      </c>
      <c r="J674">
        <v>585</v>
      </c>
      <c r="K674">
        <v>1161</v>
      </c>
      <c r="L674">
        <v>636</v>
      </c>
      <c r="M674">
        <v>644</v>
      </c>
      <c r="N674">
        <v>1280</v>
      </c>
      <c r="O674">
        <v>639</v>
      </c>
      <c r="P674">
        <v>638</v>
      </c>
      <c r="Q674">
        <v>1277</v>
      </c>
      <c r="R674">
        <v>634</v>
      </c>
      <c r="S674">
        <v>650</v>
      </c>
      <c r="T674">
        <v>1283</v>
      </c>
      <c r="U674">
        <v>1248</v>
      </c>
      <c r="V674">
        <v>1336</v>
      </c>
      <c r="W674">
        <v>2584</v>
      </c>
      <c r="X674">
        <v>8807.246000000001</v>
      </c>
    </row>
    <row r="675" spans="1:24" x14ac:dyDescent="0.2">
      <c r="A675">
        <v>94901002</v>
      </c>
      <c r="B675" t="s">
        <v>938</v>
      </c>
      <c r="C675">
        <v>94901</v>
      </c>
      <c r="D675" t="s">
        <v>936</v>
      </c>
      <c r="E675">
        <v>94</v>
      </c>
      <c r="F675" t="s">
        <v>937</v>
      </c>
      <c r="G675">
        <v>13</v>
      </c>
      <c r="H675" t="s">
        <v>92</v>
      </c>
      <c r="I675">
        <v>395</v>
      </c>
      <c r="J675">
        <v>410</v>
      </c>
      <c r="K675">
        <v>805</v>
      </c>
      <c r="L675">
        <v>395</v>
      </c>
      <c r="M675">
        <v>410</v>
      </c>
      <c r="N675">
        <v>805</v>
      </c>
      <c r="O675">
        <v>395</v>
      </c>
      <c r="P675">
        <v>410</v>
      </c>
      <c r="Q675">
        <v>805</v>
      </c>
      <c r="U675">
        <v>66</v>
      </c>
      <c r="V675">
        <v>53</v>
      </c>
      <c r="W675">
        <v>119</v>
      </c>
      <c r="X675">
        <v>8846.9170000000013</v>
      </c>
    </row>
    <row r="676" spans="1:24" x14ac:dyDescent="0.2">
      <c r="A676">
        <v>94901001</v>
      </c>
      <c r="B676" t="s">
        <v>935</v>
      </c>
      <c r="C676">
        <v>94901</v>
      </c>
      <c r="D676" t="s">
        <v>936</v>
      </c>
      <c r="E676">
        <v>94</v>
      </c>
      <c r="F676" t="s">
        <v>937</v>
      </c>
      <c r="G676">
        <v>13</v>
      </c>
      <c r="H676" t="s">
        <v>92</v>
      </c>
      <c r="I676">
        <v>489</v>
      </c>
      <c r="J676">
        <v>481</v>
      </c>
      <c r="K676">
        <v>971</v>
      </c>
      <c r="L676">
        <v>507</v>
      </c>
      <c r="M676">
        <v>491</v>
      </c>
      <c r="N676">
        <v>998</v>
      </c>
      <c r="O676">
        <v>503</v>
      </c>
      <c r="P676">
        <v>475</v>
      </c>
      <c r="Q676">
        <v>980</v>
      </c>
      <c r="R676">
        <v>511</v>
      </c>
      <c r="S676">
        <v>513</v>
      </c>
      <c r="T676">
        <v>1023</v>
      </c>
      <c r="U676">
        <v>970</v>
      </c>
      <c r="V676">
        <v>931</v>
      </c>
      <c r="W676">
        <v>1901</v>
      </c>
      <c r="X676">
        <v>8846.9170000000013</v>
      </c>
    </row>
    <row r="677" spans="1:24" x14ac:dyDescent="0.2">
      <c r="A677">
        <v>130901001</v>
      </c>
      <c r="B677" t="s">
        <v>1377</v>
      </c>
      <c r="C677">
        <v>130901</v>
      </c>
      <c r="D677" t="s">
        <v>1378</v>
      </c>
      <c r="E677">
        <v>130</v>
      </c>
      <c r="F677" t="s">
        <v>1379</v>
      </c>
      <c r="G677">
        <v>20</v>
      </c>
      <c r="H677" t="s">
        <v>67</v>
      </c>
      <c r="I677">
        <v>500</v>
      </c>
      <c r="J677">
        <v>501</v>
      </c>
      <c r="K677">
        <v>998</v>
      </c>
      <c r="L677">
        <v>571</v>
      </c>
      <c r="M677">
        <v>553</v>
      </c>
      <c r="N677">
        <v>1124</v>
      </c>
      <c r="O677">
        <v>574</v>
      </c>
      <c r="P677">
        <v>538</v>
      </c>
      <c r="Q677">
        <v>1113</v>
      </c>
      <c r="R677">
        <v>567</v>
      </c>
      <c r="S677">
        <v>568</v>
      </c>
      <c r="T677">
        <v>1135</v>
      </c>
      <c r="U677">
        <v>497</v>
      </c>
      <c r="V677">
        <v>590</v>
      </c>
      <c r="W677">
        <v>1087</v>
      </c>
      <c r="X677">
        <v>8904.8720000000012</v>
      </c>
    </row>
    <row r="678" spans="1:24" x14ac:dyDescent="0.2">
      <c r="A678">
        <v>130901002</v>
      </c>
      <c r="B678" t="s">
        <v>1380</v>
      </c>
      <c r="C678">
        <v>130901</v>
      </c>
      <c r="D678" t="s">
        <v>1378</v>
      </c>
      <c r="E678">
        <v>130</v>
      </c>
      <c r="F678" t="s">
        <v>1379</v>
      </c>
      <c r="G678">
        <v>20</v>
      </c>
      <c r="H678" t="s">
        <v>67</v>
      </c>
      <c r="I678">
        <v>539</v>
      </c>
      <c r="J678">
        <v>492</v>
      </c>
      <c r="K678">
        <v>1031</v>
      </c>
      <c r="L678">
        <v>586</v>
      </c>
      <c r="M678">
        <v>564</v>
      </c>
      <c r="N678">
        <v>1151</v>
      </c>
      <c r="O678">
        <v>581</v>
      </c>
      <c r="P678">
        <v>546</v>
      </c>
      <c r="Q678">
        <v>1130</v>
      </c>
      <c r="R678">
        <v>592</v>
      </c>
      <c r="S678">
        <v>582</v>
      </c>
      <c r="T678">
        <v>1174</v>
      </c>
      <c r="U678">
        <v>722</v>
      </c>
      <c r="V678">
        <v>810</v>
      </c>
      <c r="W678">
        <v>1532</v>
      </c>
      <c r="X678">
        <v>8904.8720000000012</v>
      </c>
    </row>
    <row r="679" spans="1:24" x14ac:dyDescent="0.2">
      <c r="A679">
        <v>91906002</v>
      </c>
      <c r="B679" t="s">
        <v>892</v>
      </c>
      <c r="C679">
        <v>91906</v>
      </c>
      <c r="D679" t="s">
        <v>893</v>
      </c>
      <c r="E679">
        <v>91</v>
      </c>
      <c r="F679" t="s">
        <v>887</v>
      </c>
      <c r="G679">
        <v>10</v>
      </c>
      <c r="H679" t="s">
        <v>397</v>
      </c>
      <c r="I679">
        <v>527</v>
      </c>
      <c r="J679">
        <v>524</v>
      </c>
      <c r="K679">
        <v>1051</v>
      </c>
      <c r="L679">
        <v>557</v>
      </c>
      <c r="M679">
        <v>548</v>
      </c>
      <c r="N679">
        <v>1105</v>
      </c>
      <c r="O679">
        <v>540</v>
      </c>
      <c r="P679">
        <v>522</v>
      </c>
      <c r="Q679">
        <v>1063</v>
      </c>
      <c r="R679">
        <v>580</v>
      </c>
      <c r="S679">
        <v>582</v>
      </c>
      <c r="T679">
        <v>1161</v>
      </c>
      <c r="U679">
        <v>879</v>
      </c>
      <c r="V679">
        <v>899</v>
      </c>
      <c r="W679">
        <v>1778</v>
      </c>
      <c r="X679">
        <v>8986.639000000001</v>
      </c>
    </row>
    <row r="680" spans="1:24" x14ac:dyDescent="0.2">
      <c r="A680">
        <v>161903001</v>
      </c>
      <c r="B680" t="s">
        <v>1532</v>
      </c>
      <c r="C680">
        <v>161903</v>
      </c>
      <c r="D680" t="s">
        <v>1533</v>
      </c>
      <c r="E680">
        <v>161</v>
      </c>
      <c r="F680" t="s">
        <v>1521</v>
      </c>
      <c r="G680">
        <v>12</v>
      </c>
      <c r="H680" t="s">
        <v>115</v>
      </c>
      <c r="I680">
        <v>499</v>
      </c>
      <c r="J680">
        <v>491</v>
      </c>
      <c r="K680">
        <v>989</v>
      </c>
      <c r="L680">
        <v>563</v>
      </c>
      <c r="M680">
        <v>542</v>
      </c>
      <c r="N680">
        <v>1105</v>
      </c>
      <c r="O680">
        <v>558</v>
      </c>
      <c r="P680">
        <v>531</v>
      </c>
      <c r="Q680">
        <v>1089</v>
      </c>
      <c r="R680">
        <v>568</v>
      </c>
      <c r="S680">
        <v>554</v>
      </c>
      <c r="T680">
        <v>1121</v>
      </c>
      <c r="U680">
        <v>1188</v>
      </c>
      <c r="V680">
        <v>1224</v>
      </c>
      <c r="W680">
        <v>2412</v>
      </c>
      <c r="X680">
        <v>9026.616</v>
      </c>
    </row>
    <row r="681" spans="1:24" x14ac:dyDescent="0.2">
      <c r="A681">
        <v>57913001</v>
      </c>
      <c r="B681" t="s">
        <v>590</v>
      </c>
      <c r="C681">
        <v>57913</v>
      </c>
      <c r="D681" t="s">
        <v>591</v>
      </c>
      <c r="E681">
        <v>57</v>
      </c>
      <c r="F681" t="s">
        <v>480</v>
      </c>
      <c r="G681">
        <v>10</v>
      </c>
      <c r="H681" t="s">
        <v>397</v>
      </c>
      <c r="I681">
        <v>448</v>
      </c>
      <c r="J681">
        <v>439</v>
      </c>
      <c r="K681">
        <v>887</v>
      </c>
      <c r="L681">
        <v>452</v>
      </c>
      <c r="M681">
        <v>440</v>
      </c>
      <c r="N681">
        <v>892</v>
      </c>
      <c r="O681">
        <v>453</v>
      </c>
      <c r="P681">
        <v>433</v>
      </c>
      <c r="Q681">
        <v>887</v>
      </c>
      <c r="R681">
        <v>450</v>
      </c>
      <c r="S681">
        <v>450</v>
      </c>
      <c r="T681">
        <v>899</v>
      </c>
      <c r="U681">
        <v>906</v>
      </c>
      <c r="V681">
        <v>999</v>
      </c>
      <c r="W681">
        <v>1905</v>
      </c>
      <c r="X681">
        <v>9056.43</v>
      </c>
    </row>
    <row r="682" spans="1:24" x14ac:dyDescent="0.2">
      <c r="A682">
        <v>43912001</v>
      </c>
      <c r="B682" t="s">
        <v>425</v>
      </c>
      <c r="C682">
        <v>43912</v>
      </c>
      <c r="D682" t="s">
        <v>426</v>
      </c>
      <c r="E682">
        <v>43</v>
      </c>
      <c r="F682" t="s">
        <v>396</v>
      </c>
      <c r="G682">
        <v>10</v>
      </c>
      <c r="H682" t="s">
        <v>397</v>
      </c>
      <c r="I682">
        <v>515</v>
      </c>
      <c r="J682">
        <v>508</v>
      </c>
      <c r="K682">
        <v>1023</v>
      </c>
      <c r="L682">
        <v>575</v>
      </c>
      <c r="M682">
        <v>570</v>
      </c>
      <c r="N682">
        <v>1145</v>
      </c>
      <c r="O682">
        <v>572</v>
      </c>
      <c r="P682">
        <v>561</v>
      </c>
      <c r="Q682">
        <v>1133</v>
      </c>
      <c r="R682">
        <v>579</v>
      </c>
      <c r="S682">
        <v>583</v>
      </c>
      <c r="T682">
        <v>1161</v>
      </c>
      <c r="U682">
        <v>1051</v>
      </c>
      <c r="V682">
        <v>1058</v>
      </c>
      <c r="W682">
        <v>2109</v>
      </c>
      <c r="X682">
        <v>9086.5670000000009</v>
      </c>
    </row>
    <row r="683" spans="1:24" x14ac:dyDescent="0.2">
      <c r="A683">
        <v>170903002</v>
      </c>
      <c r="B683" t="s">
        <v>1602</v>
      </c>
      <c r="C683">
        <v>170903</v>
      </c>
      <c r="D683" t="s">
        <v>1603</v>
      </c>
      <c r="E683">
        <v>170</v>
      </c>
      <c r="F683" t="s">
        <v>1597</v>
      </c>
      <c r="G683">
        <v>6</v>
      </c>
      <c r="H683" t="s">
        <v>79</v>
      </c>
      <c r="I683">
        <v>539</v>
      </c>
      <c r="J683">
        <v>533</v>
      </c>
      <c r="K683">
        <v>1073</v>
      </c>
      <c r="L683">
        <v>560</v>
      </c>
      <c r="M683">
        <v>549</v>
      </c>
      <c r="N683">
        <v>1108</v>
      </c>
      <c r="O683">
        <v>550</v>
      </c>
      <c r="P683">
        <v>541</v>
      </c>
      <c r="Q683">
        <v>1090</v>
      </c>
      <c r="R683">
        <v>573</v>
      </c>
      <c r="S683">
        <v>561</v>
      </c>
      <c r="T683">
        <v>1134</v>
      </c>
      <c r="U683">
        <v>1234</v>
      </c>
      <c r="V683">
        <v>1276</v>
      </c>
      <c r="W683">
        <v>2510</v>
      </c>
      <c r="X683">
        <v>9226.3540000000012</v>
      </c>
    </row>
    <row r="684" spans="1:24" x14ac:dyDescent="0.2">
      <c r="A684">
        <v>70908003</v>
      </c>
      <c r="B684" t="s">
        <v>682</v>
      </c>
      <c r="C684">
        <v>70908</v>
      </c>
      <c r="D684" t="s">
        <v>681</v>
      </c>
      <c r="E684">
        <v>70</v>
      </c>
      <c r="F684" t="s">
        <v>671</v>
      </c>
      <c r="G684">
        <v>10</v>
      </c>
      <c r="H684" t="s">
        <v>397</v>
      </c>
      <c r="I684">
        <v>522</v>
      </c>
      <c r="J684">
        <v>522</v>
      </c>
      <c r="K684">
        <v>1044</v>
      </c>
      <c r="L684">
        <v>557</v>
      </c>
      <c r="M684">
        <v>565</v>
      </c>
      <c r="N684">
        <v>1122</v>
      </c>
      <c r="O684">
        <v>563</v>
      </c>
      <c r="P684">
        <v>552</v>
      </c>
      <c r="Q684">
        <v>1115</v>
      </c>
      <c r="R684">
        <v>553</v>
      </c>
      <c r="S684">
        <v>574</v>
      </c>
      <c r="T684">
        <v>1127</v>
      </c>
      <c r="U684">
        <v>253</v>
      </c>
      <c r="V684">
        <v>315</v>
      </c>
      <c r="W684">
        <v>568</v>
      </c>
      <c r="X684">
        <v>9307.6460000000025</v>
      </c>
    </row>
    <row r="685" spans="1:24" x14ac:dyDescent="0.2">
      <c r="A685">
        <v>70908001</v>
      </c>
      <c r="B685" t="s">
        <v>680</v>
      </c>
      <c r="C685">
        <v>70908</v>
      </c>
      <c r="D685" t="s">
        <v>681</v>
      </c>
      <c r="E685">
        <v>70</v>
      </c>
      <c r="F685" t="s">
        <v>671</v>
      </c>
      <c r="G685">
        <v>10</v>
      </c>
      <c r="H685" t="s">
        <v>397</v>
      </c>
      <c r="I685">
        <v>530</v>
      </c>
      <c r="J685">
        <v>536</v>
      </c>
      <c r="K685">
        <v>1066</v>
      </c>
      <c r="L685">
        <v>551</v>
      </c>
      <c r="M685">
        <v>557</v>
      </c>
      <c r="N685">
        <v>1107</v>
      </c>
      <c r="O685">
        <v>539</v>
      </c>
      <c r="P685">
        <v>539</v>
      </c>
      <c r="Q685">
        <v>1078</v>
      </c>
      <c r="R685">
        <v>570</v>
      </c>
      <c r="S685">
        <v>587</v>
      </c>
      <c r="T685">
        <v>1157</v>
      </c>
      <c r="U685">
        <v>933</v>
      </c>
      <c r="V685">
        <v>914</v>
      </c>
      <c r="W685">
        <v>1847</v>
      </c>
      <c r="X685">
        <v>9307.6460000000025</v>
      </c>
    </row>
    <row r="686" spans="1:24" x14ac:dyDescent="0.2">
      <c r="A686">
        <v>50910001</v>
      </c>
      <c r="B686" t="s">
        <v>471</v>
      </c>
      <c r="C686">
        <v>50910</v>
      </c>
      <c r="D686" t="s">
        <v>472</v>
      </c>
      <c r="E686">
        <v>50</v>
      </c>
      <c r="F686" t="s">
        <v>468</v>
      </c>
      <c r="G686">
        <v>12</v>
      </c>
      <c r="H686" t="s">
        <v>115</v>
      </c>
      <c r="I686">
        <v>518</v>
      </c>
      <c r="J686">
        <v>496</v>
      </c>
      <c r="K686">
        <v>1015</v>
      </c>
      <c r="L686">
        <v>528</v>
      </c>
      <c r="M686">
        <v>508</v>
      </c>
      <c r="N686">
        <v>1035</v>
      </c>
      <c r="O686">
        <v>534</v>
      </c>
      <c r="P686">
        <v>506</v>
      </c>
      <c r="Q686">
        <v>1040</v>
      </c>
      <c r="R686">
        <v>521</v>
      </c>
      <c r="S686">
        <v>510</v>
      </c>
      <c r="T686">
        <v>1030</v>
      </c>
      <c r="U686">
        <v>1068</v>
      </c>
      <c r="V686">
        <v>1162</v>
      </c>
      <c r="W686">
        <v>2230</v>
      </c>
      <c r="X686">
        <v>9325.4860000000008</v>
      </c>
    </row>
    <row r="687" spans="1:24" x14ac:dyDescent="0.2">
      <c r="A687">
        <v>101916001</v>
      </c>
      <c r="B687" t="s">
        <v>1112</v>
      </c>
      <c r="C687">
        <v>101916</v>
      </c>
      <c r="D687" t="s">
        <v>1113</v>
      </c>
      <c r="E687">
        <v>101</v>
      </c>
      <c r="F687" t="s">
        <v>971</v>
      </c>
      <c r="G687">
        <v>4</v>
      </c>
      <c r="H687" t="s">
        <v>252</v>
      </c>
      <c r="I687">
        <v>492</v>
      </c>
      <c r="J687">
        <v>502</v>
      </c>
      <c r="K687">
        <v>994</v>
      </c>
      <c r="L687">
        <v>525</v>
      </c>
      <c r="M687">
        <v>519</v>
      </c>
      <c r="N687">
        <v>1043</v>
      </c>
      <c r="O687">
        <v>534</v>
      </c>
      <c r="P687">
        <v>515</v>
      </c>
      <c r="Q687">
        <v>1049</v>
      </c>
      <c r="R687">
        <v>512</v>
      </c>
      <c r="S687">
        <v>524</v>
      </c>
      <c r="T687">
        <v>1036</v>
      </c>
      <c r="U687">
        <v>1066</v>
      </c>
      <c r="V687">
        <v>1200</v>
      </c>
      <c r="W687">
        <v>2266</v>
      </c>
      <c r="X687">
        <v>9465.0879999999997</v>
      </c>
    </row>
    <row r="688" spans="1:24" x14ac:dyDescent="0.2">
      <c r="A688">
        <v>184903001</v>
      </c>
      <c r="B688" t="s">
        <v>1713</v>
      </c>
      <c r="C688">
        <v>184903</v>
      </c>
      <c r="D688" t="s">
        <v>1714</v>
      </c>
      <c r="E688">
        <v>184</v>
      </c>
      <c r="F688" t="s">
        <v>1710</v>
      </c>
      <c r="G688">
        <v>11</v>
      </c>
      <c r="H688" t="s">
        <v>461</v>
      </c>
      <c r="I688">
        <v>502</v>
      </c>
      <c r="J688">
        <v>484</v>
      </c>
      <c r="K688">
        <v>986</v>
      </c>
      <c r="L688">
        <v>542</v>
      </c>
      <c r="M688">
        <v>508</v>
      </c>
      <c r="N688">
        <v>1050</v>
      </c>
      <c r="O688">
        <v>537</v>
      </c>
      <c r="P688">
        <v>491</v>
      </c>
      <c r="Q688">
        <v>1029</v>
      </c>
      <c r="R688">
        <v>549</v>
      </c>
      <c r="S688">
        <v>530</v>
      </c>
      <c r="T688">
        <v>1080</v>
      </c>
      <c r="U688">
        <v>1152</v>
      </c>
      <c r="V688">
        <v>1174</v>
      </c>
      <c r="W688">
        <v>2326</v>
      </c>
      <c r="X688">
        <v>9491.3060000000005</v>
      </c>
    </row>
    <row r="689" spans="1:24" x14ac:dyDescent="0.2">
      <c r="A689">
        <v>46901001</v>
      </c>
      <c r="B689" t="s">
        <v>443</v>
      </c>
      <c r="C689">
        <v>46901</v>
      </c>
      <c r="D689" t="s">
        <v>444</v>
      </c>
      <c r="E689">
        <v>46</v>
      </c>
      <c r="F689" t="s">
        <v>445</v>
      </c>
      <c r="G689">
        <v>13</v>
      </c>
      <c r="H689" t="s">
        <v>92</v>
      </c>
      <c r="I689">
        <v>504</v>
      </c>
      <c r="J689">
        <v>493</v>
      </c>
      <c r="K689">
        <v>997</v>
      </c>
      <c r="L689">
        <v>555</v>
      </c>
      <c r="M689">
        <v>539</v>
      </c>
      <c r="N689">
        <v>1094</v>
      </c>
      <c r="O689">
        <v>552</v>
      </c>
      <c r="P689">
        <v>524</v>
      </c>
      <c r="Q689">
        <v>1076</v>
      </c>
      <c r="R689">
        <v>558</v>
      </c>
      <c r="S689">
        <v>555</v>
      </c>
      <c r="T689">
        <v>1112</v>
      </c>
      <c r="U689">
        <v>830</v>
      </c>
      <c r="V689">
        <v>887</v>
      </c>
      <c r="W689">
        <v>1717</v>
      </c>
      <c r="X689">
        <v>9619.4030000000002</v>
      </c>
    </row>
    <row r="690" spans="1:24" x14ac:dyDescent="0.2">
      <c r="A690">
        <v>105902001</v>
      </c>
      <c r="B690" t="s">
        <v>1149</v>
      </c>
      <c r="C690">
        <v>105902</v>
      </c>
      <c r="D690" t="s">
        <v>1150</v>
      </c>
      <c r="E690">
        <v>105</v>
      </c>
      <c r="F690" t="s">
        <v>1148</v>
      </c>
      <c r="G690">
        <v>13</v>
      </c>
      <c r="H690" t="s">
        <v>92</v>
      </c>
      <c r="I690">
        <v>482</v>
      </c>
      <c r="J690">
        <v>480</v>
      </c>
      <c r="K690">
        <v>962</v>
      </c>
      <c r="L690">
        <v>509</v>
      </c>
      <c r="M690">
        <v>500</v>
      </c>
      <c r="N690">
        <v>1009</v>
      </c>
      <c r="O690">
        <v>506</v>
      </c>
      <c r="P690">
        <v>484</v>
      </c>
      <c r="Q690">
        <v>991</v>
      </c>
      <c r="R690">
        <v>512</v>
      </c>
      <c r="S690">
        <v>514</v>
      </c>
      <c r="T690">
        <v>1026</v>
      </c>
      <c r="U690">
        <v>1064</v>
      </c>
      <c r="V690">
        <v>1182</v>
      </c>
      <c r="W690">
        <v>2246</v>
      </c>
      <c r="X690">
        <v>9818.4610000000011</v>
      </c>
    </row>
    <row r="691" spans="1:24" x14ac:dyDescent="0.2">
      <c r="A691">
        <v>57904003</v>
      </c>
      <c r="B691" t="s">
        <v>526</v>
      </c>
      <c r="C691">
        <v>57904</v>
      </c>
      <c r="D691" t="s">
        <v>525</v>
      </c>
      <c r="E691">
        <v>57</v>
      </c>
      <c r="F691" t="s">
        <v>480</v>
      </c>
      <c r="G691">
        <v>10</v>
      </c>
      <c r="H691" t="s">
        <v>397</v>
      </c>
      <c r="I691">
        <v>538</v>
      </c>
      <c r="J691">
        <v>537</v>
      </c>
      <c r="K691">
        <v>1076</v>
      </c>
      <c r="L691">
        <v>554</v>
      </c>
      <c r="M691">
        <v>542</v>
      </c>
      <c r="N691">
        <v>1097</v>
      </c>
      <c r="O691">
        <v>542</v>
      </c>
      <c r="P691">
        <v>526</v>
      </c>
      <c r="Q691">
        <v>1070</v>
      </c>
      <c r="R691">
        <v>582</v>
      </c>
      <c r="S691">
        <v>580</v>
      </c>
      <c r="T691">
        <v>1161</v>
      </c>
      <c r="U691">
        <v>263</v>
      </c>
      <c r="V691">
        <v>143</v>
      </c>
      <c r="W691">
        <v>406</v>
      </c>
      <c r="X691">
        <v>9892.987000000001</v>
      </c>
    </row>
    <row r="692" spans="1:24" x14ac:dyDescent="0.2">
      <c r="A692">
        <v>57904001</v>
      </c>
      <c r="B692" t="s">
        <v>524</v>
      </c>
      <c r="C692">
        <v>57904</v>
      </c>
      <c r="D692" t="s">
        <v>525</v>
      </c>
      <c r="E692">
        <v>57</v>
      </c>
      <c r="F692" t="s">
        <v>480</v>
      </c>
      <c r="G692">
        <v>10</v>
      </c>
      <c r="H692" t="s">
        <v>397</v>
      </c>
      <c r="I692">
        <v>477</v>
      </c>
      <c r="J692">
        <v>464</v>
      </c>
      <c r="K692">
        <v>941</v>
      </c>
      <c r="L692">
        <v>489</v>
      </c>
      <c r="M692">
        <v>471</v>
      </c>
      <c r="N692">
        <v>960</v>
      </c>
      <c r="O692">
        <v>481</v>
      </c>
      <c r="P692">
        <v>460</v>
      </c>
      <c r="Q692">
        <v>941</v>
      </c>
      <c r="R692">
        <v>500</v>
      </c>
      <c r="S692">
        <v>488</v>
      </c>
      <c r="T692">
        <v>987</v>
      </c>
      <c r="U692">
        <v>818</v>
      </c>
      <c r="V692">
        <v>852</v>
      </c>
      <c r="W692">
        <v>1670</v>
      </c>
      <c r="X692">
        <v>9892.987000000001</v>
      </c>
    </row>
    <row r="693" spans="1:24" x14ac:dyDescent="0.2">
      <c r="A693">
        <v>70912004</v>
      </c>
      <c r="B693" t="s">
        <v>691</v>
      </c>
      <c r="C693">
        <v>70912</v>
      </c>
      <c r="D693" t="s">
        <v>690</v>
      </c>
      <c r="E693">
        <v>70</v>
      </c>
      <c r="F693" t="s">
        <v>671</v>
      </c>
      <c r="G693">
        <v>10</v>
      </c>
      <c r="H693" t="s">
        <v>397</v>
      </c>
      <c r="I693">
        <v>551</v>
      </c>
      <c r="J693">
        <v>538</v>
      </c>
      <c r="K693">
        <v>1089</v>
      </c>
      <c r="L693">
        <v>586</v>
      </c>
      <c r="M693">
        <v>568</v>
      </c>
      <c r="N693">
        <v>1154</v>
      </c>
      <c r="O693">
        <v>569</v>
      </c>
      <c r="P693">
        <v>548</v>
      </c>
      <c r="Q693">
        <v>1117</v>
      </c>
      <c r="R693">
        <v>612</v>
      </c>
      <c r="S693">
        <v>599</v>
      </c>
      <c r="T693">
        <v>1211</v>
      </c>
      <c r="U693">
        <v>198</v>
      </c>
      <c r="V693">
        <v>226</v>
      </c>
      <c r="W693">
        <v>424</v>
      </c>
      <c r="X693">
        <v>9957.8550000000014</v>
      </c>
    </row>
    <row r="694" spans="1:24" x14ac:dyDescent="0.2">
      <c r="A694">
        <v>70912002</v>
      </c>
      <c r="B694" t="s">
        <v>689</v>
      </c>
      <c r="C694">
        <v>70912</v>
      </c>
      <c r="D694" t="s">
        <v>690</v>
      </c>
      <c r="E694">
        <v>70</v>
      </c>
      <c r="F694" t="s">
        <v>671</v>
      </c>
      <c r="G694">
        <v>10</v>
      </c>
      <c r="H694" t="s">
        <v>397</v>
      </c>
      <c r="I694">
        <v>489</v>
      </c>
      <c r="J694">
        <v>478</v>
      </c>
      <c r="K694">
        <v>967</v>
      </c>
      <c r="L694">
        <v>527</v>
      </c>
      <c r="M694">
        <v>513</v>
      </c>
      <c r="N694">
        <v>1041</v>
      </c>
      <c r="O694">
        <v>534</v>
      </c>
      <c r="P694">
        <v>505</v>
      </c>
      <c r="Q694">
        <v>1039</v>
      </c>
      <c r="R694">
        <v>518</v>
      </c>
      <c r="S694">
        <v>525</v>
      </c>
      <c r="T694">
        <v>1042</v>
      </c>
      <c r="U694">
        <v>1011</v>
      </c>
      <c r="V694">
        <v>1041</v>
      </c>
      <c r="W694">
        <v>2052</v>
      </c>
      <c r="X694">
        <v>9957.8550000000014</v>
      </c>
    </row>
    <row r="695" spans="1:24" x14ac:dyDescent="0.2">
      <c r="A695">
        <v>227913001</v>
      </c>
      <c r="B695" t="s">
        <v>1997</v>
      </c>
      <c r="C695">
        <v>227913</v>
      </c>
      <c r="D695" t="s">
        <v>1998</v>
      </c>
      <c r="E695">
        <v>227</v>
      </c>
      <c r="F695" t="s">
        <v>1963</v>
      </c>
      <c r="G695">
        <v>13</v>
      </c>
      <c r="H695" t="s">
        <v>92</v>
      </c>
      <c r="I695">
        <v>571</v>
      </c>
      <c r="J695">
        <v>571</v>
      </c>
      <c r="K695">
        <v>1143</v>
      </c>
      <c r="L695">
        <v>599</v>
      </c>
      <c r="M695">
        <v>590</v>
      </c>
      <c r="N695">
        <v>1190</v>
      </c>
      <c r="O695">
        <v>596</v>
      </c>
      <c r="P695">
        <v>578</v>
      </c>
      <c r="Q695">
        <v>1175</v>
      </c>
      <c r="R695">
        <v>602</v>
      </c>
      <c r="S695">
        <v>604</v>
      </c>
      <c r="T695">
        <v>1206</v>
      </c>
      <c r="U695">
        <v>1278</v>
      </c>
      <c r="V695">
        <v>1421</v>
      </c>
      <c r="W695">
        <v>2699</v>
      </c>
      <c r="X695">
        <v>10004.362999999999</v>
      </c>
    </row>
    <row r="696" spans="1:24" x14ac:dyDescent="0.2">
      <c r="A696">
        <v>3903001</v>
      </c>
      <c r="B696" t="s">
        <v>46</v>
      </c>
      <c r="C696">
        <v>3903</v>
      </c>
      <c r="D696" t="s">
        <v>47</v>
      </c>
      <c r="E696">
        <v>3</v>
      </c>
      <c r="F696" t="s">
        <v>43</v>
      </c>
      <c r="G696">
        <v>7</v>
      </c>
      <c r="H696" t="s">
        <v>26</v>
      </c>
      <c r="I696">
        <v>443</v>
      </c>
      <c r="J696">
        <v>452</v>
      </c>
      <c r="K696">
        <v>894</v>
      </c>
      <c r="L696">
        <v>471</v>
      </c>
      <c r="M696">
        <v>480</v>
      </c>
      <c r="N696">
        <v>951</v>
      </c>
      <c r="O696">
        <v>473</v>
      </c>
      <c r="P696">
        <v>472</v>
      </c>
      <c r="Q696">
        <v>945</v>
      </c>
      <c r="R696">
        <v>469</v>
      </c>
      <c r="S696">
        <v>489</v>
      </c>
      <c r="T696">
        <v>958</v>
      </c>
      <c r="U696">
        <v>1065</v>
      </c>
      <c r="V696">
        <v>1077</v>
      </c>
      <c r="W696">
        <v>2142</v>
      </c>
      <c r="X696">
        <v>10125.144</v>
      </c>
    </row>
    <row r="697" spans="1:24" x14ac:dyDescent="0.2">
      <c r="A697">
        <v>14909002</v>
      </c>
      <c r="B697" t="s">
        <v>133</v>
      </c>
      <c r="C697">
        <v>14909</v>
      </c>
      <c r="D697" t="s">
        <v>134</v>
      </c>
      <c r="E697">
        <v>14</v>
      </c>
      <c r="F697" t="s">
        <v>108</v>
      </c>
      <c r="G697">
        <v>12</v>
      </c>
      <c r="H697" t="s">
        <v>115</v>
      </c>
      <c r="I697">
        <v>483</v>
      </c>
      <c r="J697">
        <v>470</v>
      </c>
      <c r="K697">
        <v>953</v>
      </c>
      <c r="L697">
        <v>507</v>
      </c>
      <c r="M697">
        <v>495</v>
      </c>
      <c r="N697">
        <v>1002</v>
      </c>
      <c r="O697">
        <v>504</v>
      </c>
      <c r="P697">
        <v>475</v>
      </c>
      <c r="Q697">
        <v>980</v>
      </c>
      <c r="R697">
        <v>511</v>
      </c>
      <c r="S697">
        <v>515</v>
      </c>
      <c r="T697">
        <v>1027</v>
      </c>
      <c r="U697">
        <v>977</v>
      </c>
      <c r="V697">
        <v>969</v>
      </c>
      <c r="W697">
        <v>1946</v>
      </c>
      <c r="X697">
        <v>10333.130999999999</v>
      </c>
    </row>
    <row r="698" spans="1:24" x14ac:dyDescent="0.2">
      <c r="A698">
        <v>101924001</v>
      </c>
      <c r="B698" t="s">
        <v>1134</v>
      </c>
      <c r="C698">
        <v>101924</v>
      </c>
      <c r="D698" t="s">
        <v>1135</v>
      </c>
      <c r="E698">
        <v>101</v>
      </c>
      <c r="F698" t="s">
        <v>971</v>
      </c>
      <c r="G698">
        <v>4</v>
      </c>
      <c r="H698" t="s">
        <v>252</v>
      </c>
      <c r="I698">
        <v>433</v>
      </c>
      <c r="J698">
        <v>429</v>
      </c>
      <c r="K698">
        <v>862</v>
      </c>
      <c r="L698">
        <v>434</v>
      </c>
      <c r="M698">
        <v>432</v>
      </c>
      <c r="N698">
        <v>866</v>
      </c>
      <c r="O698">
        <v>445</v>
      </c>
      <c r="P698">
        <v>435</v>
      </c>
      <c r="Q698">
        <v>881</v>
      </c>
      <c r="R698">
        <v>420</v>
      </c>
      <c r="S698">
        <v>429</v>
      </c>
      <c r="T698">
        <v>849</v>
      </c>
      <c r="U698">
        <v>1040</v>
      </c>
      <c r="V698">
        <v>1087</v>
      </c>
      <c r="W698">
        <v>2127</v>
      </c>
      <c r="X698">
        <v>10436.651</v>
      </c>
    </row>
    <row r="699" spans="1:24" x14ac:dyDescent="0.2">
      <c r="A699">
        <v>129902003</v>
      </c>
      <c r="B699" t="s">
        <v>1365</v>
      </c>
      <c r="C699">
        <v>129902</v>
      </c>
      <c r="D699" t="s">
        <v>1364</v>
      </c>
      <c r="E699">
        <v>129</v>
      </c>
      <c r="F699" t="s">
        <v>1362</v>
      </c>
      <c r="G699">
        <v>10</v>
      </c>
      <c r="H699" t="s">
        <v>397</v>
      </c>
      <c r="I699">
        <v>494</v>
      </c>
      <c r="J699">
        <v>473</v>
      </c>
      <c r="K699">
        <v>966</v>
      </c>
      <c r="L699">
        <v>526</v>
      </c>
      <c r="M699">
        <v>509</v>
      </c>
      <c r="N699">
        <v>1036</v>
      </c>
      <c r="O699">
        <v>509</v>
      </c>
      <c r="P699">
        <v>485</v>
      </c>
      <c r="Q699">
        <v>994</v>
      </c>
      <c r="R699">
        <v>547</v>
      </c>
      <c r="S699">
        <v>539</v>
      </c>
      <c r="T699">
        <v>1086</v>
      </c>
      <c r="U699">
        <v>659</v>
      </c>
      <c r="V699">
        <v>708</v>
      </c>
      <c r="W699">
        <v>1367</v>
      </c>
      <c r="X699">
        <v>10581.582</v>
      </c>
    </row>
    <row r="700" spans="1:24" x14ac:dyDescent="0.2">
      <c r="A700">
        <v>129902001</v>
      </c>
      <c r="B700" t="s">
        <v>1363</v>
      </c>
      <c r="C700">
        <v>129902</v>
      </c>
      <c r="D700" t="s">
        <v>1364</v>
      </c>
      <c r="E700">
        <v>129</v>
      </c>
      <c r="F700" t="s">
        <v>1362</v>
      </c>
      <c r="G700">
        <v>10</v>
      </c>
      <c r="H700" t="s">
        <v>397</v>
      </c>
      <c r="I700">
        <v>541</v>
      </c>
      <c r="J700">
        <v>527</v>
      </c>
      <c r="K700">
        <v>1068</v>
      </c>
      <c r="L700">
        <v>536</v>
      </c>
      <c r="M700">
        <v>525</v>
      </c>
      <c r="N700">
        <v>1061</v>
      </c>
      <c r="O700">
        <v>539</v>
      </c>
      <c r="P700">
        <v>516</v>
      </c>
      <c r="Q700">
        <v>1055</v>
      </c>
      <c r="R700">
        <v>533</v>
      </c>
      <c r="S700">
        <v>537</v>
      </c>
      <c r="T700">
        <v>1070</v>
      </c>
      <c r="U700">
        <v>716</v>
      </c>
      <c r="V700">
        <v>725</v>
      </c>
      <c r="W700">
        <v>1441</v>
      </c>
      <c r="X700">
        <v>10581.582</v>
      </c>
    </row>
    <row r="701" spans="1:24" x14ac:dyDescent="0.2">
      <c r="A701">
        <v>152907001</v>
      </c>
      <c r="B701" t="s">
        <v>1478</v>
      </c>
      <c r="C701">
        <v>152907</v>
      </c>
      <c r="D701" t="s">
        <v>1479</v>
      </c>
      <c r="E701">
        <v>152</v>
      </c>
      <c r="F701" t="s">
        <v>1466</v>
      </c>
      <c r="G701">
        <v>17</v>
      </c>
      <c r="H701" t="s">
        <v>388</v>
      </c>
      <c r="I701">
        <v>529</v>
      </c>
      <c r="J701">
        <v>502</v>
      </c>
      <c r="K701">
        <v>1031</v>
      </c>
      <c r="L701">
        <v>552</v>
      </c>
      <c r="M701">
        <v>530</v>
      </c>
      <c r="N701">
        <v>1082</v>
      </c>
      <c r="O701">
        <v>541</v>
      </c>
      <c r="P701">
        <v>517</v>
      </c>
      <c r="Q701">
        <v>1059</v>
      </c>
      <c r="R701">
        <v>567</v>
      </c>
      <c r="S701">
        <v>547</v>
      </c>
      <c r="T701">
        <v>1114</v>
      </c>
      <c r="U701">
        <v>1236</v>
      </c>
      <c r="V701">
        <v>1235</v>
      </c>
      <c r="W701">
        <v>2471</v>
      </c>
      <c r="X701">
        <v>10680.460999999999</v>
      </c>
    </row>
    <row r="702" spans="1:24" x14ac:dyDescent="0.2">
      <c r="A702">
        <v>92903004</v>
      </c>
      <c r="B702" t="s">
        <v>917</v>
      </c>
      <c r="C702">
        <v>92903</v>
      </c>
      <c r="D702" t="s">
        <v>916</v>
      </c>
      <c r="E702">
        <v>92</v>
      </c>
      <c r="F702" t="s">
        <v>910</v>
      </c>
      <c r="G702">
        <v>7</v>
      </c>
      <c r="H702" t="s">
        <v>26</v>
      </c>
      <c r="I702">
        <v>420</v>
      </c>
      <c r="J702">
        <v>395</v>
      </c>
      <c r="K702">
        <v>815</v>
      </c>
      <c r="L702">
        <v>430</v>
      </c>
      <c r="M702">
        <v>422</v>
      </c>
      <c r="N702">
        <v>852</v>
      </c>
      <c r="O702">
        <v>440</v>
      </c>
      <c r="P702">
        <v>463</v>
      </c>
      <c r="Q702">
        <v>903</v>
      </c>
      <c r="R702">
        <v>415</v>
      </c>
      <c r="S702">
        <v>360</v>
      </c>
      <c r="T702">
        <v>775</v>
      </c>
      <c r="U702">
        <v>77</v>
      </c>
      <c r="V702">
        <v>85</v>
      </c>
      <c r="W702">
        <v>162</v>
      </c>
      <c r="X702">
        <v>10704.572</v>
      </c>
    </row>
    <row r="703" spans="1:24" x14ac:dyDescent="0.2">
      <c r="A703">
        <v>92903001</v>
      </c>
      <c r="B703" t="s">
        <v>915</v>
      </c>
      <c r="C703">
        <v>92903</v>
      </c>
      <c r="D703" t="s">
        <v>916</v>
      </c>
      <c r="E703">
        <v>92</v>
      </c>
      <c r="F703" t="s">
        <v>910</v>
      </c>
      <c r="G703">
        <v>7</v>
      </c>
      <c r="H703" t="s">
        <v>26</v>
      </c>
      <c r="I703">
        <v>476</v>
      </c>
      <c r="J703">
        <v>471</v>
      </c>
      <c r="K703">
        <v>946</v>
      </c>
      <c r="L703">
        <v>515</v>
      </c>
      <c r="M703">
        <v>503</v>
      </c>
      <c r="N703">
        <v>1018</v>
      </c>
      <c r="O703">
        <v>504</v>
      </c>
      <c r="P703">
        <v>485</v>
      </c>
      <c r="Q703">
        <v>989</v>
      </c>
      <c r="R703">
        <v>531</v>
      </c>
      <c r="S703">
        <v>531</v>
      </c>
      <c r="T703">
        <v>1063</v>
      </c>
      <c r="U703">
        <v>1025</v>
      </c>
      <c r="V703">
        <v>1014</v>
      </c>
      <c r="W703">
        <v>2039</v>
      </c>
      <c r="X703">
        <v>10704.572</v>
      </c>
    </row>
    <row r="704" spans="1:24" x14ac:dyDescent="0.2">
      <c r="A704">
        <v>123907009</v>
      </c>
      <c r="B704" t="s">
        <v>165</v>
      </c>
      <c r="C704">
        <v>123907</v>
      </c>
      <c r="D704" t="s">
        <v>1314</v>
      </c>
      <c r="E704">
        <v>123</v>
      </c>
      <c r="F704" t="s">
        <v>1310</v>
      </c>
      <c r="G704">
        <v>5</v>
      </c>
      <c r="H704" t="s">
        <v>372</v>
      </c>
      <c r="I704">
        <v>451</v>
      </c>
      <c r="J704">
        <v>439</v>
      </c>
      <c r="K704">
        <v>891</v>
      </c>
      <c r="L704">
        <v>449</v>
      </c>
      <c r="M704">
        <v>438</v>
      </c>
      <c r="N704">
        <v>887</v>
      </c>
      <c r="O704">
        <v>455</v>
      </c>
      <c r="P704">
        <v>424</v>
      </c>
      <c r="Q704">
        <v>879</v>
      </c>
      <c r="R704">
        <v>443</v>
      </c>
      <c r="S704">
        <v>453</v>
      </c>
      <c r="T704">
        <v>896</v>
      </c>
      <c r="U704">
        <v>724</v>
      </c>
      <c r="V704">
        <v>768</v>
      </c>
      <c r="W704">
        <v>1492</v>
      </c>
      <c r="X704">
        <v>10754.923000000001</v>
      </c>
    </row>
    <row r="705" spans="1:24" x14ac:dyDescent="0.2">
      <c r="A705">
        <v>227907002</v>
      </c>
      <c r="B705" t="s">
        <v>1989</v>
      </c>
      <c r="C705">
        <v>227907</v>
      </c>
      <c r="D705" t="s">
        <v>1988</v>
      </c>
      <c r="E705">
        <v>227</v>
      </c>
      <c r="F705" t="s">
        <v>1963</v>
      </c>
      <c r="G705">
        <v>13</v>
      </c>
      <c r="H705" t="s">
        <v>92</v>
      </c>
      <c r="I705">
        <v>435</v>
      </c>
      <c r="J705">
        <v>373</v>
      </c>
      <c r="K705">
        <v>835</v>
      </c>
      <c r="L705">
        <v>424</v>
      </c>
      <c r="M705">
        <v>390</v>
      </c>
      <c r="N705">
        <v>836</v>
      </c>
      <c r="O705">
        <v>430</v>
      </c>
      <c r="P705">
        <v>430</v>
      </c>
      <c r="Q705">
        <v>860</v>
      </c>
      <c r="R705">
        <v>415</v>
      </c>
      <c r="S705">
        <v>330</v>
      </c>
      <c r="T705">
        <v>800</v>
      </c>
      <c r="U705">
        <v>44</v>
      </c>
      <c r="V705">
        <v>68</v>
      </c>
      <c r="W705">
        <v>112</v>
      </c>
      <c r="X705">
        <v>10824.784</v>
      </c>
    </row>
    <row r="706" spans="1:24" x14ac:dyDescent="0.2">
      <c r="A706">
        <v>227907004</v>
      </c>
      <c r="B706" t="s">
        <v>1990</v>
      </c>
      <c r="C706">
        <v>227907</v>
      </c>
      <c r="D706" t="s">
        <v>1988</v>
      </c>
      <c r="E706">
        <v>227</v>
      </c>
      <c r="F706" t="s">
        <v>1963</v>
      </c>
      <c r="G706">
        <v>13</v>
      </c>
      <c r="H706" t="s">
        <v>92</v>
      </c>
      <c r="I706">
        <v>516</v>
      </c>
      <c r="J706">
        <v>500</v>
      </c>
      <c r="K706">
        <v>1016</v>
      </c>
      <c r="L706">
        <v>519</v>
      </c>
      <c r="M706">
        <v>499</v>
      </c>
      <c r="N706">
        <v>1018</v>
      </c>
      <c r="O706">
        <v>528</v>
      </c>
      <c r="P706">
        <v>494</v>
      </c>
      <c r="Q706">
        <v>1022</v>
      </c>
      <c r="R706">
        <v>506</v>
      </c>
      <c r="S706">
        <v>506</v>
      </c>
      <c r="T706">
        <v>1013</v>
      </c>
      <c r="U706">
        <v>176</v>
      </c>
      <c r="V706">
        <v>197</v>
      </c>
      <c r="W706">
        <v>373</v>
      </c>
      <c r="X706">
        <v>10824.784</v>
      </c>
    </row>
    <row r="707" spans="1:24" x14ac:dyDescent="0.2">
      <c r="A707">
        <v>227907001</v>
      </c>
      <c r="B707" t="s">
        <v>1987</v>
      </c>
      <c r="C707">
        <v>227907</v>
      </c>
      <c r="D707" t="s">
        <v>1988</v>
      </c>
      <c r="E707">
        <v>227</v>
      </c>
      <c r="F707" t="s">
        <v>1963</v>
      </c>
      <c r="G707">
        <v>13</v>
      </c>
      <c r="H707" t="s">
        <v>92</v>
      </c>
      <c r="I707">
        <v>446</v>
      </c>
      <c r="J707">
        <v>454</v>
      </c>
      <c r="K707">
        <v>900</v>
      </c>
      <c r="L707">
        <v>448</v>
      </c>
      <c r="M707">
        <v>448</v>
      </c>
      <c r="N707">
        <v>896</v>
      </c>
      <c r="O707">
        <v>448</v>
      </c>
      <c r="P707">
        <v>439</v>
      </c>
      <c r="Q707">
        <v>887</v>
      </c>
      <c r="R707">
        <v>448</v>
      </c>
      <c r="S707">
        <v>462</v>
      </c>
      <c r="T707">
        <v>910</v>
      </c>
      <c r="U707">
        <v>833</v>
      </c>
      <c r="V707">
        <v>854</v>
      </c>
      <c r="W707">
        <v>1687</v>
      </c>
      <c r="X707">
        <v>10824.784</v>
      </c>
    </row>
    <row r="708" spans="1:24" x14ac:dyDescent="0.2">
      <c r="A708">
        <v>191901001</v>
      </c>
      <c r="B708" t="s">
        <v>446</v>
      </c>
      <c r="C708">
        <v>191901</v>
      </c>
      <c r="D708" t="s">
        <v>1755</v>
      </c>
      <c r="E708">
        <v>191</v>
      </c>
      <c r="F708" t="s">
        <v>1756</v>
      </c>
      <c r="G708">
        <v>16</v>
      </c>
      <c r="H708" t="s">
        <v>283</v>
      </c>
      <c r="I708">
        <v>503</v>
      </c>
      <c r="J708">
        <v>493</v>
      </c>
      <c r="K708">
        <v>997</v>
      </c>
      <c r="L708">
        <v>578</v>
      </c>
      <c r="M708">
        <v>574</v>
      </c>
      <c r="N708">
        <v>1152</v>
      </c>
      <c r="O708">
        <v>579</v>
      </c>
      <c r="P708">
        <v>568</v>
      </c>
      <c r="Q708">
        <v>1148</v>
      </c>
      <c r="R708">
        <v>577</v>
      </c>
      <c r="S708">
        <v>581</v>
      </c>
      <c r="T708">
        <v>1157</v>
      </c>
      <c r="U708">
        <v>561</v>
      </c>
      <c r="V708">
        <v>591</v>
      </c>
      <c r="W708">
        <v>1152</v>
      </c>
      <c r="X708">
        <v>10925.967000000001</v>
      </c>
    </row>
    <row r="709" spans="1:24" x14ac:dyDescent="0.2">
      <c r="A709">
        <v>101905001</v>
      </c>
      <c r="B709" t="s">
        <v>1022</v>
      </c>
      <c r="C709">
        <v>101905</v>
      </c>
      <c r="D709" t="s">
        <v>1023</v>
      </c>
      <c r="E709">
        <v>101</v>
      </c>
      <c r="F709" t="s">
        <v>971</v>
      </c>
      <c r="G709">
        <v>4</v>
      </c>
      <c r="H709" t="s">
        <v>252</v>
      </c>
      <c r="I709">
        <v>482</v>
      </c>
      <c r="J709">
        <v>491</v>
      </c>
      <c r="K709">
        <v>972</v>
      </c>
      <c r="L709">
        <v>485</v>
      </c>
      <c r="M709">
        <v>492</v>
      </c>
      <c r="N709">
        <v>977</v>
      </c>
      <c r="O709">
        <v>486</v>
      </c>
      <c r="P709">
        <v>488</v>
      </c>
      <c r="Q709">
        <v>974</v>
      </c>
      <c r="R709">
        <v>484</v>
      </c>
      <c r="S709">
        <v>498</v>
      </c>
      <c r="T709">
        <v>983</v>
      </c>
      <c r="U709">
        <v>1188</v>
      </c>
      <c r="V709">
        <v>1261</v>
      </c>
      <c r="W709">
        <v>2449</v>
      </c>
      <c r="X709">
        <v>11971.569</v>
      </c>
    </row>
    <row r="710" spans="1:24" x14ac:dyDescent="0.2">
      <c r="A710">
        <v>57906001</v>
      </c>
      <c r="B710" t="s">
        <v>564</v>
      </c>
      <c r="C710">
        <v>57906</v>
      </c>
      <c r="D710" t="s">
        <v>565</v>
      </c>
      <c r="E710">
        <v>57</v>
      </c>
      <c r="F710" t="s">
        <v>480</v>
      </c>
      <c r="G710">
        <v>10</v>
      </c>
      <c r="H710" t="s">
        <v>397</v>
      </c>
      <c r="I710">
        <v>444</v>
      </c>
      <c r="J710">
        <v>429</v>
      </c>
      <c r="K710">
        <v>873</v>
      </c>
      <c r="L710">
        <v>449</v>
      </c>
      <c r="M710">
        <v>436</v>
      </c>
      <c r="N710">
        <v>885</v>
      </c>
      <c r="O710">
        <v>455</v>
      </c>
      <c r="P710">
        <v>435</v>
      </c>
      <c r="Q710">
        <v>890</v>
      </c>
      <c r="R710">
        <v>442</v>
      </c>
      <c r="S710">
        <v>436</v>
      </c>
      <c r="T710">
        <v>878</v>
      </c>
      <c r="U710">
        <v>1512</v>
      </c>
      <c r="V710">
        <v>1523</v>
      </c>
      <c r="W710">
        <v>3035</v>
      </c>
      <c r="X710">
        <v>12309.778</v>
      </c>
    </row>
    <row r="711" spans="1:24" x14ac:dyDescent="0.2">
      <c r="A711">
        <v>15908001</v>
      </c>
      <c r="B711" t="s">
        <v>180</v>
      </c>
      <c r="C711">
        <v>15908</v>
      </c>
      <c r="D711" t="s">
        <v>181</v>
      </c>
      <c r="E711">
        <v>15</v>
      </c>
      <c r="F711" t="s">
        <v>139</v>
      </c>
      <c r="G711">
        <v>20</v>
      </c>
      <c r="H711" t="s">
        <v>67</v>
      </c>
      <c r="I711">
        <v>430</v>
      </c>
      <c r="J711">
        <v>422</v>
      </c>
      <c r="K711">
        <v>852</v>
      </c>
      <c r="L711">
        <v>434</v>
      </c>
      <c r="M711">
        <v>424</v>
      </c>
      <c r="N711">
        <v>858</v>
      </c>
      <c r="O711">
        <v>442</v>
      </c>
      <c r="P711">
        <v>425</v>
      </c>
      <c r="Q711">
        <v>867</v>
      </c>
      <c r="R711">
        <v>425</v>
      </c>
      <c r="S711">
        <v>424</v>
      </c>
      <c r="T711">
        <v>849</v>
      </c>
      <c r="U711">
        <v>1199</v>
      </c>
      <c r="V711">
        <v>1348</v>
      </c>
      <c r="W711">
        <v>2547</v>
      </c>
      <c r="X711">
        <v>12373.048999999995</v>
      </c>
    </row>
    <row r="712" spans="1:24" x14ac:dyDescent="0.2">
      <c r="A712">
        <v>15911001</v>
      </c>
      <c r="B712" t="s">
        <v>194</v>
      </c>
      <c r="C712">
        <v>15911</v>
      </c>
      <c r="D712" t="s">
        <v>195</v>
      </c>
      <c r="E712">
        <v>15</v>
      </c>
      <c r="F712" t="s">
        <v>139</v>
      </c>
      <c r="G712">
        <v>20</v>
      </c>
      <c r="H712" t="s">
        <v>67</v>
      </c>
      <c r="I712">
        <v>481</v>
      </c>
      <c r="J712">
        <v>482</v>
      </c>
      <c r="K712">
        <v>963</v>
      </c>
      <c r="L712">
        <v>497</v>
      </c>
      <c r="M712">
        <v>495</v>
      </c>
      <c r="N712">
        <v>992</v>
      </c>
      <c r="O712">
        <v>497</v>
      </c>
      <c r="P712">
        <v>488</v>
      </c>
      <c r="Q712">
        <v>986</v>
      </c>
      <c r="R712">
        <v>497</v>
      </c>
      <c r="S712">
        <v>504</v>
      </c>
      <c r="T712">
        <v>1000</v>
      </c>
      <c r="U712">
        <v>1475</v>
      </c>
      <c r="V712">
        <v>1563</v>
      </c>
      <c r="W712">
        <v>3038</v>
      </c>
      <c r="X712">
        <v>12389.724</v>
      </c>
    </row>
    <row r="713" spans="1:24" x14ac:dyDescent="0.2">
      <c r="A713">
        <v>108911007</v>
      </c>
      <c r="B713" t="s">
        <v>1208</v>
      </c>
      <c r="C713">
        <v>108911</v>
      </c>
      <c r="D713" t="s">
        <v>1207</v>
      </c>
      <c r="E713">
        <v>108</v>
      </c>
      <c r="F713" t="s">
        <v>1170</v>
      </c>
      <c r="G713">
        <v>1</v>
      </c>
      <c r="H713" t="s">
        <v>327</v>
      </c>
      <c r="I713">
        <v>504</v>
      </c>
      <c r="J713">
        <v>502</v>
      </c>
      <c r="K713">
        <v>1006</v>
      </c>
      <c r="L713">
        <v>533</v>
      </c>
      <c r="M713">
        <v>531</v>
      </c>
      <c r="N713">
        <v>1063</v>
      </c>
      <c r="O713">
        <v>526</v>
      </c>
      <c r="P713">
        <v>511</v>
      </c>
      <c r="Q713">
        <v>1037</v>
      </c>
      <c r="R713">
        <v>538</v>
      </c>
      <c r="S713">
        <v>548</v>
      </c>
      <c r="T713">
        <v>1087</v>
      </c>
      <c r="U713">
        <v>689</v>
      </c>
      <c r="V713">
        <v>816</v>
      </c>
      <c r="W713">
        <v>1505</v>
      </c>
      <c r="X713">
        <v>12636.210000000005</v>
      </c>
    </row>
    <row r="714" spans="1:24" x14ac:dyDescent="0.2">
      <c r="A714">
        <v>108911001</v>
      </c>
      <c r="B714" t="s">
        <v>1206</v>
      </c>
      <c r="C714">
        <v>108911</v>
      </c>
      <c r="D714" t="s">
        <v>1207</v>
      </c>
      <c r="E714">
        <v>108</v>
      </c>
      <c r="F714" t="s">
        <v>1170</v>
      </c>
      <c r="G714">
        <v>1</v>
      </c>
      <c r="H714" t="s">
        <v>327</v>
      </c>
      <c r="I714">
        <v>508</v>
      </c>
      <c r="J714">
        <v>501</v>
      </c>
      <c r="K714">
        <v>1010</v>
      </c>
      <c r="L714">
        <v>531</v>
      </c>
      <c r="M714">
        <v>530</v>
      </c>
      <c r="N714">
        <v>1061</v>
      </c>
      <c r="O714">
        <v>526</v>
      </c>
      <c r="P714">
        <v>516</v>
      </c>
      <c r="Q714">
        <v>1042</v>
      </c>
      <c r="R714">
        <v>537</v>
      </c>
      <c r="S714">
        <v>545</v>
      </c>
      <c r="T714">
        <v>1082</v>
      </c>
      <c r="U714">
        <v>746</v>
      </c>
      <c r="V714">
        <v>828</v>
      </c>
      <c r="W714">
        <v>1574</v>
      </c>
      <c r="X714">
        <v>12636.210000000005</v>
      </c>
    </row>
    <row r="715" spans="1:24" x14ac:dyDescent="0.2">
      <c r="A715">
        <v>11901001</v>
      </c>
      <c r="B715" t="s">
        <v>89</v>
      </c>
      <c r="C715">
        <v>11901</v>
      </c>
      <c r="D715" t="s">
        <v>90</v>
      </c>
      <c r="E715">
        <v>11</v>
      </c>
      <c r="F715" t="s">
        <v>91</v>
      </c>
      <c r="G715">
        <v>13</v>
      </c>
      <c r="H715" t="s">
        <v>92</v>
      </c>
      <c r="I715">
        <v>483</v>
      </c>
      <c r="J715">
        <v>470</v>
      </c>
      <c r="K715">
        <v>953</v>
      </c>
      <c r="L715">
        <v>516</v>
      </c>
      <c r="M715">
        <v>496</v>
      </c>
      <c r="N715">
        <v>1012</v>
      </c>
      <c r="O715">
        <v>509</v>
      </c>
      <c r="P715">
        <v>484</v>
      </c>
      <c r="Q715">
        <v>992</v>
      </c>
      <c r="R715">
        <v>526</v>
      </c>
      <c r="S715">
        <v>512</v>
      </c>
      <c r="T715">
        <v>1039</v>
      </c>
      <c r="U715">
        <v>620</v>
      </c>
      <c r="V715">
        <v>728</v>
      </c>
      <c r="W715">
        <v>1348</v>
      </c>
      <c r="X715">
        <v>12688.952000000001</v>
      </c>
    </row>
    <row r="716" spans="1:24" x14ac:dyDescent="0.2">
      <c r="A716">
        <v>11901002</v>
      </c>
      <c r="B716" t="s">
        <v>93</v>
      </c>
      <c r="C716">
        <v>11901</v>
      </c>
      <c r="D716" t="s">
        <v>90</v>
      </c>
      <c r="E716">
        <v>11</v>
      </c>
      <c r="F716" t="s">
        <v>91</v>
      </c>
      <c r="G716">
        <v>13</v>
      </c>
      <c r="H716" t="s">
        <v>92</v>
      </c>
      <c r="I716">
        <v>476</v>
      </c>
      <c r="J716">
        <v>482</v>
      </c>
      <c r="K716">
        <v>958</v>
      </c>
      <c r="L716">
        <v>503</v>
      </c>
      <c r="M716">
        <v>504</v>
      </c>
      <c r="N716">
        <v>1008</v>
      </c>
      <c r="O716">
        <v>503</v>
      </c>
      <c r="P716">
        <v>489</v>
      </c>
      <c r="Q716">
        <v>992</v>
      </c>
      <c r="R716">
        <v>504</v>
      </c>
      <c r="S716">
        <v>525</v>
      </c>
      <c r="T716">
        <v>1029</v>
      </c>
      <c r="U716">
        <v>704</v>
      </c>
      <c r="V716">
        <v>734</v>
      </c>
      <c r="W716">
        <v>1438</v>
      </c>
      <c r="X716">
        <v>12688.952000000001</v>
      </c>
    </row>
    <row r="717" spans="1:24" x14ac:dyDescent="0.2">
      <c r="A717">
        <v>14903005</v>
      </c>
      <c r="B717" t="s">
        <v>120</v>
      </c>
      <c r="C717">
        <v>14903</v>
      </c>
      <c r="D717" t="s">
        <v>119</v>
      </c>
      <c r="E717">
        <v>14</v>
      </c>
      <c r="F717" t="s">
        <v>108</v>
      </c>
      <c r="G717">
        <v>12</v>
      </c>
      <c r="H717" t="s">
        <v>115</v>
      </c>
      <c r="I717">
        <v>564</v>
      </c>
      <c r="J717">
        <v>518</v>
      </c>
      <c r="K717">
        <v>1084</v>
      </c>
      <c r="L717">
        <v>573</v>
      </c>
      <c r="M717">
        <v>537</v>
      </c>
      <c r="N717">
        <v>1112</v>
      </c>
      <c r="O717">
        <v>569</v>
      </c>
      <c r="P717">
        <v>525</v>
      </c>
      <c r="Q717">
        <v>1096</v>
      </c>
      <c r="R717">
        <v>582</v>
      </c>
      <c r="S717">
        <v>561</v>
      </c>
      <c r="T717">
        <v>1145</v>
      </c>
      <c r="U717">
        <v>233</v>
      </c>
      <c r="V717">
        <v>248</v>
      </c>
      <c r="W717">
        <v>481</v>
      </c>
      <c r="X717">
        <v>12915.173000000001</v>
      </c>
    </row>
    <row r="718" spans="1:24" x14ac:dyDescent="0.2">
      <c r="A718">
        <v>14903001</v>
      </c>
      <c r="B718" t="s">
        <v>118</v>
      </c>
      <c r="C718">
        <v>14903</v>
      </c>
      <c r="D718" t="s">
        <v>119</v>
      </c>
      <c r="E718">
        <v>14</v>
      </c>
      <c r="F718" t="s">
        <v>108</v>
      </c>
      <c r="G718">
        <v>12</v>
      </c>
      <c r="H718" t="s">
        <v>115</v>
      </c>
      <c r="I718">
        <v>509</v>
      </c>
      <c r="J718">
        <v>494</v>
      </c>
      <c r="K718">
        <v>1003</v>
      </c>
      <c r="L718">
        <v>549</v>
      </c>
      <c r="M718">
        <v>532</v>
      </c>
      <c r="N718">
        <v>1080</v>
      </c>
      <c r="O718">
        <v>553</v>
      </c>
      <c r="P718">
        <v>530</v>
      </c>
      <c r="Q718">
        <v>1084</v>
      </c>
      <c r="R718">
        <v>543</v>
      </c>
      <c r="S718">
        <v>534</v>
      </c>
      <c r="T718">
        <v>1076</v>
      </c>
      <c r="U718">
        <v>1333</v>
      </c>
      <c r="V718">
        <v>1378</v>
      </c>
      <c r="W718">
        <v>2711</v>
      </c>
      <c r="X718">
        <v>12915.173000000001</v>
      </c>
    </row>
    <row r="719" spans="1:24" x14ac:dyDescent="0.2">
      <c r="A719">
        <v>57922003</v>
      </c>
      <c r="B719" t="s">
        <v>606</v>
      </c>
      <c r="C719">
        <v>57922</v>
      </c>
      <c r="D719" t="s">
        <v>605</v>
      </c>
      <c r="E719">
        <v>57</v>
      </c>
      <c r="F719" t="s">
        <v>480</v>
      </c>
      <c r="G719">
        <v>10</v>
      </c>
      <c r="H719" t="s">
        <v>397</v>
      </c>
      <c r="I719">
        <v>618</v>
      </c>
      <c r="J719">
        <v>548</v>
      </c>
      <c r="K719">
        <v>1166</v>
      </c>
      <c r="L719">
        <v>588</v>
      </c>
      <c r="M719">
        <v>550</v>
      </c>
      <c r="N719">
        <v>1138</v>
      </c>
      <c r="O719">
        <v>586</v>
      </c>
      <c r="P719">
        <v>530</v>
      </c>
      <c r="Q719">
        <v>1117</v>
      </c>
      <c r="R719">
        <v>591</v>
      </c>
      <c r="S719">
        <v>575</v>
      </c>
      <c r="T719">
        <v>1165</v>
      </c>
      <c r="U719">
        <v>179</v>
      </c>
      <c r="V719">
        <v>181</v>
      </c>
      <c r="W719">
        <v>360</v>
      </c>
      <c r="X719">
        <v>12989.859</v>
      </c>
    </row>
    <row r="720" spans="1:24" x14ac:dyDescent="0.2">
      <c r="A720">
        <v>57922001</v>
      </c>
      <c r="B720" t="s">
        <v>604</v>
      </c>
      <c r="C720">
        <v>57922</v>
      </c>
      <c r="D720" t="s">
        <v>605</v>
      </c>
      <c r="E720">
        <v>57</v>
      </c>
      <c r="F720" t="s">
        <v>480</v>
      </c>
      <c r="G720">
        <v>10</v>
      </c>
      <c r="H720" t="s">
        <v>397</v>
      </c>
      <c r="I720">
        <v>588</v>
      </c>
      <c r="J720">
        <v>584</v>
      </c>
      <c r="K720">
        <v>1172</v>
      </c>
      <c r="L720">
        <v>622</v>
      </c>
      <c r="M720">
        <v>638</v>
      </c>
      <c r="N720">
        <v>1258</v>
      </c>
      <c r="O720">
        <v>625</v>
      </c>
      <c r="P720">
        <v>632</v>
      </c>
      <c r="Q720">
        <v>1255</v>
      </c>
      <c r="R720">
        <v>619</v>
      </c>
      <c r="S720">
        <v>644</v>
      </c>
      <c r="T720">
        <v>1261</v>
      </c>
      <c r="U720">
        <v>1534</v>
      </c>
      <c r="V720">
        <v>1731</v>
      </c>
      <c r="W720">
        <v>3265</v>
      </c>
      <c r="X720">
        <v>12989.859</v>
      </c>
    </row>
    <row r="721" spans="1:24" x14ac:dyDescent="0.2">
      <c r="A721">
        <v>233901001</v>
      </c>
      <c r="B721" t="s">
        <v>2033</v>
      </c>
      <c r="C721">
        <v>233901</v>
      </c>
      <c r="D721" t="s">
        <v>2034</v>
      </c>
      <c r="E721">
        <v>233</v>
      </c>
      <c r="F721" t="s">
        <v>2035</v>
      </c>
      <c r="G721">
        <v>15</v>
      </c>
      <c r="H721" t="s">
        <v>287</v>
      </c>
      <c r="I721">
        <v>463</v>
      </c>
      <c r="J721">
        <v>457</v>
      </c>
      <c r="K721">
        <v>920</v>
      </c>
      <c r="L721">
        <v>482</v>
      </c>
      <c r="M721">
        <v>479</v>
      </c>
      <c r="N721">
        <v>960</v>
      </c>
      <c r="O721">
        <v>470</v>
      </c>
      <c r="P721">
        <v>461</v>
      </c>
      <c r="Q721">
        <v>931</v>
      </c>
      <c r="R721">
        <v>499</v>
      </c>
      <c r="S721">
        <v>505</v>
      </c>
      <c r="T721">
        <v>1004</v>
      </c>
      <c r="U721">
        <v>1055</v>
      </c>
      <c r="V721">
        <v>1126</v>
      </c>
      <c r="W721">
        <v>2181</v>
      </c>
      <c r="X721">
        <v>13036.346</v>
      </c>
    </row>
    <row r="722" spans="1:24" x14ac:dyDescent="0.2">
      <c r="A722">
        <v>246904002</v>
      </c>
      <c r="B722" t="s">
        <v>2123</v>
      </c>
      <c r="C722">
        <v>246904</v>
      </c>
      <c r="D722" t="s">
        <v>2122</v>
      </c>
      <c r="E722">
        <v>246</v>
      </c>
      <c r="F722" t="s">
        <v>2118</v>
      </c>
      <c r="G722">
        <v>13</v>
      </c>
      <c r="H722" t="s">
        <v>92</v>
      </c>
      <c r="I722">
        <v>489</v>
      </c>
      <c r="J722">
        <v>474</v>
      </c>
      <c r="K722">
        <v>963</v>
      </c>
      <c r="L722">
        <v>508</v>
      </c>
      <c r="M722">
        <v>468</v>
      </c>
      <c r="N722">
        <v>977</v>
      </c>
      <c r="O722">
        <v>505</v>
      </c>
      <c r="P722">
        <v>467</v>
      </c>
      <c r="Q722">
        <v>973</v>
      </c>
      <c r="R722">
        <v>525</v>
      </c>
      <c r="S722">
        <v>475</v>
      </c>
      <c r="T722">
        <v>1000</v>
      </c>
      <c r="U722">
        <v>55</v>
      </c>
      <c r="V722">
        <v>29</v>
      </c>
      <c r="W722">
        <v>84</v>
      </c>
      <c r="X722">
        <v>13103.01</v>
      </c>
    </row>
    <row r="723" spans="1:24" x14ac:dyDescent="0.2">
      <c r="A723">
        <v>246904004</v>
      </c>
      <c r="B723" t="s">
        <v>2124</v>
      </c>
      <c r="C723">
        <v>246904</v>
      </c>
      <c r="D723" t="s">
        <v>2122</v>
      </c>
      <c r="E723">
        <v>246</v>
      </c>
      <c r="F723" t="s">
        <v>2118</v>
      </c>
      <c r="G723">
        <v>13</v>
      </c>
      <c r="H723" t="s">
        <v>92</v>
      </c>
      <c r="I723">
        <v>501</v>
      </c>
      <c r="J723">
        <v>496</v>
      </c>
      <c r="K723">
        <v>997</v>
      </c>
      <c r="L723">
        <v>550</v>
      </c>
      <c r="M723">
        <v>535</v>
      </c>
      <c r="N723">
        <v>1086</v>
      </c>
      <c r="O723">
        <v>549</v>
      </c>
      <c r="P723">
        <v>530</v>
      </c>
      <c r="Q723">
        <v>1079</v>
      </c>
      <c r="R723">
        <v>552</v>
      </c>
      <c r="S723">
        <v>542</v>
      </c>
      <c r="T723">
        <v>1094</v>
      </c>
      <c r="U723">
        <v>709</v>
      </c>
      <c r="V723">
        <v>798</v>
      </c>
      <c r="W723">
        <v>1507</v>
      </c>
      <c r="X723">
        <v>13103.01</v>
      </c>
    </row>
    <row r="724" spans="1:24" x14ac:dyDescent="0.2">
      <c r="A724">
        <v>246904001</v>
      </c>
      <c r="B724" t="s">
        <v>2121</v>
      </c>
      <c r="C724">
        <v>246904</v>
      </c>
      <c r="D724" t="s">
        <v>2122</v>
      </c>
      <c r="E724">
        <v>246</v>
      </c>
      <c r="F724" t="s">
        <v>2118</v>
      </c>
      <c r="G724">
        <v>13</v>
      </c>
      <c r="H724" t="s">
        <v>92</v>
      </c>
      <c r="I724">
        <v>520</v>
      </c>
      <c r="J724">
        <v>499</v>
      </c>
      <c r="K724">
        <v>1020</v>
      </c>
      <c r="L724">
        <v>562</v>
      </c>
      <c r="M724">
        <v>548</v>
      </c>
      <c r="N724">
        <v>1111</v>
      </c>
      <c r="O724">
        <v>568</v>
      </c>
      <c r="P724">
        <v>536</v>
      </c>
      <c r="Q724">
        <v>1105</v>
      </c>
      <c r="R724">
        <v>556</v>
      </c>
      <c r="S724">
        <v>560</v>
      </c>
      <c r="T724">
        <v>1116</v>
      </c>
      <c r="U724">
        <v>885</v>
      </c>
      <c r="V724">
        <v>977</v>
      </c>
      <c r="W724">
        <v>1862</v>
      </c>
      <c r="X724">
        <v>13103.01</v>
      </c>
    </row>
    <row r="725" spans="1:24" x14ac:dyDescent="0.2">
      <c r="A725">
        <v>126902001</v>
      </c>
      <c r="B725" t="s">
        <v>1334</v>
      </c>
      <c r="C725">
        <v>126902</v>
      </c>
      <c r="D725" t="s">
        <v>1335</v>
      </c>
      <c r="E725">
        <v>126</v>
      </c>
      <c r="F725" t="s">
        <v>1333</v>
      </c>
      <c r="G725">
        <v>11</v>
      </c>
      <c r="H725" t="s">
        <v>461</v>
      </c>
      <c r="I725">
        <v>493</v>
      </c>
      <c r="J725">
        <v>473</v>
      </c>
      <c r="K725">
        <v>968</v>
      </c>
      <c r="L725">
        <v>538</v>
      </c>
      <c r="M725">
        <v>525</v>
      </c>
      <c r="N725">
        <v>1064</v>
      </c>
      <c r="O725">
        <v>536</v>
      </c>
      <c r="P725">
        <v>515</v>
      </c>
      <c r="Q725">
        <v>1050</v>
      </c>
      <c r="R725">
        <v>541</v>
      </c>
      <c r="S725">
        <v>536</v>
      </c>
      <c r="T725">
        <v>1078</v>
      </c>
      <c r="U725">
        <v>778</v>
      </c>
      <c r="V725">
        <v>849</v>
      </c>
      <c r="W725">
        <v>1627</v>
      </c>
      <c r="X725">
        <v>13305.483</v>
      </c>
    </row>
    <row r="726" spans="1:24" x14ac:dyDescent="0.2">
      <c r="A726">
        <v>126902006</v>
      </c>
      <c r="B726" t="s">
        <v>1336</v>
      </c>
      <c r="C726">
        <v>126902</v>
      </c>
      <c r="D726" t="s">
        <v>1335</v>
      </c>
      <c r="E726">
        <v>126</v>
      </c>
      <c r="F726" t="s">
        <v>1333</v>
      </c>
      <c r="G726">
        <v>11</v>
      </c>
      <c r="H726" t="s">
        <v>461</v>
      </c>
      <c r="I726">
        <v>511</v>
      </c>
      <c r="J726">
        <v>487</v>
      </c>
      <c r="K726">
        <v>998</v>
      </c>
      <c r="L726">
        <v>541</v>
      </c>
      <c r="M726">
        <v>528</v>
      </c>
      <c r="N726">
        <v>1068</v>
      </c>
      <c r="O726">
        <v>533</v>
      </c>
      <c r="P726">
        <v>513</v>
      </c>
      <c r="Q726">
        <v>1046</v>
      </c>
      <c r="R726">
        <v>552</v>
      </c>
      <c r="S726">
        <v>547</v>
      </c>
      <c r="T726">
        <v>1098</v>
      </c>
      <c r="U726">
        <v>812</v>
      </c>
      <c r="V726">
        <v>828</v>
      </c>
      <c r="W726">
        <v>1640</v>
      </c>
      <c r="X726">
        <v>13305.483</v>
      </c>
    </row>
    <row r="727" spans="1:24" x14ac:dyDescent="0.2">
      <c r="A727">
        <v>84901001</v>
      </c>
      <c r="B727" t="s">
        <v>845</v>
      </c>
      <c r="C727">
        <v>84901</v>
      </c>
      <c r="D727" t="s">
        <v>846</v>
      </c>
      <c r="E727">
        <v>84</v>
      </c>
      <c r="F727" t="s">
        <v>843</v>
      </c>
      <c r="G727">
        <v>4</v>
      </c>
      <c r="H727" t="s">
        <v>252</v>
      </c>
      <c r="I727">
        <v>469</v>
      </c>
      <c r="J727">
        <v>467</v>
      </c>
      <c r="K727">
        <v>936</v>
      </c>
      <c r="L727">
        <v>484</v>
      </c>
      <c r="M727">
        <v>481</v>
      </c>
      <c r="N727">
        <v>965</v>
      </c>
      <c r="O727">
        <v>488</v>
      </c>
      <c r="P727">
        <v>474</v>
      </c>
      <c r="Q727">
        <v>962</v>
      </c>
      <c r="R727">
        <v>480</v>
      </c>
      <c r="S727">
        <v>488</v>
      </c>
      <c r="T727">
        <v>968</v>
      </c>
      <c r="U727">
        <v>1352</v>
      </c>
      <c r="V727">
        <v>1480</v>
      </c>
      <c r="W727">
        <v>2832</v>
      </c>
      <c r="X727">
        <v>13366.055</v>
      </c>
    </row>
    <row r="728" spans="1:24" x14ac:dyDescent="0.2">
      <c r="A728">
        <v>161807013</v>
      </c>
      <c r="B728" t="s">
        <v>1529</v>
      </c>
      <c r="C728">
        <v>161807</v>
      </c>
      <c r="D728" t="s">
        <v>1522</v>
      </c>
      <c r="E728">
        <v>161</v>
      </c>
      <c r="F728" t="s">
        <v>1521</v>
      </c>
      <c r="G728">
        <v>12</v>
      </c>
      <c r="H728" t="s">
        <v>115</v>
      </c>
      <c r="I728">
        <v>514</v>
      </c>
      <c r="J728">
        <v>517</v>
      </c>
      <c r="K728">
        <v>1031</v>
      </c>
      <c r="L728">
        <v>554</v>
      </c>
      <c r="M728">
        <v>559</v>
      </c>
      <c r="N728">
        <v>1113</v>
      </c>
      <c r="O728">
        <v>545</v>
      </c>
      <c r="P728">
        <v>511</v>
      </c>
      <c r="Q728">
        <v>1056</v>
      </c>
      <c r="R728">
        <v>558</v>
      </c>
      <c r="S728">
        <v>581</v>
      </c>
      <c r="T728">
        <v>1140</v>
      </c>
      <c r="U728">
        <v>200</v>
      </c>
      <c r="V728">
        <v>223</v>
      </c>
      <c r="W728">
        <v>423</v>
      </c>
      <c r="X728">
        <v>13611.877</v>
      </c>
    </row>
    <row r="729" spans="1:24" x14ac:dyDescent="0.2">
      <c r="A729">
        <v>161807006</v>
      </c>
      <c r="B729" t="s">
        <v>1525</v>
      </c>
      <c r="C729">
        <v>161807</v>
      </c>
      <c r="D729" t="s">
        <v>1522</v>
      </c>
      <c r="E729">
        <v>161</v>
      </c>
      <c r="F729" t="s">
        <v>1521</v>
      </c>
      <c r="G729">
        <v>12</v>
      </c>
      <c r="H729" t="s">
        <v>115</v>
      </c>
      <c r="I729">
        <v>442</v>
      </c>
      <c r="J729">
        <v>468</v>
      </c>
      <c r="K729">
        <v>910</v>
      </c>
      <c r="L729">
        <v>514</v>
      </c>
      <c r="M729">
        <v>548</v>
      </c>
      <c r="N729">
        <v>1062</v>
      </c>
      <c r="O729">
        <v>533</v>
      </c>
      <c r="P729">
        <v>539</v>
      </c>
      <c r="Q729">
        <v>1071</v>
      </c>
      <c r="R729">
        <v>505</v>
      </c>
      <c r="S729">
        <v>553</v>
      </c>
      <c r="T729">
        <v>1058</v>
      </c>
      <c r="U729">
        <v>266</v>
      </c>
      <c r="V729">
        <v>297</v>
      </c>
      <c r="W729">
        <v>563</v>
      </c>
      <c r="X729">
        <v>13611.877</v>
      </c>
    </row>
    <row r="730" spans="1:24" x14ac:dyDescent="0.2">
      <c r="A730">
        <v>161807009</v>
      </c>
      <c r="B730" t="s">
        <v>1526</v>
      </c>
      <c r="C730">
        <v>161807</v>
      </c>
      <c r="D730" t="s">
        <v>1522</v>
      </c>
      <c r="E730">
        <v>161</v>
      </c>
      <c r="F730" t="s">
        <v>1521</v>
      </c>
      <c r="G730">
        <v>12</v>
      </c>
      <c r="H730" t="s">
        <v>115</v>
      </c>
      <c r="I730">
        <v>510</v>
      </c>
      <c r="J730">
        <v>493</v>
      </c>
      <c r="K730">
        <v>1003</v>
      </c>
      <c r="L730">
        <v>531</v>
      </c>
      <c r="M730">
        <v>520</v>
      </c>
      <c r="N730">
        <v>1050</v>
      </c>
      <c r="O730">
        <v>515</v>
      </c>
      <c r="P730">
        <v>506</v>
      </c>
      <c r="Q730">
        <v>1021</v>
      </c>
      <c r="R730">
        <v>553</v>
      </c>
      <c r="S730">
        <v>539</v>
      </c>
      <c r="T730">
        <v>1092</v>
      </c>
      <c r="U730">
        <v>317</v>
      </c>
      <c r="V730">
        <v>308</v>
      </c>
      <c r="W730">
        <v>625</v>
      </c>
      <c r="X730">
        <v>13611.877</v>
      </c>
    </row>
    <row r="731" spans="1:24" x14ac:dyDescent="0.2">
      <c r="A731">
        <v>161807001</v>
      </c>
      <c r="B731" t="s">
        <v>1522</v>
      </c>
      <c r="C731">
        <v>161807</v>
      </c>
      <c r="D731" t="s">
        <v>1522</v>
      </c>
      <c r="E731">
        <v>161</v>
      </c>
      <c r="F731" t="s">
        <v>1521</v>
      </c>
      <c r="G731">
        <v>12</v>
      </c>
      <c r="H731" t="s">
        <v>115</v>
      </c>
      <c r="I731">
        <v>501</v>
      </c>
      <c r="J731">
        <v>483</v>
      </c>
      <c r="K731">
        <v>983</v>
      </c>
      <c r="L731">
        <v>532</v>
      </c>
      <c r="M731">
        <v>500</v>
      </c>
      <c r="N731">
        <v>1031</v>
      </c>
      <c r="O731">
        <v>531</v>
      </c>
      <c r="P731">
        <v>489</v>
      </c>
      <c r="Q731">
        <v>1020</v>
      </c>
      <c r="R731">
        <v>532</v>
      </c>
      <c r="S731">
        <v>517</v>
      </c>
      <c r="T731">
        <v>1049</v>
      </c>
      <c r="U731">
        <v>405</v>
      </c>
      <c r="V731">
        <v>370</v>
      </c>
      <c r="W731">
        <v>775</v>
      </c>
      <c r="X731">
        <v>13611.877</v>
      </c>
    </row>
    <row r="732" spans="1:24" x14ac:dyDescent="0.2">
      <c r="A732">
        <v>161807011</v>
      </c>
      <c r="B732" t="s">
        <v>1528</v>
      </c>
      <c r="C732">
        <v>161807</v>
      </c>
      <c r="D732" t="s">
        <v>1522</v>
      </c>
      <c r="E732">
        <v>161</v>
      </c>
      <c r="F732" t="s">
        <v>1521</v>
      </c>
      <c r="G732">
        <v>12</v>
      </c>
      <c r="H732" t="s">
        <v>115</v>
      </c>
      <c r="I732">
        <v>575</v>
      </c>
      <c r="J732">
        <v>568</v>
      </c>
      <c r="K732">
        <v>1144</v>
      </c>
      <c r="L732">
        <v>584</v>
      </c>
      <c r="M732">
        <v>566</v>
      </c>
      <c r="N732">
        <v>1150</v>
      </c>
      <c r="O732">
        <v>589</v>
      </c>
      <c r="P732">
        <v>550</v>
      </c>
      <c r="Q732">
        <v>1138</v>
      </c>
      <c r="R732">
        <v>577</v>
      </c>
      <c r="S732">
        <v>591</v>
      </c>
      <c r="T732">
        <v>1168</v>
      </c>
      <c r="U732">
        <v>439</v>
      </c>
      <c r="V732">
        <v>448</v>
      </c>
      <c r="W732">
        <v>887</v>
      </c>
      <c r="X732">
        <v>13611.877</v>
      </c>
    </row>
    <row r="733" spans="1:24" x14ac:dyDescent="0.2">
      <c r="A733">
        <v>161807005</v>
      </c>
      <c r="B733" t="s">
        <v>1524</v>
      </c>
      <c r="C733">
        <v>161807</v>
      </c>
      <c r="D733" t="s">
        <v>1522</v>
      </c>
      <c r="E733">
        <v>161</v>
      </c>
      <c r="F733" t="s">
        <v>1521</v>
      </c>
      <c r="G733">
        <v>12</v>
      </c>
      <c r="H733" t="s">
        <v>115</v>
      </c>
      <c r="I733">
        <v>517</v>
      </c>
      <c r="J733">
        <v>549</v>
      </c>
      <c r="K733">
        <v>1066</v>
      </c>
      <c r="L733">
        <v>534</v>
      </c>
      <c r="M733">
        <v>566</v>
      </c>
      <c r="N733">
        <v>1099</v>
      </c>
      <c r="O733">
        <v>514</v>
      </c>
      <c r="P733">
        <v>509</v>
      </c>
      <c r="Q733">
        <v>1023</v>
      </c>
      <c r="R733">
        <v>550</v>
      </c>
      <c r="S733">
        <v>611</v>
      </c>
      <c r="T733">
        <v>1161</v>
      </c>
      <c r="U733">
        <v>411</v>
      </c>
      <c r="V733">
        <v>483</v>
      </c>
      <c r="W733">
        <v>894</v>
      </c>
      <c r="X733">
        <v>13611.877</v>
      </c>
    </row>
    <row r="734" spans="1:24" x14ac:dyDescent="0.2">
      <c r="A734">
        <v>161807010</v>
      </c>
      <c r="B734" t="s">
        <v>1527</v>
      </c>
      <c r="C734">
        <v>161807</v>
      </c>
      <c r="D734" t="s">
        <v>1522</v>
      </c>
      <c r="E734">
        <v>161</v>
      </c>
      <c r="F734" t="s">
        <v>1521</v>
      </c>
      <c r="G734">
        <v>12</v>
      </c>
      <c r="H734" t="s">
        <v>115</v>
      </c>
      <c r="I734">
        <v>526</v>
      </c>
      <c r="J734">
        <v>513</v>
      </c>
      <c r="K734">
        <v>1039</v>
      </c>
      <c r="L734">
        <v>539</v>
      </c>
      <c r="M734">
        <v>527</v>
      </c>
      <c r="N734">
        <v>1067</v>
      </c>
      <c r="O734">
        <v>537</v>
      </c>
      <c r="P734">
        <v>522</v>
      </c>
      <c r="Q734">
        <v>1059</v>
      </c>
      <c r="R734">
        <v>541</v>
      </c>
      <c r="S734">
        <v>531</v>
      </c>
      <c r="T734">
        <v>1073</v>
      </c>
      <c r="U734">
        <v>477</v>
      </c>
      <c r="V734">
        <v>523</v>
      </c>
      <c r="W734">
        <v>1000</v>
      </c>
      <c r="X734">
        <v>13611.877</v>
      </c>
    </row>
    <row r="735" spans="1:24" x14ac:dyDescent="0.2">
      <c r="A735">
        <v>161807003</v>
      </c>
      <c r="B735" t="s">
        <v>1523</v>
      </c>
      <c r="C735">
        <v>161807</v>
      </c>
      <c r="D735" t="s">
        <v>1522</v>
      </c>
      <c r="E735">
        <v>161</v>
      </c>
      <c r="F735" t="s">
        <v>1521</v>
      </c>
      <c r="G735">
        <v>12</v>
      </c>
      <c r="H735" t="s">
        <v>115</v>
      </c>
      <c r="I735">
        <v>488</v>
      </c>
      <c r="J735">
        <v>495</v>
      </c>
      <c r="K735">
        <v>983</v>
      </c>
      <c r="L735">
        <v>486</v>
      </c>
      <c r="M735">
        <v>494</v>
      </c>
      <c r="N735">
        <v>980</v>
      </c>
      <c r="O735">
        <v>478</v>
      </c>
      <c r="P735">
        <v>497</v>
      </c>
      <c r="Q735">
        <v>975</v>
      </c>
      <c r="R735">
        <v>493</v>
      </c>
      <c r="S735">
        <v>492</v>
      </c>
      <c r="T735">
        <v>985</v>
      </c>
      <c r="U735">
        <v>571</v>
      </c>
      <c r="V735">
        <v>609</v>
      </c>
      <c r="W735">
        <v>1180</v>
      </c>
      <c r="X735">
        <v>13611.877</v>
      </c>
    </row>
    <row r="736" spans="1:24" x14ac:dyDescent="0.2">
      <c r="A736">
        <v>31906001</v>
      </c>
      <c r="B736" t="s">
        <v>342</v>
      </c>
      <c r="C736">
        <v>31906</v>
      </c>
      <c r="D736" t="s">
        <v>343</v>
      </c>
      <c r="E736">
        <v>31</v>
      </c>
      <c r="F736" t="s">
        <v>326</v>
      </c>
      <c r="G736">
        <v>1</v>
      </c>
      <c r="H736" t="s">
        <v>327</v>
      </c>
      <c r="I736">
        <v>478</v>
      </c>
      <c r="J736">
        <v>481</v>
      </c>
      <c r="K736">
        <v>959</v>
      </c>
      <c r="L736">
        <v>486</v>
      </c>
      <c r="M736">
        <v>490</v>
      </c>
      <c r="N736">
        <v>976</v>
      </c>
      <c r="O736">
        <v>482</v>
      </c>
      <c r="P736">
        <v>479</v>
      </c>
      <c r="Q736">
        <v>961</v>
      </c>
      <c r="R736">
        <v>492</v>
      </c>
      <c r="S736">
        <v>504</v>
      </c>
      <c r="T736">
        <v>995</v>
      </c>
      <c r="U736">
        <v>1134</v>
      </c>
      <c r="V736">
        <v>1185</v>
      </c>
      <c r="W736">
        <v>2319</v>
      </c>
      <c r="X736">
        <v>13893.745999999996</v>
      </c>
    </row>
    <row r="737" spans="1:24" x14ac:dyDescent="0.2">
      <c r="A737">
        <v>101845010</v>
      </c>
      <c r="B737" t="s">
        <v>993</v>
      </c>
      <c r="C737">
        <v>101845</v>
      </c>
      <c r="D737" t="s">
        <v>987</v>
      </c>
      <c r="E737">
        <v>101</v>
      </c>
      <c r="F737" t="s">
        <v>971</v>
      </c>
      <c r="G737">
        <v>4</v>
      </c>
      <c r="H737" t="s">
        <v>252</v>
      </c>
      <c r="I737">
        <v>491</v>
      </c>
      <c r="J737">
        <v>496</v>
      </c>
      <c r="K737">
        <v>987</v>
      </c>
      <c r="L737">
        <v>490</v>
      </c>
      <c r="M737">
        <v>499</v>
      </c>
      <c r="N737">
        <v>990</v>
      </c>
      <c r="O737">
        <v>482</v>
      </c>
      <c r="P737">
        <v>490</v>
      </c>
      <c r="Q737">
        <v>972</v>
      </c>
      <c r="R737">
        <v>500</v>
      </c>
      <c r="S737">
        <v>510</v>
      </c>
      <c r="T737">
        <v>1010</v>
      </c>
      <c r="U737">
        <v>412</v>
      </c>
      <c r="V737">
        <v>400</v>
      </c>
      <c r="W737">
        <v>812</v>
      </c>
      <c r="X737">
        <v>13996.958000000001</v>
      </c>
    </row>
    <row r="738" spans="1:24" x14ac:dyDescent="0.2">
      <c r="A738">
        <v>101845006</v>
      </c>
      <c r="B738" t="s">
        <v>992</v>
      </c>
      <c r="C738">
        <v>101845</v>
      </c>
      <c r="D738" t="s">
        <v>987</v>
      </c>
      <c r="E738">
        <v>101</v>
      </c>
      <c r="F738" t="s">
        <v>971</v>
      </c>
      <c r="G738">
        <v>4</v>
      </c>
      <c r="H738" t="s">
        <v>252</v>
      </c>
      <c r="I738">
        <v>497</v>
      </c>
      <c r="J738">
        <v>503</v>
      </c>
      <c r="K738">
        <v>1000</v>
      </c>
      <c r="L738">
        <v>500</v>
      </c>
      <c r="M738">
        <v>506</v>
      </c>
      <c r="N738">
        <v>1006</v>
      </c>
      <c r="O738">
        <v>496</v>
      </c>
      <c r="P738">
        <v>505</v>
      </c>
      <c r="Q738">
        <v>1002</v>
      </c>
      <c r="R738">
        <v>505</v>
      </c>
      <c r="S738">
        <v>507</v>
      </c>
      <c r="T738">
        <v>1013</v>
      </c>
      <c r="U738">
        <v>465</v>
      </c>
      <c r="V738">
        <v>434</v>
      </c>
      <c r="W738">
        <v>899</v>
      </c>
      <c r="X738">
        <v>13996.958000000001</v>
      </c>
    </row>
    <row r="739" spans="1:24" x14ac:dyDescent="0.2">
      <c r="A739">
        <v>101845003</v>
      </c>
      <c r="B739" t="s">
        <v>989</v>
      </c>
      <c r="C739">
        <v>101845</v>
      </c>
      <c r="D739" t="s">
        <v>987</v>
      </c>
      <c r="E739">
        <v>101</v>
      </c>
      <c r="F739" t="s">
        <v>971</v>
      </c>
      <c r="G739">
        <v>4</v>
      </c>
      <c r="H739" t="s">
        <v>252</v>
      </c>
      <c r="I739">
        <v>522</v>
      </c>
      <c r="J739">
        <v>529</v>
      </c>
      <c r="K739">
        <v>1050</v>
      </c>
      <c r="L739">
        <v>522</v>
      </c>
      <c r="M739">
        <v>528</v>
      </c>
      <c r="N739">
        <v>1050</v>
      </c>
      <c r="O739">
        <v>521</v>
      </c>
      <c r="P739">
        <v>516</v>
      </c>
      <c r="Q739">
        <v>1037</v>
      </c>
      <c r="R739">
        <v>522</v>
      </c>
      <c r="S739">
        <v>546</v>
      </c>
      <c r="T739">
        <v>1068</v>
      </c>
      <c r="U739">
        <v>464</v>
      </c>
      <c r="V739">
        <v>446</v>
      </c>
      <c r="W739">
        <v>910</v>
      </c>
      <c r="X739">
        <v>13996.958000000001</v>
      </c>
    </row>
    <row r="740" spans="1:24" x14ac:dyDescent="0.2">
      <c r="A740">
        <v>101845002</v>
      </c>
      <c r="B740" t="s">
        <v>988</v>
      </c>
      <c r="C740">
        <v>101845</v>
      </c>
      <c r="D740" t="s">
        <v>987</v>
      </c>
      <c r="E740">
        <v>101</v>
      </c>
      <c r="F740" t="s">
        <v>971</v>
      </c>
      <c r="G740">
        <v>4</v>
      </c>
      <c r="H740" t="s">
        <v>252</v>
      </c>
      <c r="I740">
        <v>539</v>
      </c>
      <c r="J740">
        <v>566</v>
      </c>
      <c r="K740">
        <v>1104</v>
      </c>
      <c r="L740">
        <v>539</v>
      </c>
      <c r="M740">
        <v>568</v>
      </c>
      <c r="N740">
        <v>1107</v>
      </c>
      <c r="O740">
        <v>532</v>
      </c>
      <c r="P740">
        <v>557</v>
      </c>
      <c r="Q740">
        <v>1089</v>
      </c>
      <c r="R740">
        <v>550</v>
      </c>
      <c r="S740">
        <v>583</v>
      </c>
      <c r="T740">
        <v>1134</v>
      </c>
      <c r="U740">
        <v>481</v>
      </c>
      <c r="V740">
        <v>445</v>
      </c>
      <c r="W740">
        <v>926</v>
      </c>
      <c r="X740">
        <v>13996.958000000001</v>
      </c>
    </row>
    <row r="741" spans="1:24" x14ac:dyDescent="0.2">
      <c r="A741">
        <v>101845005</v>
      </c>
      <c r="B741" t="s">
        <v>991</v>
      </c>
      <c r="C741">
        <v>101845</v>
      </c>
      <c r="D741" t="s">
        <v>987</v>
      </c>
      <c r="E741">
        <v>101</v>
      </c>
      <c r="F741" t="s">
        <v>971</v>
      </c>
      <c r="G741">
        <v>4</v>
      </c>
      <c r="H741" t="s">
        <v>252</v>
      </c>
      <c r="I741">
        <v>499</v>
      </c>
      <c r="J741">
        <v>509</v>
      </c>
      <c r="K741">
        <v>1008</v>
      </c>
      <c r="L741">
        <v>500</v>
      </c>
      <c r="M741">
        <v>510</v>
      </c>
      <c r="N741">
        <v>1010</v>
      </c>
      <c r="O741">
        <v>495</v>
      </c>
      <c r="P741">
        <v>508</v>
      </c>
      <c r="Q741">
        <v>1003</v>
      </c>
      <c r="R741">
        <v>504</v>
      </c>
      <c r="S741">
        <v>511</v>
      </c>
      <c r="T741">
        <v>1015</v>
      </c>
      <c r="U741">
        <v>496</v>
      </c>
      <c r="V741">
        <v>430</v>
      </c>
      <c r="W741">
        <v>926</v>
      </c>
      <c r="X741">
        <v>13996.958000000001</v>
      </c>
    </row>
    <row r="742" spans="1:24" x14ac:dyDescent="0.2">
      <c r="A742">
        <v>101845101</v>
      </c>
      <c r="B742" t="s">
        <v>994</v>
      </c>
      <c r="C742">
        <v>101845</v>
      </c>
      <c r="D742" t="s">
        <v>987</v>
      </c>
      <c r="E742">
        <v>101</v>
      </c>
      <c r="F742" t="s">
        <v>971</v>
      </c>
      <c r="G742">
        <v>4</v>
      </c>
      <c r="H742" t="s">
        <v>252</v>
      </c>
      <c r="I742">
        <v>504</v>
      </c>
      <c r="J742">
        <v>522</v>
      </c>
      <c r="K742">
        <v>1026</v>
      </c>
      <c r="L742">
        <v>502</v>
      </c>
      <c r="M742">
        <v>520</v>
      </c>
      <c r="N742">
        <v>1023</v>
      </c>
      <c r="O742">
        <v>509</v>
      </c>
      <c r="P742">
        <v>522</v>
      </c>
      <c r="Q742">
        <v>1031</v>
      </c>
      <c r="R742">
        <v>492</v>
      </c>
      <c r="S742">
        <v>518</v>
      </c>
      <c r="T742">
        <v>1010</v>
      </c>
      <c r="U742">
        <v>491</v>
      </c>
      <c r="V742">
        <v>456</v>
      </c>
      <c r="W742">
        <v>947</v>
      </c>
      <c r="X742">
        <v>13996.958000000001</v>
      </c>
    </row>
    <row r="743" spans="1:24" x14ac:dyDescent="0.2">
      <c r="A743">
        <v>101845004</v>
      </c>
      <c r="B743" t="s">
        <v>990</v>
      </c>
      <c r="C743">
        <v>101845</v>
      </c>
      <c r="D743" t="s">
        <v>987</v>
      </c>
      <c r="E743">
        <v>101</v>
      </c>
      <c r="F743" t="s">
        <v>971</v>
      </c>
      <c r="G743">
        <v>4</v>
      </c>
      <c r="H743" t="s">
        <v>252</v>
      </c>
      <c r="I743">
        <v>499</v>
      </c>
      <c r="J743">
        <v>492</v>
      </c>
      <c r="K743">
        <v>990</v>
      </c>
      <c r="L743">
        <v>497</v>
      </c>
      <c r="M743">
        <v>491</v>
      </c>
      <c r="N743">
        <v>988</v>
      </c>
      <c r="O743">
        <v>498</v>
      </c>
      <c r="P743">
        <v>486</v>
      </c>
      <c r="Q743">
        <v>984</v>
      </c>
      <c r="R743">
        <v>495</v>
      </c>
      <c r="S743">
        <v>497</v>
      </c>
      <c r="T743">
        <v>992</v>
      </c>
      <c r="U743">
        <v>515</v>
      </c>
      <c r="V743">
        <v>478</v>
      </c>
      <c r="W743">
        <v>993</v>
      </c>
      <c r="X743">
        <v>13996.958000000001</v>
      </c>
    </row>
    <row r="744" spans="1:24" x14ac:dyDescent="0.2">
      <c r="A744">
        <v>101845001</v>
      </c>
      <c r="B744" t="s">
        <v>986</v>
      </c>
      <c r="C744">
        <v>101845</v>
      </c>
      <c r="D744" t="s">
        <v>987</v>
      </c>
      <c r="E744">
        <v>101</v>
      </c>
      <c r="F744" t="s">
        <v>971</v>
      </c>
      <c r="G744">
        <v>4</v>
      </c>
      <c r="H744" t="s">
        <v>252</v>
      </c>
      <c r="I744">
        <v>532</v>
      </c>
      <c r="J744">
        <v>520</v>
      </c>
      <c r="K744">
        <v>1052</v>
      </c>
      <c r="L744">
        <v>534</v>
      </c>
      <c r="M744">
        <v>524</v>
      </c>
      <c r="N744">
        <v>1057</v>
      </c>
      <c r="O744">
        <v>537</v>
      </c>
      <c r="P744">
        <v>516</v>
      </c>
      <c r="Q744">
        <v>1052</v>
      </c>
      <c r="R744">
        <v>529</v>
      </c>
      <c r="S744">
        <v>534</v>
      </c>
      <c r="T744">
        <v>1063</v>
      </c>
      <c r="U744">
        <v>558</v>
      </c>
      <c r="V744">
        <v>453</v>
      </c>
      <c r="W744">
        <v>1011</v>
      </c>
      <c r="X744">
        <v>13996.958000000001</v>
      </c>
    </row>
    <row r="745" spans="1:24" x14ac:dyDescent="0.2">
      <c r="A745">
        <v>15905003</v>
      </c>
      <c r="B745" t="s">
        <v>165</v>
      </c>
      <c r="C745">
        <v>15905</v>
      </c>
      <c r="D745" t="s">
        <v>164</v>
      </c>
      <c r="E745">
        <v>15</v>
      </c>
      <c r="F745" t="s">
        <v>139</v>
      </c>
      <c r="G745">
        <v>20</v>
      </c>
      <c r="H745" t="s">
        <v>67</v>
      </c>
      <c r="I745">
        <v>464</v>
      </c>
      <c r="J745">
        <v>470</v>
      </c>
      <c r="K745">
        <v>934</v>
      </c>
      <c r="L745">
        <v>462</v>
      </c>
      <c r="M745">
        <v>468</v>
      </c>
      <c r="N745">
        <v>930</v>
      </c>
      <c r="O745">
        <v>460</v>
      </c>
      <c r="P745">
        <v>461</v>
      </c>
      <c r="Q745">
        <v>920</v>
      </c>
      <c r="R745">
        <v>465</v>
      </c>
      <c r="S745">
        <v>477</v>
      </c>
      <c r="T745">
        <v>942</v>
      </c>
      <c r="U745">
        <v>621</v>
      </c>
      <c r="V745">
        <v>663</v>
      </c>
      <c r="W745">
        <v>1284</v>
      </c>
      <c r="X745">
        <v>14428.109</v>
      </c>
    </row>
    <row r="746" spans="1:24" x14ac:dyDescent="0.2">
      <c r="A746">
        <v>15905002</v>
      </c>
      <c r="B746" t="s">
        <v>163</v>
      </c>
      <c r="C746">
        <v>15905</v>
      </c>
      <c r="D746" t="s">
        <v>164</v>
      </c>
      <c r="E746">
        <v>15</v>
      </c>
      <c r="F746" t="s">
        <v>139</v>
      </c>
      <c r="G746">
        <v>20</v>
      </c>
      <c r="H746" t="s">
        <v>67</v>
      </c>
      <c r="I746">
        <v>439</v>
      </c>
      <c r="J746">
        <v>433</v>
      </c>
      <c r="K746">
        <v>871</v>
      </c>
      <c r="L746">
        <v>438</v>
      </c>
      <c r="M746">
        <v>432</v>
      </c>
      <c r="N746">
        <v>870</v>
      </c>
      <c r="O746">
        <v>441</v>
      </c>
      <c r="P746">
        <v>430</v>
      </c>
      <c r="Q746">
        <v>870</v>
      </c>
      <c r="R746">
        <v>434</v>
      </c>
      <c r="S746">
        <v>436</v>
      </c>
      <c r="T746">
        <v>869</v>
      </c>
      <c r="U746">
        <v>639</v>
      </c>
      <c r="V746">
        <v>707</v>
      </c>
      <c r="W746">
        <v>1346</v>
      </c>
      <c r="X746">
        <v>14428.109</v>
      </c>
    </row>
    <row r="747" spans="1:24" x14ac:dyDescent="0.2">
      <c r="A747">
        <v>31912001</v>
      </c>
      <c r="B747" t="s">
        <v>348</v>
      </c>
      <c r="C747">
        <v>31912</v>
      </c>
      <c r="D747" t="s">
        <v>349</v>
      </c>
      <c r="E747">
        <v>31</v>
      </c>
      <c r="F747" t="s">
        <v>326</v>
      </c>
      <c r="G747">
        <v>1</v>
      </c>
      <c r="H747" t="s">
        <v>327</v>
      </c>
      <c r="I747">
        <v>472</v>
      </c>
      <c r="J747">
        <v>475</v>
      </c>
      <c r="K747">
        <v>946</v>
      </c>
      <c r="L747">
        <v>479</v>
      </c>
      <c r="M747">
        <v>480</v>
      </c>
      <c r="N747">
        <v>960</v>
      </c>
      <c r="O747">
        <v>474</v>
      </c>
      <c r="P747">
        <v>472</v>
      </c>
      <c r="Q747">
        <v>946</v>
      </c>
      <c r="R747">
        <v>486</v>
      </c>
      <c r="S747">
        <v>492</v>
      </c>
      <c r="T747">
        <v>977</v>
      </c>
      <c r="U747">
        <v>1019</v>
      </c>
      <c r="V747">
        <v>1062</v>
      </c>
      <c r="W747">
        <v>2081</v>
      </c>
      <c r="X747">
        <v>14473.815000000001</v>
      </c>
    </row>
    <row r="748" spans="1:24" x14ac:dyDescent="0.2">
      <c r="A748">
        <v>227910002</v>
      </c>
      <c r="B748" t="s">
        <v>1994</v>
      </c>
      <c r="C748">
        <v>227910</v>
      </c>
      <c r="D748" t="s">
        <v>1993</v>
      </c>
      <c r="E748">
        <v>227</v>
      </c>
      <c r="F748" t="s">
        <v>1963</v>
      </c>
      <c r="G748">
        <v>13</v>
      </c>
      <c r="H748" t="s">
        <v>92</v>
      </c>
      <c r="I748">
        <v>333</v>
      </c>
      <c r="J748">
        <v>358</v>
      </c>
      <c r="K748">
        <v>691</v>
      </c>
      <c r="L748">
        <v>347</v>
      </c>
      <c r="M748">
        <v>365</v>
      </c>
      <c r="N748">
        <v>712</v>
      </c>
      <c r="O748">
        <v>365</v>
      </c>
      <c r="P748">
        <v>363</v>
      </c>
      <c r="Q748">
        <v>728</v>
      </c>
      <c r="R748">
        <v>328</v>
      </c>
      <c r="S748">
        <v>368</v>
      </c>
      <c r="T748">
        <v>697</v>
      </c>
      <c r="U748">
        <v>88</v>
      </c>
      <c r="V748">
        <v>110</v>
      </c>
      <c r="W748">
        <v>198</v>
      </c>
      <c r="X748">
        <v>14775.295</v>
      </c>
    </row>
    <row r="749" spans="1:24" x14ac:dyDescent="0.2">
      <c r="A749">
        <v>227910001</v>
      </c>
      <c r="B749" t="s">
        <v>733</v>
      </c>
      <c r="C749">
        <v>227910</v>
      </c>
      <c r="D749" t="s">
        <v>1993</v>
      </c>
      <c r="E749">
        <v>227</v>
      </c>
      <c r="F749" t="s">
        <v>1963</v>
      </c>
      <c r="G749">
        <v>13</v>
      </c>
      <c r="H749" t="s">
        <v>92</v>
      </c>
      <c r="I749">
        <v>426</v>
      </c>
      <c r="J749">
        <v>444</v>
      </c>
      <c r="K749">
        <v>870</v>
      </c>
      <c r="L749">
        <v>429</v>
      </c>
      <c r="M749">
        <v>446</v>
      </c>
      <c r="N749">
        <v>875</v>
      </c>
      <c r="O749">
        <v>440</v>
      </c>
      <c r="P749">
        <v>446</v>
      </c>
      <c r="Q749">
        <v>886</v>
      </c>
      <c r="R749">
        <v>417</v>
      </c>
      <c r="S749">
        <v>446</v>
      </c>
      <c r="T749">
        <v>863</v>
      </c>
      <c r="U749">
        <v>1512</v>
      </c>
      <c r="V749">
        <v>1491</v>
      </c>
      <c r="W749">
        <v>3003</v>
      </c>
      <c r="X749">
        <v>14775.295</v>
      </c>
    </row>
    <row r="750" spans="1:24" x14ac:dyDescent="0.2">
      <c r="A750">
        <v>21901003</v>
      </c>
      <c r="B750" t="s">
        <v>270</v>
      </c>
      <c r="C750">
        <v>21901</v>
      </c>
      <c r="D750" t="s">
        <v>268</v>
      </c>
      <c r="E750">
        <v>21</v>
      </c>
      <c r="F750" t="s">
        <v>269</v>
      </c>
      <c r="G750">
        <v>6</v>
      </c>
      <c r="H750" t="s">
        <v>79</v>
      </c>
      <c r="I750">
        <v>514</v>
      </c>
      <c r="J750">
        <v>518</v>
      </c>
      <c r="K750">
        <v>1033</v>
      </c>
      <c r="L750">
        <v>578</v>
      </c>
      <c r="M750">
        <v>580</v>
      </c>
      <c r="N750">
        <v>1158</v>
      </c>
      <c r="O750">
        <v>564</v>
      </c>
      <c r="P750">
        <v>554</v>
      </c>
      <c r="Q750">
        <v>1118</v>
      </c>
      <c r="R750">
        <v>595</v>
      </c>
      <c r="S750">
        <v>610</v>
      </c>
      <c r="T750">
        <v>1204</v>
      </c>
      <c r="U750">
        <v>842</v>
      </c>
      <c r="V750">
        <v>903</v>
      </c>
      <c r="W750">
        <v>1745</v>
      </c>
      <c r="X750">
        <v>14782.928</v>
      </c>
    </row>
    <row r="751" spans="1:24" x14ac:dyDescent="0.2">
      <c r="A751">
        <v>21901001</v>
      </c>
      <c r="B751" t="s">
        <v>267</v>
      </c>
      <c r="C751">
        <v>21901</v>
      </c>
      <c r="D751" t="s">
        <v>268</v>
      </c>
      <c r="E751">
        <v>21</v>
      </c>
      <c r="F751" t="s">
        <v>269</v>
      </c>
      <c r="G751">
        <v>6</v>
      </c>
      <c r="H751" t="s">
        <v>79</v>
      </c>
      <c r="I751">
        <v>483</v>
      </c>
      <c r="J751">
        <v>487</v>
      </c>
      <c r="K751">
        <v>970</v>
      </c>
      <c r="L751">
        <v>578</v>
      </c>
      <c r="M751">
        <v>581</v>
      </c>
      <c r="N751">
        <v>1159</v>
      </c>
      <c r="O751">
        <v>571</v>
      </c>
      <c r="P751">
        <v>570</v>
      </c>
      <c r="Q751">
        <v>1142</v>
      </c>
      <c r="R751">
        <v>585</v>
      </c>
      <c r="S751">
        <v>595</v>
      </c>
      <c r="T751">
        <v>1180</v>
      </c>
      <c r="U751">
        <v>890</v>
      </c>
      <c r="V751">
        <v>896</v>
      </c>
      <c r="W751">
        <v>1786</v>
      </c>
      <c r="X751">
        <v>14782.928</v>
      </c>
    </row>
    <row r="752" spans="1:24" x14ac:dyDescent="0.2">
      <c r="A752">
        <v>20905001</v>
      </c>
      <c r="B752" t="s">
        <v>256</v>
      </c>
      <c r="C752">
        <v>20905</v>
      </c>
      <c r="D752" t="s">
        <v>257</v>
      </c>
      <c r="E752">
        <v>20</v>
      </c>
      <c r="F752" t="s">
        <v>251</v>
      </c>
      <c r="G752">
        <v>4</v>
      </c>
      <c r="H752" t="s">
        <v>252</v>
      </c>
      <c r="I752">
        <v>456</v>
      </c>
      <c r="J752">
        <v>440</v>
      </c>
      <c r="K752">
        <v>897</v>
      </c>
      <c r="L752">
        <v>478</v>
      </c>
      <c r="M752">
        <v>465</v>
      </c>
      <c r="N752">
        <v>942</v>
      </c>
      <c r="O752">
        <v>475</v>
      </c>
      <c r="P752">
        <v>450</v>
      </c>
      <c r="Q752">
        <v>925</v>
      </c>
      <c r="R752">
        <v>482</v>
      </c>
      <c r="S752">
        <v>485</v>
      </c>
      <c r="T752">
        <v>967</v>
      </c>
      <c r="U752">
        <v>535</v>
      </c>
      <c r="V752">
        <v>502</v>
      </c>
      <c r="W752">
        <v>1037</v>
      </c>
      <c r="X752">
        <v>14815.973</v>
      </c>
    </row>
    <row r="753" spans="1:24" x14ac:dyDescent="0.2">
      <c r="A753">
        <v>20905002</v>
      </c>
      <c r="B753" t="s">
        <v>258</v>
      </c>
      <c r="C753">
        <v>20905</v>
      </c>
      <c r="D753" t="s">
        <v>257</v>
      </c>
      <c r="E753">
        <v>20</v>
      </c>
      <c r="F753" t="s">
        <v>251</v>
      </c>
      <c r="G753">
        <v>4</v>
      </c>
      <c r="H753" t="s">
        <v>252</v>
      </c>
      <c r="I753">
        <v>502</v>
      </c>
      <c r="J753">
        <v>497</v>
      </c>
      <c r="K753">
        <v>999</v>
      </c>
      <c r="L753">
        <v>568</v>
      </c>
      <c r="M753">
        <v>552</v>
      </c>
      <c r="N753">
        <v>1121</v>
      </c>
      <c r="O753">
        <v>577</v>
      </c>
      <c r="P753">
        <v>555</v>
      </c>
      <c r="Q753">
        <v>1133</v>
      </c>
      <c r="R753">
        <v>559</v>
      </c>
      <c r="S753">
        <v>549</v>
      </c>
      <c r="T753">
        <v>1108</v>
      </c>
      <c r="U753">
        <v>1225</v>
      </c>
      <c r="V753">
        <v>1272</v>
      </c>
      <c r="W753">
        <v>2497</v>
      </c>
      <c r="X753">
        <v>14815.973</v>
      </c>
    </row>
    <row r="754" spans="1:24" x14ac:dyDescent="0.2">
      <c r="A754">
        <v>71901009</v>
      </c>
      <c r="B754" t="s">
        <v>708</v>
      </c>
      <c r="C754">
        <v>71901</v>
      </c>
      <c r="D754" t="s">
        <v>705</v>
      </c>
      <c r="E754">
        <v>71</v>
      </c>
      <c r="F754" t="s">
        <v>696</v>
      </c>
      <c r="G754">
        <v>19</v>
      </c>
      <c r="H754" t="s">
        <v>697</v>
      </c>
      <c r="I754">
        <v>500</v>
      </c>
      <c r="J754">
        <v>488</v>
      </c>
      <c r="K754">
        <v>988</v>
      </c>
      <c r="L754">
        <v>501</v>
      </c>
      <c r="M754">
        <v>491</v>
      </c>
      <c r="N754">
        <v>991</v>
      </c>
      <c r="O754">
        <v>499</v>
      </c>
      <c r="P754">
        <v>484</v>
      </c>
      <c r="Q754">
        <v>983</v>
      </c>
      <c r="R754">
        <v>504</v>
      </c>
      <c r="S754">
        <v>503</v>
      </c>
      <c r="T754">
        <v>1007</v>
      </c>
      <c r="U754">
        <v>224</v>
      </c>
      <c r="V754">
        <v>137</v>
      </c>
      <c r="W754">
        <v>361</v>
      </c>
      <c r="X754">
        <v>14993.748</v>
      </c>
    </row>
    <row r="755" spans="1:24" x14ac:dyDescent="0.2">
      <c r="A755">
        <v>71901001</v>
      </c>
      <c r="B755" t="s">
        <v>704</v>
      </c>
      <c r="C755">
        <v>71901</v>
      </c>
      <c r="D755" t="s">
        <v>705</v>
      </c>
      <c r="E755">
        <v>71</v>
      </c>
      <c r="F755" t="s">
        <v>696</v>
      </c>
      <c r="G755">
        <v>19</v>
      </c>
      <c r="H755" t="s">
        <v>697</v>
      </c>
      <c r="I755">
        <v>420</v>
      </c>
      <c r="J755">
        <v>435</v>
      </c>
      <c r="K755">
        <v>856</v>
      </c>
      <c r="L755">
        <v>424</v>
      </c>
      <c r="M755">
        <v>438</v>
      </c>
      <c r="N755">
        <v>862</v>
      </c>
      <c r="O755">
        <v>433</v>
      </c>
      <c r="P755">
        <v>438</v>
      </c>
      <c r="Q755">
        <v>871</v>
      </c>
      <c r="R755">
        <v>412</v>
      </c>
      <c r="S755">
        <v>438</v>
      </c>
      <c r="T755">
        <v>850</v>
      </c>
      <c r="U755">
        <v>312</v>
      </c>
      <c r="V755">
        <v>309</v>
      </c>
      <c r="W755">
        <v>621</v>
      </c>
      <c r="X755">
        <v>14993.748</v>
      </c>
    </row>
    <row r="756" spans="1:24" x14ac:dyDescent="0.2">
      <c r="A756">
        <v>71901002</v>
      </c>
      <c r="B756" t="s">
        <v>706</v>
      </c>
      <c r="C756">
        <v>71901</v>
      </c>
      <c r="D756" t="s">
        <v>705</v>
      </c>
      <c r="E756">
        <v>71</v>
      </c>
      <c r="F756" t="s">
        <v>696</v>
      </c>
      <c r="G756">
        <v>19</v>
      </c>
      <c r="H756" t="s">
        <v>697</v>
      </c>
      <c r="I756">
        <v>404</v>
      </c>
      <c r="J756">
        <v>431</v>
      </c>
      <c r="K756">
        <v>836</v>
      </c>
      <c r="L756">
        <v>407</v>
      </c>
      <c r="M756">
        <v>431</v>
      </c>
      <c r="N756">
        <v>838</v>
      </c>
      <c r="O756">
        <v>408</v>
      </c>
      <c r="P756">
        <v>426</v>
      </c>
      <c r="Q756">
        <v>834</v>
      </c>
      <c r="R756">
        <v>406</v>
      </c>
      <c r="S756">
        <v>436</v>
      </c>
      <c r="T756">
        <v>842</v>
      </c>
      <c r="U756">
        <v>380</v>
      </c>
      <c r="V756">
        <v>418</v>
      </c>
      <c r="W756">
        <v>798</v>
      </c>
      <c r="X756">
        <v>14993.748</v>
      </c>
    </row>
    <row r="757" spans="1:24" x14ac:dyDescent="0.2">
      <c r="A757">
        <v>71901004</v>
      </c>
      <c r="B757" t="s">
        <v>707</v>
      </c>
      <c r="C757">
        <v>71901</v>
      </c>
      <c r="D757" t="s">
        <v>705</v>
      </c>
      <c r="E757">
        <v>71</v>
      </c>
      <c r="F757" t="s">
        <v>696</v>
      </c>
      <c r="G757">
        <v>19</v>
      </c>
      <c r="H757" t="s">
        <v>697</v>
      </c>
      <c r="I757">
        <v>408</v>
      </c>
      <c r="J757">
        <v>418</v>
      </c>
      <c r="K757">
        <v>826</v>
      </c>
      <c r="L757">
        <v>411</v>
      </c>
      <c r="M757">
        <v>420</v>
      </c>
      <c r="N757">
        <v>830</v>
      </c>
      <c r="O757">
        <v>420</v>
      </c>
      <c r="P757">
        <v>424</v>
      </c>
      <c r="Q757">
        <v>844</v>
      </c>
      <c r="R757">
        <v>401</v>
      </c>
      <c r="S757">
        <v>416</v>
      </c>
      <c r="T757">
        <v>816</v>
      </c>
      <c r="U757">
        <v>538</v>
      </c>
      <c r="V757">
        <v>600</v>
      </c>
      <c r="W757">
        <v>1138</v>
      </c>
      <c r="X757">
        <v>14993.748</v>
      </c>
    </row>
    <row r="758" spans="1:24" x14ac:dyDescent="0.2">
      <c r="A758">
        <v>214901003</v>
      </c>
      <c r="B758" t="s">
        <v>1853</v>
      </c>
      <c r="C758">
        <v>214901</v>
      </c>
      <c r="D758" t="s">
        <v>1851</v>
      </c>
      <c r="E758">
        <v>214</v>
      </c>
      <c r="F758" t="s">
        <v>1852</v>
      </c>
      <c r="G758">
        <v>1</v>
      </c>
      <c r="H758" t="s">
        <v>327</v>
      </c>
      <c r="I758">
        <v>485</v>
      </c>
      <c r="J758">
        <v>459</v>
      </c>
      <c r="K758">
        <v>944</v>
      </c>
      <c r="L758">
        <v>493</v>
      </c>
      <c r="M758">
        <v>467</v>
      </c>
      <c r="N758">
        <v>959</v>
      </c>
      <c r="O758">
        <v>491</v>
      </c>
      <c r="P758">
        <v>458</v>
      </c>
      <c r="Q758">
        <v>948</v>
      </c>
      <c r="R758">
        <v>498</v>
      </c>
      <c r="S758">
        <v>490</v>
      </c>
      <c r="T758">
        <v>988</v>
      </c>
      <c r="U758">
        <v>521</v>
      </c>
      <c r="V758">
        <v>535</v>
      </c>
      <c r="W758">
        <v>1056</v>
      </c>
      <c r="X758">
        <v>15019.207</v>
      </c>
    </row>
    <row r="759" spans="1:24" x14ac:dyDescent="0.2">
      <c r="A759">
        <v>214901001</v>
      </c>
      <c r="B759" t="s">
        <v>1850</v>
      </c>
      <c r="C759">
        <v>214901</v>
      </c>
      <c r="D759" t="s">
        <v>1851</v>
      </c>
      <c r="E759">
        <v>214</v>
      </c>
      <c r="F759" t="s">
        <v>1852</v>
      </c>
      <c r="G759">
        <v>1</v>
      </c>
      <c r="H759" t="s">
        <v>327</v>
      </c>
      <c r="I759">
        <v>489</v>
      </c>
      <c r="J759">
        <v>463</v>
      </c>
      <c r="K759">
        <v>953</v>
      </c>
      <c r="L759">
        <v>495</v>
      </c>
      <c r="M759">
        <v>476</v>
      </c>
      <c r="N759">
        <v>971</v>
      </c>
      <c r="O759">
        <v>497</v>
      </c>
      <c r="P759">
        <v>469</v>
      </c>
      <c r="Q759">
        <v>966</v>
      </c>
      <c r="R759">
        <v>493</v>
      </c>
      <c r="S759">
        <v>484</v>
      </c>
      <c r="T759">
        <v>977</v>
      </c>
      <c r="U759">
        <v>1029</v>
      </c>
      <c r="V759">
        <v>1020</v>
      </c>
      <c r="W759">
        <v>2049</v>
      </c>
      <c r="X759">
        <v>15019.207</v>
      </c>
    </row>
    <row r="760" spans="1:24" x14ac:dyDescent="0.2">
      <c r="A760">
        <v>170906001</v>
      </c>
      <c r="B760" t="s">
        <v>1606</v>
      </c>
      <c r="C760">
        <v>170906</v>
      </c>
      <c r="D760" t="s">
        <v>1607</v>
      </c>
      <c r="E760">
        <v>170</v>
      </c>
      <c r="F760" t="s">
        <v>1597</v>
      </c>
      <c r="G760">
        <v>6</v>
      </c>
      <c r="H760" t="s">
        <v>79</v>
      </c>
      <c r="I760">
        <v>490</v>
      </c>
      <c r="J760">
        <v>499</v>
      </c>
      <c r="K760">
        <v>989</v>
      </c>
      <c r="L760">
        <v>542</v>
      </c>
      <c r="M760">
        <v>541</v>
      </c>
      <c r="N760">
        <v>1082</v>
      </c>
      <c r="O760">
        <v>545</v>
      </c>
      <c r="P760">
        <v>532</v>
      </c>
      <c r="Q760">
        <v>1077</v>
      </c>
      <c r="R760">
        <v>538</v>
      </c>
      <c r="S760">
        <v>551</v>
      </c>
      <c r="T760">
        <v>1088</v>
      </c>
      <c r="U760">
        <v>902</v>
      </c>
      <c r="V760">
        <v>997</v>
      </c>
      <c r="W760">
        <v>1899</v>
      </c>
      <c r="X760">
        <v>15101.393</v>
      </c>
    </row>
    <row r="761" spans="1:24" x14ac:dyDescent="0.2">
      <c r="A761">
        <v>170906002</v>
      </c>
      <c r="B761" t="s">
        <v>1608</v>
      </c>
      <c r="C761">
        <v>170906</v>
      </c>
      <c r="D761" t="s">
        <v>1607</v>
      </c>
      <c r="E761">
        <v>170</v>
      </c>
      <c r="F761" t="s">
        <v>1597</v>
      </c>
      <c r="G761">
        <v>6</v>
      </c>
      <c r="H761" t="s">
        <v>79</v>
      </c>
      <c r="I761">
        <v>532</v>
      </c>
      <c r="J761">
        <v>528</v>
      </c>
      <c r="K761">
        <v>1060</v>
      </c>
      <c r="L761">
        <v>545</v>
      </c>
      <c r="M761">
        <v>538</v>
      </c>
      <c r="N761">
        <v>1083</v>
      </c>
      <c r="O761">
        <v>549</v>
      </c>
      <c r="P761">
        <v>532</v>
      </c>
      <c r="Q761">
        <v>1081</v>
      </c>
      <c r="R761">
        <v>541</v>
      </c>
      <c r="S761">
        <v>545</v>
      </c>
      <c r="T761">
        <v>1085</v>
      </c>
      <c r="U761">
        <v>971</v>
      </c>
      <c r="V761">
        <v>1030</v>
      </c>
      <c r="W761">
        <v>2001</v>
      </c>
      <c r="X761">
        <v>15101.393</v>
      </c>
    </row>
    <row r="762" spans="1:24" x14ac:dyDescent="0.2">
      <c r="A762">
        <v>220906007</v>
      </c>
      <c r="B762" t="s">
        <v>1894</v>
      </c>
      <c r="C762">
        <v>220906</v>
      </c>
      <c r="D762" t="s">
        <v>1892</v>
      </c>
      <c r="E762">
        <v>220</v>
      </c>
      <c r="F762" t="s">
        <v>1860</v>
      </c>
      <c r="G762">
        <v>11</v>
      </c>
      <c r="H762" t="s">
        <v>461</v>
      </c>
      <c r="I762">
        <v>618</v>
      </c>
      <c r="J762">
        <v>608</v>
      </c>
      <c r="K762">
        <v>1225</v>
      </c>
      <c r="L762">
        <v>567</v>
      </c>
      <c r="M762">
        <v>520</v>
      </c>
      <c r="N762">
        <v>1089</v>
      </c>
      <c r="O762">
        <v>566</v>
      </c>
      <c r="P762">
        <v>524</v>
      </c>
      <c r="Q762">
        <v>1093</v>
      </c>
      <c r="R762">
        <v>569</v>
      </c>
      <c r="S762">
        <v>516</v>
      </c>
      <c r="T762">
        <v>1084</v>
      </c>
      <c r="U762">
        <v>244</v>
      </c>
      <c r="V762">
        <v>135</v>
      </c>
      <c r="W762">
        <v>379</v>
      </c>
      <c r="X762">
        <v>15832.13</v>
      </c>
    </row>
    <row r="763" spans="1:24" x14ac:dyDescent="0.2">
      <c r="A763">
        <v>220906001</v>
      </c>
      <c r="B763" t="s">
        <v>1891</v>
      </c>
      <c r="C763">
        <v>220906</v>
      </c>
      <c r="D763" t="s">
        <v>1892</v>
      </c>
      <c r="E763">
        <v>220</v>
      </c>
      <c r="F763" t="s">
        <v>1860</v>
      </c>
      <c r="G763">
        <v>11</v>
      </c>
      <c r="H763" t="s">
        <v>461</v>
      </c>
      <c r="I763">
        <v>546</v>
      </c>
      <c r="J763">
        <v>521</v>
      </c>
      <c r="K763">
        <v>1067</v>
      </c>
      <c r="L763">
        <v>589</v>
      </c>
      <c r="M763">
        <v>562</v>
      </c>
      <c r="N763">
        <v>1152</v>
      </c>
      <c r="O763">
        <v>585</v>
      </c>
      <c r="P763">
        <v>545</v>
      </c>
      <c r="Q763">
        <v>1131</v>
      </c>
      <c r="R763">
        <v>593</v>
      </c>
      <c r="S763">
        <v>584</v>
      </c>
      <c r="T763">
        <v>1177</v>
      </c>
      <c r="U763">
        <v>922</v>
      </c>
      <c r="V763">
        <v>983</v>
      </c>
      <c r="W763">
        <v>1905</v>
      </c>
      <c r="X763">
        <v>15832.13</v>
      </c>
    </row>
    <row r="764" spans="1:24" x14ac:dyDescent="0.2">
      <c r="A764">
        <v>220906004</v>
      </c>
      <c r="B764" t="s">
        <v>1893</v>
      </c>
      <c r="C764">
        <v>220906</v>
      </c>
      <c r="D764" t="s">
        <v>1892</v>
      </c>
      <c r="E764">
        <v>220</v>
      </c>
      <c r="F764" t="s">
        <v>1860</v>
      </c>
      <c r="G764">
        <v>11</v>
      </c>
      <c r="H764" t="s">
        <v>461</v>
      </c>
      <c r="I764">
        <v>521</v>
      </c>
      <c r="J764">
        <v>523</v>
      </c>
      <c r="K764">
        <v>1044</v>
      </c>
      <c r="L764">
        <v>587</v>
      </c>
      <c r="M764">
        <v>584</v>
      </c>
      <c r="N764">
        <v>1171</v>
      </c>
      <c r="O764">
        <v>583</v>
      </c>
      <c r="P764">
        <v>570</v>
      </c>
      <c r="Q764">
        <v>1152</v>
      </c>
      <c r="R764">
        <v>592</v>
      </c>
      <c r="S764">
        <v>601</v>
      </c>
      <c r="T764">
        <v>1194</v>
      </c>
      <c r="U764">
        <v>1046</v>
      </c>
      <c r="V764">
        <v>1077</v>
      </c>
      <c r="W764">
        <v>2123</v>
      </c>
      <c r="X764">
        <v>15832.13</v>
      </c>
    </row>
    <row r="765" spans="1:24" x14ac:dyDescent="0.2">
      <c r="A765">
        <v>101908001</v>
      </c>
      <c r="B765" t="s">
        <v>1037</v>
      </c>
      <c r="C765">
        <v>101908</v>
      </c>
      <c r="D765" t="s">
        <v>1038</v>
      </c>
      <c r="E765">
        <v>101</v>
      </c>
      <c r="F765" t="s">
        <v>971</v>
      </c>
      <c r="G765">
        <v>4</v>
      </c>
      <c r="H765" t="s">
        <v>252</v>
      </c>
      <c r="I765">
        <v>508</v>
      </c>
      <c r="J765">
        <v>507</v>
      </c>
      <c r="K765">
        <v>1015</v>
      </c>
      <c r="L765">
        <v>529</v>
      </c>
      <c r="M765">
        <v>536</v>
      </c>
      <c r="N765">
        <v>1065</v>
      </c>
      <c r="O765">
        <v>526</v>
      </c>
      <c r="P765">
        <v>527</v>
      </c>
      <c r="Q765">
        <v>1053</v>
      </c>
      <c r="R765">
        <v>533</v>
      </c>
      <c r="S765">
        <v>546</v>
      </c>
      <c r="T765">
        <v>1078</v>
      </c>
      <c r="U765">
        <v>2048</v>
      </c>
      <c r="V765">
        <v>2046</v>
      </c>
      <c r="W765">
        <v>4094</v>
      </c>
      <c r="X765">
        <v>15924.656000000001</v>
      </c>
    </row>
    <row r="766" spans="1:24" x14ac:dyDescent="0.2">
      <c r="A766">
        <v>101921001</v>
      </c>
      <c r="B766" t="s">
        <v>1131</v>
      </c>
      <c r="C766">
        <v>101921</v>
      </c>
      <c r="D766" t="s">
        <v>1132</v>
      </c>
      <c r="E766">
        <v>101</v>
      </c>
      <c r="F766" t="s">
        <v>971</v>
      </c>
      <c r="G766">
        <v>4</v>
      </c>
      <c r="H766" t="s">
        <v>252</v>
      </c>
      <c r="I766">
        <v>508</v>
      </c>
      <c r="J766">
        <v>500</v>
      </c>
      <c r="K766">
        <v>1008</v>
      </c>
      <c r="L766">
        <v>546</v>
      </c>
      <c r="M766">
        <v>544</v>
      </c>
      <c r="N766">
        <v>1091</v>
      </c>
      <c r="O766">
        <v>546</v>
      </c>
      <c r="P766">
        <v>529</v>
      </c>
      <c r="Q766">
        <v>1075</v>
      </c>
      <c r="R766">
        <v>547</v>
      </c>
      <c r="S766">
        <v>561</v>
      </c>
      <c r="T766">
        <v>1108</v>
      </c>
      <c r="U766">
        <v>802</v>
      </c>
      <c r="V766">
        <v>918</v>
      </c>
      <c r="W766">
        <v>1720</v>
      </c>
      <c r="X766">
        <v>16211.316999999999</v>
      </c>
    </row>
    <row r="767" spans="1:24" x14ac:dyDescent="0.2">
      <c r="A767">
        <v>101921002</v>
      </c>
      <c r="B767" t="s">
        <v>1133</v>
      </c>
      <c r="C767">
        <v>101921</v>
      </c>
      <c r="D767" t="s">
        <v>1132</v>
      </c>
      <c r="E767">
        <v>101</v>
      </c>
      <c r="F767" t="s">
        <v>971</v>
      </c>
      <c r="G767">
        <v>4</v>
      </c>
      <c r="H767" t="s">
        <v>252</v>
      </c>
      <c r="I767">
        <v>567</v>
      </c>
      <c r="J767">
        <v>559</v>
      </c>
      <c r="K767">
        <v>1127</v>
      </c>
      <c r="L767">
        <v>576</v>
      </c>
      <c r="M767">
        <v>572</v>
      </c>
      <c r="N767">
        <v>1149</v>
      </c>
      <c r="O767">
        <v>577</v>
      </c>
      <c r="P767">
        <v>557</v>
      </c>
      <c r="Q767">
        <v>1136</v>
      </c>
      <c r="R767">
        <v>575</v>
      </c>
      <c r="S767">
        <v>588</v>
      </c>
      <c r="T767">
        <v>1162</v>
      </c>
      <c r="U767">
        <v>996</v>
      </c>
      <c r="V767">
        <v>1017</v>
      </c>
      <c r="W767">
        <v>2013</v>
      </c>
      <c r="X767">
        <v>16211.316999999999</v>
      </c>
    </row>
    <row r="768" spans="1:24" x14ac:dyDescent="0.2">
      <c r="A768">
        <v>57907004</v>
      </c>
      <c r="B768" t="s">
        <v>568</v>
      </c>
      <c r="C768">
        <v>57907</v>
      </c>
      <c r="D768" t="s">
        <v>567</v>
      </c>
      <c r="E768">
        <v>57</v>
      </c>
      <c r="F768" t="s">
        <v>480</v>
      </c>
      <c r="G768">
        <v>10</v>
      </c>
      <c r="H768" t="s">
        <v>397</v>
      </c>
      <c r="I768">
        <v>505</v>
      </c>
      <c r="J768">
        <v>435</v>
      </c>
      <c r="K768">
        <v>940</v>
      </c>
      <c r="L768">
        <v>473</v>
      </c>
      <c r="M768">
        <v>403</v>
      </c>
      <c r="N768">
        <v>875</v>
      </c>
      <c r="O768">
        <v>450</v>
      </c>
      <c r="P768">
        <v>370</v>
      </c>
      <c r="Q768">
        <v>820</v>
      </c>
      <c r="U768">
        <v>31</v>
      </c>
      <c r="V768">
        <v>45</v>
      </c>
      <c r="W768">
        <v>76</v>
      </c>
      <c r="X768">
        <v>16416.893</v>
      </c>
    </row>
    <row r="769" spans="1:24" x14ac:dyDescent="0.2">
      <c r="A769">
        <v>57907001</v>
      </c>
      <c r="B769" t="s">
        <v>566</v>
      </c>
      <c r="C769">
        <v>57907</v>
      </c>
      <c r="D769" t="s">
        <v>567</v>
      </c>
      <c r="E769">
        <v>57</v>
      </c>
      <c r="F769" t="s">
        <v>480</v>
      </c>
      <c r="G769">
        <v>10</v>
      </c>
      <c r="H769" t="s">
        <v>397</v>
      </c>
      <c r="I769">
        <v>475</v>
      </c>
      <c r="J769">
        <v>455</v>
      </c>
      <c r="K769">
        <v>930</v>
      </c>
      <c r="L769">
        <v>483</v>
      </c>
      <c r="M769">
        <v>461</v>
      </c>
      <c r="N769">
        <v>943</v>
      </c>
      <c r="O769">
        <v>481</v>
      </c>
      <c r="P769">
        <v>454</v>
      </c>
      <c r="Q769">
        <v>936</v>
      </c>
      <c r="R769">
        <v>485</v>
      </c>
      <c r="S769">
        <v>471</v>
      </c>
      <c r="T769">
        <v>955</v>
      </c>
      <c r="U769">
        <v>2035</v>
      </c>
      <c r="V769">
        <v>2117</v>
      </c>
      <c r="W769">
        <v>4152</v>
      </c>
      <c r="X769">
        <v>16416.893</v>
      </c>
    </row>
    <row r="770" spans="1:24" x14ac:dyDescent="0.2">
      <c r="A770">
        <v>170908007</v>
      </c>
      <c r="B770" t="s">
        <v>1614</v>
      </c>
      <c r="C770">
        <v>170908</v>
      </c>
      <c r="D770" t="s">
        <v>1612</v>
      </c>
      <c r="E770">
        <v>170</v>
      </c>
      <c r="F770" t="s">
        <v>1597</v>
      </c>
      <c r="G770">
        <v>6</v>
      </c>
      <c r="H770" t="s">
        <v>79</v>
      </c>
      <c r="I770">
        <v>549</v>
      </c>
      <c r="J770">
        <v>517</v>
      </c>
      <c r="K770">
        <v>1066</v>
      </c>
      <c r="L770">
        <v>549</v>
      </c>
      <c r="M770">
        <v>524</v>
      </c>
      <c r="N770">
        <v>1072</v>
      </c>
      <c r="O770">
        <v>537</v>
      </c>
      <c r="P770">
        <v>517</v>
      </c>
      <c r="Q770">
        <v>1055</v>
      </c>
      <c r="R770">
        <v>574</v>
      </c>
      <c r="S770">
        <v>537</v>
      </c>
      <c r="T770">
        <v>1111</v>
      </c>
      <c r="U770">
        <v>122</v>
      </c>
      <c r="V770">
        <v>88</v>
      </c>
      <c r="W770">
        <v>210</v>
      </c>
      <c r="X770">
        <v>16851.080000000005</v>
      </c>
    </row>
    <row r="771" spans="1:24" x14ac:dyDescent="0.2">
      <c r="A771">
        <v>170908001</v>
      </c>
      <c r="B771" t="s">
        <v>1611</v>
      </c>
      <c r="C771">
        <v>170908</v>
      </c>
      <c r="D771" t="s">
        <v>1612</v>
      </c>
      <c r="E771">
        <v>170</v>
      </c>
      <c r="F771" t="s">
        <v>1597</v>
      </c>
      <c r="G771">
        <v>6</v>
      </c>
      <c r="H771" t="s">
        <v>79</v>
      </c>
      <c r="I771">
        <v>487</v>
      </c>
      <c r="J771">
        <v>473</v>
      </c>
      <c r="K771">
        <v>960</v>
      </c>
      <c r="L771">
        <v>510</v>
      </c>
      <c r="M771">
        <v>488</v>
      </c>
      <c r="N771">
        <v>998</v>
      </c>
      <c r="O771">
        <v>501</v>
      </c>
      <c r="P771">
        <v>475</v>
      </c>
      <c r="Q771">
        <v>976</v>
      </c>
      <c r="R771">
        <v>522</v>
      </c>
      <c r="S771">
        <v>505</v>
      </c>
      <c r="T771">
        <v>1028</v>
      </c>
      <c r="U771">
        <v>810</v>
      </c>
      <c r="V771">
        <v>874</v>
      </c>
      <c r="W771">
        <v>1684</v>
      </c>
      <c r="X771">
        <v>16851.080000000005</v>
      </c>
    </row>
    <row r="772" spans="1:24" x14ac:dyDescent="0.2">
      <c r="A772">
        <v>170908006</v>
      </c>
      <c r="B772" t="s">
        <v>1613</v>
      </c>
      <c r="C772">
        <v>170908</v>
      </c>
      <c r="D772" t="s">
        <v>1612</v>
      </c>
      <c r="E772">
        <v>170</v>
      </c>
      <c r="F772" t="s">
        <v>1597</v>
      </c>
      <c r="G772">
        <v>6</v>
      </c>
      <c r="H772" t="s">
        <v>79</v>
      </c>
      <c r="I772">
        <v>495</v>
      </c>
      <c r="J772">
        <v>470</v>
      </c>
      <c r="K772">
        <v>965</v>
      </c>
      <c r="L772">
        <v>520</v>
      </c>
      <c r="M772">
        <v>499</v>
      </c>
      <c r="N772">
        <v>1019</v>
      </c>
      <c r="O772">
        <v>515</v>
      </c>
      <c r="P772">
        <v>490</v>
      </c>
      <c r="Q772">
        <v>1005</v>
      </c>
      <c r="R772">
        <v>529</v>
      </c>
      <c r="S772">
        <v>515</v>
      </c>
      <c r="T772">
        <v>1044</v>
      </c>
      <c r="U772">
        <v>839</v>
      </c>
      <c r="V772">
        <v>938</v>
      </c>
      <c r="W772">
        <v>1777</v>
      </c>
      <c r="X772">
        <v>16851.080000000005</v>
      </c>
    </row>
    <row r="773" spans="1:24" x14ac:dyDescent="0.2">
      <c r="A773">
        <v>221801056</v>
      </c>
      <c r="B773" t="s">
        <v>1936</v>
      </c>
      <c r="C773">
        <v>221801</v>
      </c>
      <c r="D773" t="s">
        <v>1930</v>
      </c>
      <c r="E773">
        <v>221</v>
      </c>
      <c r="F773" t="s">
        <v>1931</v>
      </c>
      <c r="G773">
        <v>14</v>
      </c>
      <c r="H773" t="s">
        <v>321</v>
      </c>
      <c r="I773">
        <v>495</v>
      </c>
      <c r="J773">
        <v>550</v>
      </c>
      <c r="K773">
        <v>1045</v>
      </c>
      <c r="L773">
        <v>587</v>
      </c>
      <c r="M773">
        <v>544</v>
      </c>
      <c r="N773">
        <v>1132</v>
      </c>
      <c r="O773">
        <v>579</v>
      </c>
      <c r="P773">
        <v>527</v>
      </c>
      <c r="Q773">
        <v>1109</v>
      </c>
      <c r="R773">
        <v>596</v>
      </c>
      <c r="S773">
        <v>568</v>
      </c>
      <c r="T773">
        <v>1165</v>
      </c>
      <c r="U773">
        <v>156</v>
      </c>
      <c r="V773">
        <v>118</v>
      </c>
      <c r="W773">
        <v>274</v>
      </c>
      <c r="X773">
        <v>16922.121999999999</v>
      </c>
    </row>
    <row r="774" spans="1:24" x14ac:dyDescent="0.2">
      <c r="A774">
        <v>221801051</v>
      </c>
      <c r="B774" t="s">
        <v>1935</v>
      </c>
      <c r="C774">
        <v>221801</v>
      </c>
      <c r="D774" t="s">
        <v>1930</v>
      </c>
      <c r="E774">
        <v>221</v>
      </c>
      <c r="F774" t="s">
        <v>1931</v>
      </c>
      <c r="G774">
        <v>14</v>
      </c>
      <c r="H774" t="s">
        <v>321</v>
      </c>
      <c r="I774">
        <v>549</v>
      </c>
      <c r="J774">
        <v>503</v>
      </c>
      <c r="K774">
        <v>1054</v>
      </c>
      <c r="L774">
        <v>559</v>
      </c>
      <c r="M774">
        <v>537</v>
      </c>
      <c r="N774">
        <v>1096</v>
      </c>
      <c r="O774">
        <v>574</v>
      </c>
      <c r="P774">
        <v>534</v>
      </c>
      <c r="Q774">
        <v>1109</v>
      </c>
      <c r="R774">
        <v>536</v>
      </c>
      <c r="S774">
        <v>541</v>
      </c>
      <c r="T774">
        <v>1077</v>
      </c>
      <c r="U774">
        <v>145</v>
      </c>
      <c r="V774">
        <v>145</v>
      </c>
      <c r="W774">
        <v>290</v>
      </c>
      <c r="X774">
        <v>16922.121999999999</v>
      </c>
    </row>
    <row r="775" spans="1:24" x14ac:dyDescent="0.2">
      <c r="A775">
        <v>221801027</v>
      </c>
      <c r="B775" t="s">
        <v>1933</v>
      </c>
      <c r="C775">
        <v>221801</v>
      </c>
      <c r="D775" t="s">
        <v>1930</v>
      </c>
      <c r="E775">
        <v>221</v>
      </c>
      <c r="F775" t="s">
        <v>1931</v>
      </c>
      <c r="G775">
        <v>14</v>
      </c>
      <c r="H775" t="s">
        <v>321</v>
      </c>
      <c r="I775">
        <v>535</v>
      </c>
      <c r="J775">
        <v>528</v>
      </c>
      <c r="K775">
        <v>1063</v>
      </c>
      <c r="L775">
        <v>589</v>
      </c>
      <c r="M775">
        <v>570</v>
      </c>
      <c r="N775">
        <v>1162</v>
      </c>
      <c r="O775">
        <v>607</v>
      </c>
      <c r="P775">
        <v>563</v>
      </c>
      <c r="Q775">
        <v>1179</v>
      </c>
      <c r="R775">
        <v>577</v>
      </c>
      <c r="S775">
        <v>575</v>
      </c>
      <c r="T775">
        <v>1152</v>
      </c>
      <c r="U775">
        <v>115</v>
      </c>
      <c r="V775">
        <v>190</v>
      </c>
      <c r="W775">
        <v>305</v>
      </c>
      <c r="X775">
        <v>16922.121999999999</v>
      </c>
    </row>
    <row r="776" spans="1:24" x14ac:dyDescent="0.2">
      <c r="A776">
        <v>221801011</v>
      </c>
      <c r="B776" t="s">
        <v>1929</v>
      </c>
      <c r="C776">
        <v>221801</v>
      </c>
      <c r="D776" t="s">
        <v>1930</v>
      </c>
      <c r="E776">
        <v>221</v>
      </c>
      <c r="F776" t="s">
        <v>1931</v>
      </c>
      <c r="G776">
        <v>14</v>
      </c>
      <c r="H776" t="s">
        <v>321</v>
      </c>
      <c r="I776">
        <v>577</v>
      </c>
      <c r="J776">
        <v>583</v>
      </c>
      <c r="K776">
        <v>1160</v>
      </c>
      <c r="L776">
        <v>594</v>
      </c>
      <c r="M776">
        <v>574</v>
      </c>
      <c r="N776">
        <v>1169</v>
      </c>
      <c r="O776">
        <v>588</v>
      </c>
      <c r="P776">
        <v>566</v>
      </c>
      <c r="Q776">
        <v>1154</v>
      </c>
      <c r="R776">
        <v>610</v>
      </c>
      <c r="S776">
        <v>595</v>
      </c>
      <c r="T776">
        <v>1205</v>
      </c>
      <c r="U776">
        <v>178</v>
      </c>
      <c r="V776">
        <v>170</v>
      </c>
      <c r="W776">
        <v>348</v>
      </c>
      <c r="X776">
        <v>16922.121999999999</v>
      </c>
    </row>
    <row r="777" spans="1:24" x14ac:dyDescent="0.2">
      <c r="A777">
        <v>221801043</v>
      </c>
      <c r="B777" t="s">
        <v>1934</v>
      </c>
      <c r="C777">
        <v>221801</v>
      </c>
      <c r="D777" t="s">
        <v>1930</v>
      </c>
      <c r="E777">
        <v>221</v>
      </c>
      <c r="F777" t="s">
        <v>1931</v>
      </c>
      <c r="G777">
        <v>14</v>
      </c>
      <c r="H777" t="s">
        <v>321</v>
      </c>
      <c r="I777">
        <v>567</v>
      </c>
      <c r="J777">
        <v>540</v>
      </c>
      <c r="K777">
        <v>1107</v>
      </c>
      <c r="L777">
        <v>615</v>
      </c>
      <c r="M777">
        <v>560</v>
      </c>
      <c r="N777">
        <v>1176</v>
      </c>
      <c r="O777">
        <v>610</v>
      </c>
      <c r="P777">
        <v>543</v>
      </c>
      <c r="Q777">
        <v>1153</v>
      </c>
      <c r="R777">
        <v>624</v>
      </c>
      <c r="S777">
        <v>588</v>
      </c>
      <c r="T777">
        <v>1212</v>
      </c>
      <c r="U777">
        <v>458</v>
      </c>
      <c r="V777">
        <v>396</v>
      </c>
      <c r="W777">
        <v>854</v>
      </c>
      <c r="X777">
        <v>16922.121999999999</v>
      </c>
    </row>
    <row r="778" spans="1:24" x14ac:dyDescent="0.2">
      <c r="A778">
        <v>221801022</v>
      </c>
      <c r="B778" t="s">
        <v>1932</v>
      </c>
      <c r="C778">
        <v>221801</v>
      </c>
      <c r="D778" t="s">
        <v>1930</v>
      </c>
      <c r="E778">
        <v>221</v>
      </c>
      <c r="F778" t="s">
        <v>1931</v>
      </c>
      <c r="G778">
        <v>14</v>
      </c>
      <c r="H778" t="s">
        <v>321</v>
      </c>
      <c r="I778">
        <v>496</v>
      </c>
      <c r="J778">
        <v>501</v>
      </c>
      <c r="K778">
        <v>995</v>
      </c>
      <c r="L778">
        <v>558</v>
      </c>
      <c r="M778">
        <v>511</v>
      </c>
      <c r="N778">
        <v>1070</v>
      </c>
      <c r="O778">
        <v>560</v>
      </c>
      <c r="P778">
        <v>506</v>
      </c>
      <c r="Q778">
        <v>1068</v>
      </c>
      <c r="R778">
        <v>551</v>
      </c>
      <c r="S778">
        <v>524</v>
      </c>
      <c r="T778">
        <v>1075</v>
      </c>
      <c r="U778">
        <v>1711</v>
      </c>
      <c r="V778">
        <v>1613</v>
      </c>
      <c r="W778">
        <v>3324</v>
      </c>
      <c r="X778">
        <v>16922.121999999999</v>
      </c>
    </row>
    <row r="779" spans="1:24" x14ac:dyDescent="0.2">
      <c r="A779">
        <v>43914003</v>
      </c>
      <c r="B779" t="s">
        <v>429</v>
      </c>
      <c r="C779">
        <v>43914</v>
      </c>
      <c r="D779" t="s">
        <v>428</v>
      </c>
      <c r="E779">
        <v>43</v>
      </c>
      <c r="F779" t="s">
        <v>396</v>
      </c>
      <c r="G779">
        <v>10</v>
      </c>
      <c r="H779" t="s">
        <v>397</v>
      </c>
      <c r="I779">
        <v>514</v>
      </c>
      <c r="J779">
        <v>524</v>
      </c>
      <c r="K779">
        <v>1039</v>
      </c>
      <c r="L779">
        <v>538</v>
      </c>
      <c r="M779">
        <v>543</v>
      </c>
      <c r="N779">
        <v>1081</v>
      </c>
      <c r="O779">
        <v>544</v>
      </c>
      <c r="P779">
        <v>538</v>
      </c>
      <c r="Q779">
        <v>1082</v>
      </c>
      <c r="R779">
        <v>531</v>
      </c>
      <c r="S779">
        <v>549</v>
      </c>
      <c r="T779">
        <v>1079</v>
      </c>
      <c r="U779">
        <v>918</v>
      </c>
      <c r="V779">
        <v>902</v>
      </c>
      <c r="W779">
        <v>1820</v>
      </c>
      <c r="X779">
        <v>16973.683000000001</v>
      </c>
    </row>
    <row r="780" spans="1:24" x14ac:dyDescent="0.2">
      <c r="A780">
        <v>43914001</v>
      </c>
      <c r="B780" t="s">
        <v>427</v>
      </c>
      <c r="C780">
        <v>43914</v>
      </c>
      <c r="D780" t="s">
        <v>428</v>
      </c>
      <c r="E780">
        <v>43</v>
      </c>
      <c r="F780" t="s">
        <v>396</v>
      </c>
      <c r="G780">
        <v>10</v>
      </c>
      <c r="H780" t="s">
        <v>397</v>
      </c>
      <c r="I780">
        <v>545</v>
      </c>
      <c r="J780">
        <v>550</v>
      </c>
      <c r="K780">
        <v>1095</v>
      </c>
      <c r="L780">
        <v>559</v>
      </c>
      <c r="M780">
        <v>561</v>
      </c>
      <c r="N780">
        <v>1120</v>
      </c>
      <c r="O780">
        <v>552</v>
      </c>
      <c r="P780">
        <v>547</v>
      </c>
      <c r="Q780">
        <v>1099</v>
      </c>
      <c r="R780">
        <v>565</v>
      </c>
      <c r="S780">
        <v>576</v>
      </c>
      <c r="T780">
        <v>1141</v>
      </c>
      <c r="U780">
        <v>1090</v>
      </c>
      <c r="V780">
        <v>1137</v>
      </c>
      <c r="W780">
        <v>2227</v>
      </c>
      <c r="X780">
        <v>16973.683000000001</v>
      </c>
    </row>
    <row r="781" spans="1:24" x14ac:dyDescent="0.2">
      <c r="A781">
        <v>94902003</v>
      </c>
      <c r="B781" t="s">
        <v>941</v>
      </c>
      <c r="C781">
        <v>94902</v>
      </c>
      <c r="D781" t="s">
        <v>940</v>
      </c>
      <c r="E781">
        <v>94</v>
      </c>
      <c r="F781" t="s">
        <v>937</v>
      </c>
      <c r="G781">
        <v>20</v>
      </c>
      <c r="H781" t="s">
        <v>67</v>
      </c>
      <c r="I781">
        <v>491</v>
      </c>
      <c r="J781">
        <v>497</v>
      </c>
      <c r="K781">
        <v>987</v>
      </c>
      <c r="L781">
        <v>514</v>
      </c>
      <c r="M781">
        <v>513</v>
      </c>
      <c r="N781">
        <v>1027</v>
      </c>
      <c r="O781">
        <v>519</v>
      </c>
      <c r="P781">
        <v>510</v>
      </c>
      <c r="Q781">
        <v>1029</v>
      </c>
      <c r="R781">
        <v>508</v>
      </c>
      <c r="S781">
        <v>516</v>
      </c>
      <c r="T781">
        <v>1025</v>
      </c>
      <c r="U781">
        <v>1087</v>
      </c>
      <c r="V781">
        <v>1144</v>
      </c>
      <c r="W781">
        <v>2231</v>
      </c>
      <c r="X781">
        <v>17130.298999999999</v>
      </c>
    </row>
    <row r="782" spans="1:24" x14ac:dyDescent="0.2">
      <c r="A782">
        <v>94902001</v>
      </c>
      <c r="B782" t="s">
        <v>939</v>
      </c>
      <c r="C782">
        <v>94902</v>
      </c>
      <c r="D782" t="s">
        <v>940</v>
      </c>
      <c r="E782">
        <v>94</v>
      </c>
      <c r="F782" t="s">
        <v>937</v>
      </c>
      <c r="G782">
        <v>20</v>
      </c>
      <c r="H782" t="s">
        <v>67</v>
      </c>
      <c r="I782">
        <v>475</v>
      </c>
      <c r="J782">
        <v>469</v>
      </c>
      <c r="K782">
        <v>944</v>
      </c>
      <c r="L782">
        <v>517</v>
      </c>
      <c r="M782">
        <v>502</v>
      </c>
      <c r="N782">
        <v>1019</v>
      </c>
      <c r="O782">
        <v>518</v>
      </c>
      <c r="P782">
        <v>494</v>
      </c>
      <c r="Q782">
        <v>1012</v>
      </c>
      <c r="R782">
        <v>515</v>
      </c>
      <c r="S782">
        <v>511</v>
      </c>
      <c r="T782">
        <v>1027</v>
      </c>
      <c r="U782">
        <v>1309</v>
      </c>
      <c r="V782">
        <v>1267</v>
      </c>
      <c r="W782">
        <v>2576</v>
      </c>
      <c r="X782">
        <v>17130.298999999999</v>
      </c>
    </row>
    <row r="783" spans="1:24" x14ac:dyDescent="0.2">
      <c r="A783">
        <v>235902006</v>
      </c>
      <c r="B783" t="s">
        <v>2053</v>
      </c>
      <c r="C783">
        <v>235902</v>
      </c>
      <c r="D783" t="s">
        <v>2054</v>
      </c>
      <c r="E783">
        <v>235</v>
      </c>
      <c r="F783" t="s">
        <v>2052</v>
      </c>
      <c r="G783">
        <v>3</v>
      </c>
      <c r="H783" t="s">
        <v>317</v>
      </c>
      <c r="I783">
        <v>494</v>
      </c>
      <c r="J783">
        <v>525</v>
      </c>
      <c r="K783">
        <v>1019</v>
      </c>
      <c r="L783">
        <v>532</v>
      </c>
      <c r="M783">
        <v>552</v>
      </c>
      <c r="N783">
        <v>1084</v>
      </c>
      <c r="O783">
        <v>528</v>
      </c>
      <c r="P783">
        <v>565</v>
      </c>
      <c r="Q783">
        <v>1093</v>
      </c>
      <c r="R783">
        <v>534</v>
      </c>
      <c r="S783">
        <v>541</v>
      </c>
      <c r="T783">
        <v>1076</v>
      </c>
      <c r="U783">
        <v>80</v>
      </c>
      <c r="V783">
        <v>71</v>
      </c>
      <c r="W783">
        <v>151</v>
      </c>
      <c r="X783">
        <v>17208.451000000001</v>
      </c>
    </row>
    <row r="784" spans="1:24" x14ac:dyDescent="0.2">
      <c r="A784">
        <v>235902014</v>
      </c>
      <c r="B784" t="s">
        <v>2056</v>
      </c>
      <c r="C784">
        <v>235902</v>
      </c>
      <c r="D784" t="s">
        <v>2054</v>
      </c>
      <c r="E784">
        <v>235</v>
      </c>
      <c r="F784" t="s">
        <v>2052</v>
      </c>
      <c r="G784">
        <v>3</v>
      </c>
      <c r="H784" t="s">
        <v>317</v>
      </c>
      <c r="I784">
        <v>481</v>
      </c>
      <c r="J784">
        <v>455</v>
      </c>
      <c r="K784">
        <v>936</v>
      </c>
      <c r="L784">
        <v>523</v>
      </c>
      <c r="M784">
        <v>514</v>
      </c>
      <c r="N784">
        <v>1037</v>
      </c>
      <c r="O784">
        <v>528</v>
      </c>
      <c r="P784">
        <v>506</v>
      </c>
      <c r="Q784">
        <v>1034</v>
      </c>
      <c r="R784">
        <v>516</v>
      </c>
      <c r="S784">
        <v>523</v>
      </c>
      <c r="T784">
        <v>1039</v>
      </c>
      <c r="U784">
        <v>852</v>
      </c>
      <c r="V784">
        <v>906</v>
      </c>
      <c r="W784">
        <v>1758</v>
      </c>
      <c r="X784">
        <v>17208.451000000001</v>
      </c>
    </row>
    <row r="785" spans="1:24" x14ac:dyDescent="0.2">
      <c r="A785">
        <v>235902013</v>
      </c>
      <c r="B785" t="s">
        <v>2055</v>
      </c>
      <c r="C785">
        <v>235902</v>
      </c>
      <c r="D785" t="s">
        <v>2054</v>
      </c>
      <c r="E785">
        <v>235</v>
      </c>
      <c r="F785" t="s">
        <v>2052</v>
      </c>
      <c r="G785">
        <v>3</v>
      </c>
      <c r="H785" t="s">
        <v>317</v>
      </c>
      <c r="I785">
        <v>489</v>
      </c>
      <c r="J785">
        <v>490</v>
      </c>
      <c r="K785">
        <v>979</v>
      </c>
      <c r="L785">
        <v>509</v>
      </c>
      <c r="M785">
        <v>517</v>
      </c>
      <c r="N785">
        <v>1025</v>
      </c>
      <c r="O785">
        <v>504</v>
      </c>
      <c r="P785">
        <v>493</v>
      </c>
      <c r="Q785">
        <v>997</v>
      </c>
      <c r="R785">
        <v>516</v>
      </c>
      <c r="S785">
        <v>550</v>
      </c>
      <c r="T785">
        <v>1063</v>
      </c>
      <c r="U785">
        <v>931</v>
      </c>
      <c r="V785">
        <v>954</v>
      </c>
      <c r="W785">
        <v>1885</v>
      </c>
      <c r="X785">
        <v>17208.451000000001</v>
      </c>
    </row>
    <row r="786" spans="1:24" x14ac:dyDescent="0.2">
      <c r="A786">
        <v>243905001</v>
      </c>
      <c r="B786" t="s">
        <v>2104</v>
      </c>
      <c r="C786">
        <v>243905</v>
      </c>
      <c r="D786" t="s">
        <v>2105</v>
      </c>
      <c r="E786">
        <v>243</v>
      </c>
      <c r="F786" t="s">
        <v>2101</v>
      </c>
      <c r="G786">
        <v>9</v>
      </c>
      <c r="H786" t="s">
        <v>63</v>
      </c>
      <c r="I786">
        <v>496</v>
      </c>
      <c r="J786">
        <v>474</v>
      </c>
      <c r="K786">
        <v>970</v>
      </c>
      <c r="L786">
        <v>525</v>
      </c>
      <c r="M786">
        <v>505</v>
      </c>
      <c r="N786">
        <v>1029</v>
      </c>
      <c r="O786">
        <v>513</v>
      </c>
      <c r="P786">
        <v>495</v>
      </c>
      <c r="Q786">
        <v>1007</v>
      </c>
      <c r="R786">
        <v>541</v>
      </c>
      <c r="S786">
        <v>517</v>
      </c>
      <c r="T786">
        <v>1057</v>
      </c>
      <c r="U786">
        <v>433</v>
      </c>
      <c r="V786">
        <v>418</v>
      </c>
      <c r="W786">
        <v>851</v>
      </c>
      <c r="X786">
        <v>17240.936000000002</v>
      </c>
    </row>
    <row r="787" spans="1:24" x14ac:dyDescent="0.2">
      <c r="A787">
        <v>243905004</v>
      </c>
      <c r="B787" t="s">
        <v>2107</v>
      </c>
      <c r="C787">
        <v>243905</v>
      </c>
      <c r="D787" t="s">
        <v>2105</v>
      </c>
      <c r="E787">
        <v>243</v>
      </c>
      <c r="F787" t="s">
        <v>2101</v>
      </c>
      <c r="G787">
        <v>9</v>
      </c>
      <c r="H787" t="s">
        <v>63</v>
      </c>
      <c r="I787">
        <v>465</v>
      </c>
      <c r="J787">
        <v>465</v>
      </c>
      <c r="K787">
        <v>931</v>
      </c>
      <c r="L787">
        <v>496</v>
      </c>
      <c r="M787">
        <v>491</v>
      </c>
      <c r="N787">
        <v>987</v>
      </c>
      <c r="O787">
        <v>497</v>
      </c>
      <c r="P787">
        <v>494</v>
      </c>
      <c r="Q787">
        <v>991</v>
      </c>
      <c r="R787">
        <v>494</v>
      </c>
      <c r="S787">
        <v>487</v>
      </c>
      <c r="T787">
        <v>982</v>
      </c>
      <c r="U787">
        <v>612</v>
      </c>
      <c r="V787">
        <v>585</v>
      </c>
      <c r="W787">
        <v>1197</v>
      </c>
      <c r="X787">
        <v>17240.936000000002</v>
      </c>
    </row>
    <row r="788" spans="1:24" x14ac:dyDescent="0.2">
      <c r="A788">
        <v>243905002</v>
      </c>
      <c r="B788" t="s">
        <v>2106</v>
      </c>
      <c r="C788">
        <v>243905</v>
      </c>
      <c r="D788" t="s">
        <v>2105</v>
      </c>
      <c r="E788">
        <v>243</v>
      </c>
      <c r="F788" t="s">
        <v>2101</v>
      </c>
      <c r="G788">
        <v>9</v>
      </c>
      <c r="H788" t="s">
        <v>63</v>
      </c>
      <c r="I788">
        <v>486</v>
      </c>
      <c r="J788">
        <v>487</v>
      </c>
      <c r="K788">
        <v>973</v>
      </c>
      <c r="L788">
        <v>556</v>
      </c>
      <c r="M788">
        <v>548</v>
      </c>
      <c r="N788">
        <v>1104</v>
      </c>
      <c r="O788">
        <v>555</v>
      </c>
      <c r="P788">
        <v>543</v>
      </c>
      <c r="Q788">
        <v>1099</v>
      </c>
      <c r="R788">
        <v>556</v>
      </c>
      <c r="S788">
        <v>554</v>
      </c>
      <c r="T788">
        <v>1110</v>
      </c>
      <c r="U788">
        <v>724</v>
      </c>
      <c r="V788">
        <v>758</v>
      </c>
      <c r="W788">
        <v>1482</v>
      </c>
      <c r="X788">
        <v>17240.936000000002</v>
      </c>
    </row>
    <row r="789" spans="1:24" x14ac:dyDescent="0.2">
      <c r="A789">
        <v>15912011</v>
      </c>
      <c r="B789" t="s">
        <v>198</v>
      </c>
      <c r="C789">
        <v>15912</v>
      </c>
      <c r="D789" t="s">
        <v>197</v>
      </c>
      <c r="E789">
        <v>15</v>
      </c>
      <c r="F789" t="s">
        <v>139</v>
      </c>
      <c r="G789">
        <v>20</v>
      </c>
      <c r="H789" t="s">
        <v>67</v>
      </c>
      <c r="I789">
        <v>334</v>
      </c>
      <c r="J789">
        <v>354</v>
      </c>
      <c r="K789">
        <v>689</v>
      </c>
      <c r="L789">
        <v>331</v>
      </c>
      <c r="M789">
        <v>358</v>
      </c>
      <c r="N789">
        <v>688</v>
      </c>
      <c r="O789">
        <v>347</v>
      </c>
      <c r="P789">
        <v>349</v>
      </c>
      <c r="Q789">
        <v>696</v>
      </c>
      <c r="R789">
        <v>323</v>
      </c>
      <c r="S789">
        <v>362</v>
      </c>
      <c r="T789">
        <v>683</v>
      </c>
      <c r="U789">
        <v>71</v>
      </c>
      <c r="V789">
        <v>104</v>
      </c>
      <c r="W789">
        <v>175</v>
      </c>
      <c r="X789">
        <v>17404.921000000006</v>
      </c>
    </row>
    <row r="790" spans="1:24" x14ac:dyDescent="0.2">
      <c r="A790">
        <v>15912001</v>
      </c>
      <c r="B790" t="s">
        <v>196</v>
      </c>
      <c r="C790">
        <v>15912</v>
      </c>
      <c r="D790" t="s">
        <v>197</v>
      </c>
      <c r="E790">
        <v>15</v>
      </c>
      <c r="F790" t="s">
        <v>139</v>
      </c>
      <c r="G790">
        <v>20</v>
      </c>
      <c r="H790" t="s">
        <v>67</v>
      </c>
      <c r="I790">
        <v>417</v>
      </c>
      <c r="J790">
        <v>411</v>
      </c>
      <c r="K790">
        <v>828</v>
      </c>
      <c r="L790">
        <v>425</v>
      </c>
      <c r="M790">
        <v>418</v>
      </c>
      <c r="N790">
        <v>843</v>
      </c>
      <c r="O790">
        <v>436</v>
      </c>
      <c r="P790">
        <v>421</v>
      </c>
      <c r="Q790">
        <v>857</v>
      </c>
      <c r="R790">
        <v>414</v>
      </c>
      <c r="S790">
        <v>416</v>
      </c>
      <c r="T790">
        <v>830</v>
      </c>
      <c r="U790">
        <v>1823</v>
      </c>
      <c r="V790">
        <v>1854</v>
      </c>
      <c r="W790">
        <v>3677</v>
      </c>
      <c r="X790">
        <v>17404.921000000006</v>
      </c>
    </row>
    <row r="791" spans="1:24" x14ac:dyDescent="0.2">
      <c r="A791">
        <v>101813006</v>
      </c>
      <c r="B791" t="s">
        <v>976</v>
      </c>
      <c r="C791">
        <v>101813</v>
      </c>
      <c r="D791" t="s">
        <v>974</v>
      </c>
      <c r="E791">
        <v>101</v>
      </c>
      <c r="F791" t="s">
        <v>971</v>
      </c>
      <c r="G791">
        <v>4</v>
      </c>
      <c r="H791" t="s">
        <v>252</v>
      </c>
      <c r="I791">
        <v>501</v>
      </c>
      <c r="J791">
        <v>491</v>
      </c>
      <c r="K791">
        <v>992</v>
      </c>
      <c r="L791">
        <v>493</v>
      </c>
      <c r="M791">
        <v>478</v>
      </c>
      <c r="N791">
        <v>972</v>
      </c>
      <c r="O791">
        <v>491</v>
      </c>
      <c r="P791">
        <v>463</v>
      </c>
      <c r="Q791">
        <v>954</v>
      </c>
      <c r="R791">
        <v>497</v>
      </c>
      <c r="S791">
        <v>503</v>
      </c>
      <c r="T791">
        <v>1000</v>
      </c>
      <c r="U791">
        <v>270</v>
      </c>
      <c r="V791">
        <v>232</v>
      </c>
      <c r="W791">
        <v>502</v>
      </c>
      <c r="X791">
        <v>17615.243000000002</v>
      </c>
    </row>
    <row r="792" spans="1:24" x14ac:dyDescent="0.2">
      <c r="A792">
        <v>101813004</v>
      </c>
      <c r="B792" t="s">
        <v>975</v>
      </c>
      <c r="C792">
        <v>101813</v>
      </c>
      <c r="D792" t="s">
        <v>974</v>
      </c>
      <c r="E792">
        <v>101</v>
      </c>
      <c r="F792" t="s">
        <v>971</v>
      </c>
      <c r="G792">
        <v>4</v>
      </c>
      <c r="H792" t="s">
        <v>252</v>
      </c>
      <c r="I792">
        <v>483</v>
      </c>
      <c r="J792">
        <v>471</v>
      </c>
      <c r="K792">
        <v>954</v>
      </c>
      <c r="L792">
        <v>484</v>
      </c>
      <c r="M792">
        <v>470</v>
      </c>
      <c r="N792">
        <v>954</v>
      </c>
      <c r="O792">
        <v>483</v>
      </c>
      <c r="P792">
        <v>462</v>
      </c>
      <c r="Q792">
        <v>945</v>
      </c>
      <c r="R792">
        <v>485</v>
      </c>
      <c r="S792">
        <v>486</v>
      </c>
      <c r="T792">
        <v>971</v>
      </c>
      <c r="U792">
        <v>311</v>
      </c>
      <c r="V792">
        <v>321</v>
      </c>
      <c r="W792">
        <v>632</v>
      </c>
      <c r="X792">
        <v>17615.243000000002</v>
      </c>
    </row>
    <row r="793" spans="1:24" x14ac:dyDescent="0.2">
      <c r="A793">
        <v>101813003</v>
      </c>
      <c r="B793" t="s">
        <v>973</v>
      </c>
      <c r="C793">
        <v>101813</v>
      </c>
      <c r="D793" t="s">
        <v>974</v>
      </c>
      <c r="E793">
        <v>101</v>
      </c>
      <c r="F793" t="s">
        <v>971</v>
      </c>
      <c r="G793">
        <v>4</v>
      </c>
      <c r="H793" t="s">
        <v>252</v>
      </c>
      <c r="I793">
        <v>527</v>
      </c>
      <c r="J793">
        <v>548</v>
      </c>
      <c r="K793">
        <v>1072</v>
      </c>
      <c r="L793">
        <v>515</v>
      </c>
      <c r="M793">
        <v>540</v>
      </c>
      <c r="N793">
        <v>1054</v>
      </c>
      <c r="O793">
        <v>510</v>
      </c>
      <c r="P793">
        <v>538</v>
      </c>
      <c r="Q793">
        <v>1045</v>
      </c>
      <c r="R793">
        <v>524</v>
      </c>
      <c r="S793">
        <v>544</v>
      </c>
      <c r="T793">
        <v>1068</v>
      </c>
      <c r="U793">
        <v>343</v>
      </c>
      <c r="V793">
        <v>300</v>
      </c>
      <c r="W793">
        <v>643</v>
      </c>
      <c r="X793">
        <v>17615.243000000002</v>
      </c>
    </row>
    <row r="794" spans="1:24" x14ac:dyDescent="0.2">
      <c r="A794">
        <v>226903002</v>
      </c>
      <c r="B794" t="s">
        <v>1956</v>
      </c>
      <c r="C794">
        <v>226903</v>
      </c>
      <c r="D794" t="s">
        <v>1955</v>
      </c>
      <c r="E794">
        <v>226</v>
      </c>
      <c r="F794" t="s">
        <v>1954</v>
      </c>
      <c r="G794">
        <v>15</v>
      </c>
      <c r="H794" t="s">
        <v>287</v>
      </c>
      <c r="I794">
        <v>515</v>
      </c>
      <c r="J794">
        <v>498</v>
      </c>
      <c r="K794">
        <v>1011</v>
      </c>
      <c r="L794">
        <v>517</v>
      </c>
      <c r="M794">
        <v>497</v>
      </c>
      <c r="N794">
        <v>1014</v>
      </c>
      <c r="O794">
        <v>515</v>
      </c>
      <c r="P794">
        <v>479</v>
      </c>
      <c r="Q794">
        <v>995</v>
      </c>
      <c r="R794">
        <v>520</v>
      </c>
      <c r="S794">
        <v>527</v>
      </c>
      <c r="T794">
        <v>1045</v>
      </c>
      <c r="U794">
        <v>595</v>
      </c>
      <c r="V794">
        <v>613</v>
      </c>
      <c r="W794">
        <v>1208</v>
      </c>
      <c r="X794">
        <v>17697.356</v>
      </c>
    </row>
    <row r="795" spans="1:24" x14ac:dyDescent="0.2">
      <c r="A795">
        <v>226903001</v>
      </c>
      <c r="B795" t="s">
        <v>54</v>
      </c>
      <c r="C795">
        <v>226903</v>
      </c>
      <c r="D795" t="s">
        <v>1955</v>
      </c>
      <c r="E795">
        <v>226</v>
      </c>
      <c r="F795" t="s">
        <v>1954</v>
      </c>
      <c r="G795">
        <v>15</v>
      </c>
      <c r="H795" t="s">
        <v>287</v>
      </c>
      <c r="I795">
        <v>510</v>
      </c>
      <c r="J795">
        <v>512</v>
      </c>
      <c r="K795">
        <v>1023</v>
      </c>
      <c r="L795">
        <v>542</v>
      </c>
      <c r="M795">
        <v>534</v>
      </c>
      <c r="N795">
        <v>1076</v>
      </c>
      <c r="O795">
        <v>540</v>
      </c>
      <c r="P795">
        <v>522</v>
      </c>
      <c r="Q795">
        <v>1062</v>
      </c>
      <c r="R795">
        <v>545</v>
      </c>
      <c r="S795">
        <v>549</v>
      </c>
      <c r="T795">
        <v>1094</v>
      </c>
      <c r="U795">
        <v>1040</v>
      </c>
      <c r="V795">
        <v>1067</v>
      </c>
      <c r="W795">
        <v>2107</v>
      </c>
      <c r="X795">
        <v>17697.356</v>
      </c>
    </row>
    <row r="796" spans="1:24" x14ac:dyDescent="0.2">
      <c r="A796">
        <v>199901004</v>
      </c>
      <c r="B796" t="s">
        <v>1785</v>
      </c>
      <c r="C796">
        <v>199901</v>
      </c>
      <c r="D796" t="s">
        <v>1783</v>
      </c>
      <c r="E796">
        <v>199</v>
      </c>
      <c r="F796" t="s">
        <v>1784</v>
      </c>
      <c r="G796">
        <v>10</v>
      </c>
      <c r="H796" t="s">
        <v>397</v>
      </c>
      <c r="I796">
        <v>536</v>
      </c>
      <c r="J796">
        <v>536</v>
      </c>
      <c r="K796">
        <v>1072</v>
      </c>
      <c r="L796">
        <v>568</v>
      </c>
      <c r="M796">
        <v>565</v>
      </c>
      <c r="N796">
        <v>1133</v>
      </c>
      <c r="O796">
        <v>566</v>
      </c>
      <c r="P796">
        <v>550</v>
      </c>
      <c r="Q796">
        <v>1117</v>
      </c>
      <c r="R796">
        <v>570</v>
      </c>
      <c r="S796">
        <v>585</v>
      </c>
      <c r="T796">
        <v>1154</v>
      </c>
      <c r="U796">
        <v>1094</v>
      </c>
      <c r="V796">
        <v>1181</v>
      </c>
      <c r="W796">
        <v>2275</v>
      </c>
      <c r="X796">
        <v>17789.107</v>
      </c>
    </row>
    <row r="797" spans="1:24" x14ac:dyDescent="0.2">
      <c r="A797">
        <v>199901001</v>
      </c>
      <c r="B797" t="s">
        <v>1782</v>
      </c>
      <c r="C797">
        <v>199901</v>
      </c>
      <c r="D797" t="s">
        <v>1783</v>
      </c>
      <c r="E797">
        <v>199</v>
      </c>
      <c r="F797" t="s">
        <v>1784</v>
      </c>
      <c r="G797">
        <v>10</v>
      </c>
      <c r="H797" t="s">
        <v>397</v>
      </c>
      <c r="I797">
        <v>553</v>
      </c>
      <c r="J797">
        <v>559</v>
      </c>
      <c r="K797">
        <v>1112</v>
      </c>
      <c r="L797">
        <v>572</v>
      </c>
      <c r="M797">
        <v>573</v>
      </c>
      <c r="N797">
        <v>1145</v>
      </c>
      <c r="O797">
        <v>564</v>
      </c>
      <c r="P797">
        <v>554</v>
      </c>
      <c r="Q797">
        <v>1119</v>
      </c>
      <c r="R797">
        <v>581</v>
      </c>
      <c r="S797">
        <v>598</v>
      </c>
      <c r="T797">
        <v>1179</v>
      </c>
      <c r="U797">
        <v>1189</v>
      </c>
      <c r="V797">
        <v>1220</v>
      </c>
      <c r="W797">
        <v>2409</v>
      </c>
      <c r="X797">
        <v>17789.107</v>
      </c>
    </row>
    <row r="798" spans="1:24" x14ac:dyDescent="0.2">
      <c r="A798">
        <v>220912001</v>
      </c>
      <c r="B798" t="s">
        <v>1909</v>
      </c>
      <c r="C798">
        <v>220912</v>
      </c>
      <c r="D798" t="s">
        <v>1910</v>
      </c>
      <c r="E798">
        <v>220</v>
      </c>
      <c r="F798" t="s">
        <v>1860</v>
      </c>
      <c r="G798">
        <v>11</v>
      </c>
      <c r="H798" t="s">
        <v>461</v>
      </c>
      <c r="I798">
        <v>464</v>
      </c>
      <c r="J798">
        <v>466</v>
      </c>
      <c r="K798">
        <v>931</v>
      </c>
      <c r="L798">
        <v>482</v>
      </c>
      <c r="M798">
        <v>476</v>
      </c>
      <c r="N798">
        <v>959</v>
      </c>
      <c r="O798">
        <v>485</v>
      </c>
      <c r="P798">
        <v>470</v>
      </c>
      <c r="Q798">
        <v>955</v>
      </c>
      <c r="R798">
        <v>479</v>
      </c>
      <c r="S798">
        <v>484</v>
      </c>
      <c r="T798">
        <v>964</v>
      </c>
      <c r="U798">
        <v>986</v>
      </c>
      <c r="V798">
        <v>1072</v>
      </c>
      <c r="W798">
        <v>2058</v>
      </c>
      <c r="X798">
        <v>18466.342000000001</v>
      </c>
    </row>
    <row r="799" spans="1:24" x14ac:dyDescent="0.2">
      <c r="A799">
        <v>220912002</v>
      </c>
      <c r="B799" t="s">
        <v>1911</v>
      </c>
      <c r="C799">
        <v>220912</v>
      </c>
      <c r="D799" t="s">
        <v>1910</v>
      </c>
      <c r="E799">
        <v>220</v>
      </c>
      <c r="F799" t="s">
        <v>1860</v>
      </c>
      <c r="G799">
        <v>11</v>
      </c>
      <c r="H799" t="s">
        <v>461</v>
      </c>
      <c r="I799">
        <v>465</v>
      </c>
      <c r="J799">
        <v>452</v>
      </c>
      <c r="K799">
        <v>917</v>
      </c>
      <c r="L799">
        <v>489</v>
      </c>
      <c r="M799">
        <v>471</v>
      </c>
      <c r="N799">
        <v>960</v>
      </c>
      <c r="O799">
        <v>493</v>
      </c>
      <c r="P799">
        <v>468</v>
      </c>
      <c r="Q799">
        <v>962</v>
      </c>
      <c r="R799">
        <v>483</v>
      </c>
      <c r="S799">
        <v>474</v>
      </c>
      <c r="T799">
        <v>957</v>
      </c>
      <c r="U799">
        <v>1210</v>
      </c>
      <c r="V799">
        <v>1245</v>
      </c>
      <c r="W799">
        <v>2455</v>
      </c>
      <c r="X799">
        <v>18466.342000000001</v>
      </c>
    </row>
    <row r="800" spans="1:24" x14ac:dyDescent="0.2">
      <c r="A800">
        <v>161914003</v>
      </c>
      <c r="B800" t="s">
        <v>1546</v>
      </c>
      <c r="C800">
        <v>161914</v>
      </c>
      <c r="D800" t="s">
        <v>1545</v>
      </c>
      <c r="E800">
        <v>161</v>
      </c>
      <c r="F800" t="s">
        <v>1521</v>
      </c>
      <c r="G800">
        <v>12</v>
      </c>
      <c r="H800" t="s">
        <v>115</v>
      </c>
      <c r="I800">
        <v>459</v>
      </c>
      <c r="J800">
        <v>458</v>
      </c>
      <c r="K800">
        <v>917</v>
      </c>
      <c r="L800">
        <v>462</v>
      </c>
      <c r="M800">
        <v>459</v>
      </c>
      <c r="N800">
        <v>921</v>
      </c>
      <c r="O800">
        <v>466</v>
      </c>
      <c r="P800">
        <v>452</v>
      </c>
      <c r="Q800">
        <v>918</v>
      </c>
      <c r="R800">
        <v>458</v>
      </c>
      <c r="S800">
        <v>467</v>
      </c>
      <c r="T800">
        <v>925</v>
      </c>
      <c r="U800">
        <v>848</v>
      </c>
      <c r="V800">
        <v>819</v>
      </c>
      <c r="W800">
        <v>1667</v>
      </c>
      <c r="X800">
        <v>18611.96</v>
      </c>
    </row>
    <row r="801" spans="1:24" x14ac:dyDescent="0.2">
      <c r="A801">
        <v>161914002</v>
      </c>
      <c r="B801" t="s">
        <v>1544</v>
      </c>
      <c r="C801">
        <v>161914</v>
      </c>
      <c r="D801" t="s">
        <v>1545</v>
      </c>
      <c r="E801">
        <v>161</v>
      </c>
      <c r="F801" t="s">
        <v>1521</v>
      </c>
      <c r="G801">
        <v>12</v>
      </c>
      <c r="H801" t="s">
        <v>115</v>
      </c>
      <c r="I801">
        <v>466</v>
      </c>
      <c r="J801">
        <v>440</v>
      </c>
      <c r="K801">
        <v>906</v>
      </c>
      <c r="L801">
        <v>482</v>
      </c>
      <c r="M801">
        <v>453</v>
      </c>
      <c r="N801">
        <v>935</v>
      </c>
      <c r="O801">
        <v>501</v>
      </c>
      <c r="P801">
        <v>458</v>
      </c>
      <c r="Q801">
        <v>959</v>
      </c>
      <c r="R801">
        <v>464</v>
      </c>
      <c r="S801">
        <v>447</v>
      </c>
      <c r="T801">
        <v>912</v>
      </c>
      <c r="U801">
        <v>870</v>
      </c>
      <c r="V801">
        <v>939</v>
      </c>
      <c r="W801">
        <v>1809</v>
      </c>
      <c r="X801">
        <v>18611.96</v>
      </c>
    </row>
    <row r="802" spans="1:24" x14ac:dyDescent="0.2">
      <c r="A802">
        <v>15904004</v>
      </c>
      <c r="B802" t="s">
        <v>162</v>
      </c>
      <c r="C802">
        <v>15904</v>
      </c>
      <c r="D802" t="s">
        <v>160</v>
      </c>
      <c r="E802">
        <v>15</v>
      </c>
      <c r="F802" t="s">
        <v>139</v>
      </c>
      <c r="G802">
        <v>20</v>
      </c>
      <c r="H802" t="s">
        <v>67</v>
      </c>
      <c r="I802">
        <v>331</v>
      </c>
      <c r="J802">
        <v>342</v>
      </c>
      <c r="K802">
        <v>673</v>
      </c>
      <c r="L802">
        <v>330</v>
      </c>
      <c r="M802">
        <v>339</v>
      </c>
      <c r="N802">
        <v>669</v>
      </c>
      <c r="O802">
        <v>341</v>
      </c>
      <c r="P802">
        <v>343</v>
      </c>
      <c r="Q802">
        <v>683</v>
      </c>
      <c r="R802">
        <v>323</v>
      </c>
      <c r="S802">
        <v>335</v>
      </c>
      <c r="T802">
        <v>657</v>
      </c>
      <c r="U802">
        <v>78</v>
      </c>
      <c r="V802">
        <v>116</v>
      </c>
      <c r="W802">
        <v>194</v>
      </c>
      <c r="X802">
        <v>18936.635999999999</v>
      </c>
    </row>
    <row r="803" spans="1:24" x14ac:dyDescent="0.2">
      <c r="A803">
        <v>15904002</v>
      </c>
      <c r="B803" t="s">
        <v>161</v>
      </c>
      <c r="C803">
        <v>15904</v>
      </c>
      <c r="D803" t="s">
        <v>160</v>
      </c>
      <c r="E803">
        <v>15</v>
      </c>
      <c r="F803" t="s">
        <v>139</v>
      </c>
      <c r="G803">
        <v>20</v>
      </c>
      <c r="H803" t="s">
        <v>67</v>
      </c>
      <c r="I803">
        <v>431</v>
      </c>
      <c r="J803">
        <v>436</v>
      </c>
      <c r="K803">
        <v>867</v>
      </c>
      <c r="L803">
        <v>435</v>
      </c>
      <c r="M803">
        <v>442</v>
      </c>
      <c r="N803">
        <v>877</v>
      </c>
      <c r="O803">
        <v>445</v>
      </c>
      <c r="P803">
        <v>445</v>
      </c>
      <c r="Q803">
        <v>889</v>
      </c>
      <c r="R803">
        <v>426</v>
      </c>
      <c r="S803">
        <v>439</v>
      </c>
      <c r="T803">
        <v>865</v>
      </c>
      <c r="U803">
        <v>822</v>
      </c>
      <c r="V803">
        <v>855</v>
      </c>
      <c r="W803">
        <v>1677</v>
      </c>
      <c r="X803">
        <v>18936.635999999999</v>
      </c>
    </row>
    <row r="804" spans="1:24" x14ac:dyDescent="0.2">
      <c r="A804">
        <v>15904001</v>
      </c>
      <c r="B804" t="s">
        <v>159</v>
      </c>
      <c r="C804">
        <v>15904</v>
      </c>
      <c r="D804" t="s">
        <v>160</v>
      </c>
      <c r="E804">
        <v>15</v>
      </c>
      <c r="F804" t="s">
        <v>139</v>
      </c>
      <c r="G804">
        <v>20</v>
      </c>
      <c r="H804" t="s">
        <v>67</v>
      </c>
      <c r="I804">
        <v>417</v>
      </c>
      <c r="J804">
        <v>436</v>
      </c>
      <c r="K804">
        <v>853</v>
      </c>
      <c r="L804">
        <v>421</v>
      </c>
      <c r="M804">
        <v>440</v>
      </c>
      <c r="N804">
        <v>861</v>
      </c>
      <c r="O804">
        <v>424</v>
      </c>
      <c r="P804">
        <v>442</v>
      </c>
      <c r="Q804">
        <v>867</v>
      </c>
      <c r="R804">
        <v>417</v>
      </c>
      <c r="S804">
        <v>437</v>
      </c>
      <c r="T804">
        <v>854</v>
      </c>
      <c r="U804">
        <v>970</v>
      </c>
      <c r="V804">
        <v>980</v>
      </c>
      <c r="W804">
        <v>1950</v>
      </c>
      <c r="X804">
        <v>18936.635999999999</v>
      </c>
    </row>
    <row r="805" spans="1:24" x14ac:dyDescent="0.2">
      <c r="A805">
        <v>159901004</v>
      </c>
      <c r="B805" t="s">
        <v>1515</v>
      </c>
      <c r="C805">
        <v>159901</v>
      </c>
      <c r="D805" t="s">
        <v>1513</v>
      </c>
      <c r="E805">
        <v>159</v>
      </c>
      <c r="F805" t="s">
        <v>1514</v>
      </c>
      <c r="G805">
        <v>20</v>
      </c>
      <c r="H805" t="s">
        <v>67</v>
      </c>
      <c r="I805">
        <v>477</v>
      </c>
      <c r="J805">
        <v>466</v>
      </c>
      <c r="K805">
        <v>943</v>
      </c>
      <c r="L805">
        <v>479</v>
      </c>
      <c r="M805">
        <v>468</v>
      </c>
      <c r="N805">
        <v>947</v>
      </c>
      <c r="O805">
        <v>474</v>
      </c>
      <c r="P805">
        <v>453</v>
      </c>
      <c r="Q805">
        <v>927</v>
      </c>
      <c r="R805">
        <v>487</v>
      </c>
      <c r="S805">
        <v>490</v>
      </c>
      <c r="T805">
        <v>976</v>
      </c>
      <c r="U805">
        <v>1019</v>
      </c>
      <c r="V805">
        <v>1058</v>
      </c>
      <c r="W805">
        <v>2077</v>
      </c>
      <c r="X805">
        <v>19469.262999999999</v>
      </c>
    </row>
    <row r="806" spans="1:24" x14ac:dyDescent="0.2">
      <c r="A806">
        <v>159901001</v>
      </c>
      <c r="B806" t="s">
        <v>1512</v>
      </c>
      <c r="C806">
        <v>159901</v>
      </c>
      <c r="D806" t="s">
        <v>1513</v>
      </c>
      <c r="E806">
        <v>159</v>
      </c>
      <c r="F806" t="s">
        <v>1514</v>
      </c>
      <c r="G806">
        <v>20</v>
      </c>
      <c r="H806" t="s">
        <v>67</v>
      </c>
      <c r="I806">
        <v>482</v>
      </c>
      <c r="J806">
        <v>487</v>
      </c>
      <c r="K806">
        <v>968</v>
      </c>
      <c r="L806">
        <v>488</v>
      </c>
      <c r="M806">
        <v>488</v>
      </c>
      <c r="N806">
        <v>976</v>
      </c>
      <c r="O806">
        <v>491</v>
      </c>
      <c r="P806">
        <v>481</v>
      </c>
      <c r="Q806">
        <v>973</v>
      </c>
      <c r="R806">
        <v>485</v>
      </c>
      <c r="S806">
        <v>495</v>
      </c>
      <c r="T806">
        <v>979</v>
      </c>
      <c r="U806">
        <v>1121</v>
      </c>
      <c r="V806">
        <v>1266</v>
      </c>
      <c r="W806">
        <v>2387</v>
      </c>
      <c r="X806">
        <v>19469.262999999999</v>
      </c>
    </row>
    <row r="807" spans="1:24" x14ac:dyDescent="0.2">
      <c r="A807">
        <v>108908004</v>
      </c>
      <c r="B807" t="s">
        <v>1199</v>
      </c>
      <c r="C807">
        <v>108908</v>
      </c>
      <c r="D807" t="s">
        <v>1197</v>
      </c>
      <c r="E807">
        <v>108</v>
      </c>
      <c r="F807" t="s">
        <v>1170</v>
      </c>
      <c r="G807">
        <v>1</v>
      </c>
      <c r="H807" t="s">
        <v>327</v>
      </c>
      <c r="I807">
        <v>488</v>
      </c>
      <c r="J807">
        <v>456</v>
      </c>
      <c r="K807">
        <v>944</v>
      </c>
      <c r="L807">
        <v>487</v>
      </c>
      <c r="M807">
        <v>457</v>
      </c>
      <c r="N807">
        <v>944</v>
      </c>
      <c r="O807">
        <v>486</v>
      </c>
      <c r="P807">
        <v>457</v>
      </c>
      <c r="Q807">
        <v>943</v>
      </c>
      <c r="R807">
        <v>490</v>
      </c>
      <c r="S807">
        <v>457</v>
      </c>
      <c r="T807">
        <v>947</v>
      </c>
      <c r="U807">
        <v>250</v>
      </c>
      <c r="V807">
        <v>170</v>
      </c>
      <c r="W807">
        <v>420</v>
      </c>
      <c r="X807">
        <v>20157.432000000001</v>
      </c>
    </row>
    <row r="808" spans="1:24" x14ac:dyDescent="0.2">
      <c r="A808">
        <v>108908002</v>
      </c>
      <c r="B808" t="s">
        <v>1198</v>
      </c>
      <c r="C808">
        <v>108908</v>
      </c>
      <c r="D808" t="s">
        <v>1197</v>
      </c>
      <c r="E808">
        <v>108</v>
      </c>
      <c r="F808" t="s">
        <v>1170</v>
      </c>
      <c r="G808">
        <v>1</v>
      </c>
      <c r="H808" t="s">
        <v>327</v>
      </c>
      <c r="I808">
        <v>476</v>
      </c>
      <c r="J808">
        <v>458</v>
      </c>
      <c r="K808">
        <v>934</v>
      </c>
      <c r="L808">
        <v>483</v>
      </c>
      <c r="M808">
        <v>467</v>
      </c>
      <c r="N808">
        <v>949</v>
      </c>
      <c r="O808">
        <v>480</v>
      </c>
      <c r="P808">
        <v>456</v>
      </c>
      <c r="Q808">
        <v>936</v>
      </c>
      <c r="R808">
        <v>485</v>
      </c>
      <c r="S808">
        <v>478</v>
      </c>
      <c r="T808">
        <v>964</v>
      </c>
      <c r="U808">
        <v>894</v>
      </c>
      <c r="V808">
        <v>1038</v>
      </c>
      <c r="W808">
        <v>1932</v>
      </c>
      <c r="X808">
        <v>20157.432000000001</v>
      </c>
    </row>
    <row r="809" spans="1:24" x14ac:dyDescent="0.2">
      <c r="A809">
        <v>108908001</v>
      </c>
      <c r="B809" t="s">
        <v>1196</v>
      </c>
      <c r="C809">
        <v>108908</v>
      </c>
      <c r="D809" t="s">
        <v>1197</v>
      </c>
      <c r="E809">
        <v>108</v>
      </c>
      <c r="F809" t="s">
        <v>1170</v>
      </c>
      <c r="G809">
        <v>1</v>
      </c>
      <c r="H809" t="s">
        <v>327</v>
      </c>
      <c r="I809">
        <v>468</v>
      </c>
      <c r="J809">
        <v>468</v>
      </c>
      <c r="K809">
        <v>936</v>
      </c>
      <c r="L809">
        <v>471</v>
      </c>
      <c r="M809">
        <v>470</v>
      </c>
      <c r="N809">
        <v>941</v>
      </c>
      <c r="O809">
        <v>481</v>
      </c>
      <c r="P809">
        <v>468</v>
      </c>
      <c r="Q809">
        <v>949</v>
      </c>
      <c r="R809">
        <v>460</v>
      </c>
      <c r="S809">
        <v>473</v>
      </c>
      <c r="T809">
        <v>933</v>
      </c>
      <c r="U809">
        <v>941</v>
      </c>
      <c r="V809">
        <v>1101</v>
      </c>
      <c r="W809">
        <v>2042</v>
      </c>
      <c r="X809">
        <v>20157.432000000001</v>
      </c>
    </row>
    <row r="810" spans="1:24" x14ac:dyDescent="0.2">
      <c r="A810">
        <v>21902003</v>
      </c>
      <c r="B810" t="s">
        <v>274</v>
      </c>
      <c r="C810">
        <v>21902</v>
      </c>
      <c r="D810" t="s">
        <v>272</v>
      </c>
      <c r="E810">
        <v>21</v>
      </c>
      <c r="F810" t="s">
        <v>269</v>
      </c>
      <c r="G810">
        <v>6</v>
      </c>
      <c r="H810" t="s">
        <v>79</v>
      </c>
      <c r="I810">
        <v>542</v>
      </c>
      <c r="J810">
        <v>544</v>
      </c>
      <c r="K810">
        <v>1086</v>
      </c>
      <c r="L810">
        <v>566</v>
      </c>
      <c r="M810">
        <v>563</v>
      </c>
      <c r="N810">
        <v>1129</v>
      </c>
      <c r="O810">
        <v>564</v>
      </c>
      <c r="P810">
        <v>554</v>
      </c>
      <c r="Q810">
        <v>1118</v>
      </c>
      <c r="R810">
        <v>569</v>
      </c>
      <c r="S810">
        <v>574</v>
      </c>
      <c r="T810">
        <v>1142</v>
      </c>
      <c r="U810">
        <v>256</v>
      </c>
      <c r="V810">
        <v>174</v>
      </c>
      <c r="W810">
        <v>430</v>
      </c>
      <c r="X810">
        <v>20244.838</v>
      </c>
    </row>
    <row r="811" spans="1:24" x14ac:dyDescent="0.2">
      <c r="A811">
        <v>21902002</v>
      </c>
      <c r="B811" t="s">
        <v>273</v>
      </c>
      <c r="C811">
        <v>21902</v>
      </c>
      <c r="D811" t="s">
        <v>272</v>
      </c>
      <c r="E811">
        <v>21</v>
      </c>
      <c r="F811" t="s">
        <v>269</v>
      </c>
      <c r="G811">
        <v>6</v>
      </c>
      <c r="H811" t="s">
        <v>79</v>
      </c>
      <c r="I811">
        <v>451</v>
      </c>
      <c r="J811">
        <v>454</v>
      </c>
      <c r="K811">
        <v>906</v>
      </c>
      <c r="L811">
        <v>469</v>
      </c>
      <c r="M811">
        <v>472</v>
      </c>
      <c r="N811">
        <v>941</v>
      </c>
      <c r="O811">
        <v>472</v>
      </c>
      <c r="P811">
        <v>469</v>
      </c>
      <c r="Q811">
        <v>941</v>
      </c>
      <c r="R811">
        <v>465</v>
      </c>
      <c r="S811">
        <v>477</v>
      </c>
      <c r="T811">
        <v>941</v>
      </c>
      <c r="U811">
        <v>820</v>
      </c>
      <c r="V811">
        <v>826</v>
      </c>
      <c r="W811">
        <v>1646</v>
      </c>
      <c r="X811">
        <v>20244.838</v>
      </c>
    </row>
    <row r="812" spans="1:24" x14ac:dyDescent="0.2">
      <c r="A812">
        <v>21902001</v>
      </c>
      <c r="B812" t="s">
        <v>271</v>
      </c>
      <c r="C812">
        <v>21902</v>
      </c>
      <c r="D812" t="s">
        <v>272</v>
      </c>
      <c r="E812">
        <v>21</v>
      </c>
      <c r="F812" t="s">
        <v>269</v>
      </c>
      <c r="G812">
        <v>6</v>
      </c>
      <c r="H812" t="s">
        <v>79</v>
      </c>
      <c r="I812">
        <v>493</v>
      </c>
      <c r="J812">
        <v>481</v>
      </c>
      <c r="K812">
        <v>974</v>
      </c>
      <c r="L812">
        <v>526</v>
      </c>
      <c r="M812">
        <v>519</v>
      </c>
      <c r="N812">
        <v>1045</v>
      </c>
      <c r="O812">
        <v>525</v>
      </c>
      <c r="P812">
        <v>514</v>
      </c>
      <c r="Q812">
        <v>1039</v>
      </c>
      <c r="R812">
        <v>527</v>
      </c>
      <c r="S812">
        <v>528</v>
      </c>
      <c r="T812">
        <v>1055</v>
      </c>
      <c r="U812">
        <v>1008</v>
      </c>
      <c r="V812">
        <v>1043</v>
      </c>
      <c r="W812">
        <v>2051</v>
      </c>
      <c r="X812">
        <v>20244.838</v>
      </c>
    </row>
    <row r="813" spans="1:24" x14ac:dyDescent="0.2">
      <c r="A813">
        <v>221901010</v>
      </c>
      <c r="B813" t="s">
        <v>1939</v>
      </c>
      <c r="C813">
        <v>221901</v>
      </c>
      <c r="D813" t="s">
        <v>1938</v>
      </c>
      <c r="E813">
        <v>221</v>
      </c>
      <c r="F813" t="s">
        <v>1931</v>
      </c>
      <c r="G813">
        <v>14</v>
      </c>
      <c r="H813" t="s">
        <v>321</v>
      </c>
      <c r="I813">
        <v>559</v>
      </c>
      <c r="J813">
        <v>547</v>
      </c>
      <c r="K813">
        <v>1107</v>
      </c>
      <c r="L813">
        <v>577</v>
      </c>
      <c r="M813">
        <v>569</v>
      </c>
      <c r="N813">
        <v>1147</v>
      </c>
      <c r="O813">
        <v>542</v>
      </c>
      <c r="P813">
        <v>541</v>
      </c>
      <c r="Q813">
        <v>1083</v>
      </c>
      <c r="R813">
        <v>597</v>
      </c>
      <c r="S813">
        <v>584</v>
      </c>
      <c r="T813">
        <v>1182</v>
      </c>
      <c r="U813">
        <v>138</v>
      </c>
      <c r="V813">
        <v>231</v>
      </c>
      <c r="W813">
        <v>369</v>
      </c>
      <c r="X813">
        <v>20324.323</v>
      </c>
    </row>
    <row r="814" spans="1:24" x14ac:dyDescent="0.2">
      <c r="A814">
        <v>221901002</v>
      </c>
      <c r="B814" t="s">
        <v>610</v>
      </c>
      <c r="C814">
        <v>221901</v>
      </c>
      <c r="D814" t="s">
        <v>1938</v>
      </c>
      <c r="E814">
        <v>221</v>
      </c>
      <c r="F814" t="s">
        <v>1931</v>
      </c>
      <c r="G814">
        <v>14</v>
      </c>
      <c r="H814" t="s">
        <v>321</v>
      </c>
      <c r="I814">
        <v>497</v>
      </c>
      <c r="J814">
        <v>491</v>
      </c>
      <c r="K814">
        <v>988</v>
      </c>
      <c r="L814">
        <v>529</v>
      </c>
      <c r="M814">
        <v>523</v>
      </c>
      <c r="N814">
        <v>1052</v>
      </c>
      <c r="O814">
        <v>517</v>
      </c>
      <c r="P814">
        <v>508</v>
      </c>
      <c r="Q814">
        <v>1026</v>
      </c>
      <c r="R814">
        <v>543</v>
      </c>
      <c r="S814">
        <v>541</v>
      </c>
      <c r="T814">
        <v>1085</v>
      </c>
      <c r="U814">
        <v>900</v>
      </c>
      <c r="V814">
        <v>893</v>
      </c>
      <c r="W814">
        <v>1793</v>
      </c>
      <c r="X814">
        <v>20324.323</v>
      </c>
    </row>
    <row r="815" spans="1:24" x14ac:dyDescent="0.2">
      <c r="A815">
        <v>221901001</v>
      </c>
      <c r="B815" t="s">
        <v>1937</v>
      </c>
      <c r="C815">
        <v>221901</v>
      </c>
      <c r="D815" t="s">
        <v>1938</v>
      </c>
      <c r="E815">
        <v>221</v>
      </c>
      <c r="F815" t="s">
        <v>1931</v>
      </c>
      <c r="G815">
        <v>14</v>
      </c>
      <c r="H815" t="s">
        <v>321</v>
      </c>
      <c r="I815">
        <v>492</v>
      </c>
      <c r="J815">
        <v>477</v>
      </c>
      <c r="K815">
        <v>969</v>
      </c>
      <c r="L815">
        <v>533</v>
      </c>
      <c r="M815">
        <v>511</v>
      </c>
      <c r="N815">
        <v>1044</v>
      </c>
      <c r="O815">
        <v>529</v>
      </c>
      <c r="P815">
        <v>499</v>
      </c>
      <c r="Q815">
        <v>1028</v>
      </c>
      <c r="R815">
        <v>540</v>
      </c>
      <c r="S815">
        <v>530</v>
      </c>
      <c r="T815">
        <v>1070</v>
      </c>
      <c r="U815">
        <v>1056</v>
      </c>
      <c r="V815">
        <v>959</v>
      </c>
      <c r="W815">
        <v>2015</v>
      </c>
      <c r="X815">
        <v>20324.323</v>
      </c>
    </row>
    <row r="816" spans="1:24" x14ac:dyDescent="0.2">
      <c r="A816">
        <v>57803007</v>
      </c>
      <c r="B816" t="s">
        <v>485</v>
      </c>
      <c r="C816">
        <v>57803</v>
      </c>
      <c r="D816" t="s">
        <v>482</v>
      </c>
      <c r="E816">
        <v>57</v>
      </c>
      <c r="F816" t="s">
        <v>480</v>
      </c>
      <c r="G816">
        <v>10</v>
      </c>
      <c r="H816" t="s">
        <v>397</v>
      </c>
      <c r="I816">
        <v>475</v>
      </c>
      <c r="J816">
        <v>468</v>
      </c>
      <c r="K816">
        <v>943</v>
      </c>
      <c r="L816">
        <v>492</v>
      </c>
      <c r="M816">
        <v>476</v>
      </c>
      <c r="N816">
        <v>967</v>
      </c>
      <c r="O816">
        <v>495</v>
      </c>
      <c r="P816">
        <v>456</v>
      </c>
      <c r="Q816">
        <v>952</v>
      </c>
      <c r="R816">
        <v>482</v>
      </c>
      <c r="S816">
        <v>526</v>
      </c>
      <c r="T816">
        <v>1008</v>
      </c>
      <c r="U816">
        <v>180</v>
      </c>
      <c r="V816">
        <v>126</v>
      </c>
      <c r="W816">
        <v>306</v>
      </c>
      <c r="X816">
        <v>20462.960999999999</v>
      </c>
    </row>
    <row r="817" spans="1:24" x14ac:dyDescent="0.2">
      <c r="A817">
        <v>57803009</v>
      </c>
      <c r="B817" t="s">
        <v>486</v>
      </c>
      <c r="C817">
        <v>57803</v>
      </c>
      <c r="D817" t="s">
        <v>482</v>
      </c>
      <c r="E817">
        <v>57</v>
      </c>
      <c r="F817" t="s">
        <v>480</v>
      </c>
      <c r="G817">
        <v>10</v>
      </c>
      <c r="H817" t="s">
        <v>397</v>
      </c>
      <c r="I817">
        <v>551</v>
      </c>
      <c r="J817">
        <v>522</v>
      </c>
      <c r="K817">
        <v>1073</v>
      </c>
      <c r="L817">
        <v>557</v>
      </c>
      <c r="M817">
        <v>521</v>
      </c>
      <c r="N817">
        <v>1080</v>
      </c>
      <c r="O817">
        <v>547</v>
      </c>
      <c r="P817">
        <v>514</v>
      </c>
      <c r="Q817">
        <v>1063</v>
      </c>
      <c r="R817">
        <v>570</v>
      </c>
      <c r="S817">
        <v>530</v>
      </c>
      <c r="T817">
        <v>1102</v>
      </c>
      <c r="U817">
        <v>215</v>
      </c>
      <c r="V817">
        <v>182</v>
      </c>
      <c r="W817">
        <v>397</v>
      </c>
      <c r="X817">
        <v>20462.960999999999</v>
      </c>
    </row>
    <row r="818" spans="1:24" x14ac:dyDescent="0.2">
      <c r="A818">
        <v>57803010</v>
      </c>
      <c r="B818" t="s">
        <v>487</v>
      </c>
      <c r="C818">
        <v>57803</v>
      </c>
      <c r="D818" t="s">
        <v>482</v>
      </c>
      <c r="E818">
        <v>57</v>
      </c>
      <c r="F818" t="s">
        <v>480</v>
      </c>
      <c r="G818">
        <v>10</v>
      </c>
      <c r="H818" t="s">
        <v>397</v>
      </c>
      <c r="I818">
        <v>496</v>
      </c>
      <c r="J818">
        <v>460</v>
      </c>
      <c r="K818">
        <v>956</v>
      </c>
      <c r="L818">
        <v>500</v>
      </c>
      <c r="M818">
        <v>464</v>
      </c>
      <c r="N818">
        <v>964</v>
      </c>
      <c r="O818">
        <v>512</v>
      </c>
      <c r="P818">
        <v>461</v>
      </c>
      <c r="Q818">
        <v>973</v>
      </c>
      <c r="R818">
        <v>485</v>
      </c>
      <c r="S818">
        <v>468</v>
      </c>
      <c r="T818">
        <v>953</v>
      </c>
      <c r="U818">
        <v>214</v>
      </c>
      <c r="V818">
        <v>187</v>
      </c>
      <c r="W818">
        <v>401</v>
      </c>
      <c r="X818">
        <v>20462.960999999999</v>
      </c>
    </row>
    <row r="819" spans="1:24" x14ac:dyDescent="0.2">
      <c r="A819">
        <v>57803004</v>
      </c>
      <c r="B819" t="s">
        <v>483</v>
      </c>
      <c r="C819">
        <v>57803</v>
      </c>
      <c r="D819" t="s">
        <v>482</v>
      </c>
      <c r="E819">
        <v>57</v>
      </c>
      <c r="F819" t="s">
        <v>480</v>
      </c>
      <c r="G819">
        <v>10</v>
      </c>
      <c r="H819" t="s">
        <v>397</v>
      </c>
      <c r="I819">
        <v>523</v>
      </c>
      <c r="J819">
        <v>506</v>
      </c>
      <c r="K819">
        <v>1029</v>
      </c>
      <c r="L819">
        <v>522</v>
      </c>
      <c r="M819">
        <v>505</v>
      </c>
      <c r="N819">
        <v>1027</v>
      </c>
      <c r="O819">
        <v>519</v>
      </c>
      <c r="P819">
        <v>492</v>
      </c>
      <c r="Q819">
        <v>1011</v>
      </c>
      <c r="R819">
        <v>528</v>
      </c>
      <c r="S819">
        <v>526</v>
      </c>
      <c r="T819">
        <v>1053</v>
      </c>
      <c r="U819">
        <v>232</v>
      </c>
      <c r="V819">
        <v>220</v>
      </c>
      <c r="W819">
        <v>452</v>
      </c>
      <c r="X819">
        <v>20462.960999999999</v>
      </c>
    </row>
    <row r="820" spans="1:24" x14ac:dyDescent="0.2">
      <c r="A820">
        <v>57803002</v>
      </c>
      <c r="B820" t="s">
        <v>481</v>
      </c>
      <c r="C820">
        <v>57803</v>
      </c>
      <c r="D820" t="s">
        <v>482</v>
      </c>
      <c r="E820">
        <v>57</v>
      </c>
      <c r="F820" t="s">
        <v>480</v>
      </c>
      <c r="G820">
        <v>10</v>
      </c>
      <c r="H820" t="s">
        <v>397</v>
      </c>
      <c r="I820">
        <v>583</v>
      </c>
      <c r="J820">
        <v>583</v>
      </c>
      <c r="K820">
        <v>1167</v>
      </c>
      <c r="L820">
        <v>637</v>
      </c>
      <c r="M820">
        <v>631</v>
      </c>
      <c r="N820">
        <v>1269</v>
      </c>
      <c r="O820">
        <v>639</v>
      </c>
      <c r="P820">
        <v>615</v>
      </c>
      <c r="Q820">
        <v>1257</v>
      </c>
      <c r="R820">
        <v>633</v>
      </c>
      <c r="S820">
        <v>667</v>
      </c>
      <c r="T820">
        <v>1297</v>
      </c>
      <c r="U820">
        <v>284</v>
      </c>
      <c r="V820">
        <v>242</v>
      </c>
      <c r="W820">
        <v>526</v>
      </c>
      <c r="X820">
        <v>20462.960999999999</v>
      </c>
    </row>
    <row r="821" spans="1:24" x14ac:dyDescent="0.2">
      <c r="A821">
        <v>57803005</v>
      </c>
      <c r="B821" t="s">
        <v>484</v>
      </c>
      <c r="C821">
        <v>57803</v>
      </c>
      <c r="D821" t="s">
        <v>482</v>
      </c>
      <c r="E821">
        <v>57</v>
      </c>
      <c r="F821" t="s">
        <v>480</v>
      </c>
      <c r="G821">
        <v>10</v>
      </c>
      <c r="H821" t="s">
        <v>397</v>
      </c>
      <c r="I821">
        <v>485</v>
      </c>
      <c r="J821">
        <v>486</v>
      </c>
      <c r="K821">
        <v>971</v>
      </c>
      <c r="L821">
        <v>488</v>
      </c>
      <c r="M821">
        <v>487</v>
      </c>
      <c r="N821">
        <v>975</v>
      </c>
      <c r="O821">
        <v>471</v>
      </c>
      <c r="P821">
        <v>464</v>
      </c>
      <c r="Q821">
        <v>935</v>
      </c>
      <c r="R821">
        <v>526</v>
      </c>
      <c r="S821">
        <v>538</v>
      </c>
      <c r="T821">
        <v>1064</v>
      </c>
      <c r="U821">
        <v>346</v>
      </c>
      <c r="V821">
        <v>325</v>
      </c>
      <c r="W821">
        <v>671</v>
      </c>
      <c r="X821">
        <v>20462.960999999999</v>
      </c>
    </row>
    <row r="822" spans="1:24" x14ac:dyDescent="0.2">
      <c r="A822">
        <v>108902007</v>
      </c>
      <c r="B822" t="s">
        <v>1179</v>
      </c>
      <c r="C822">
        <v>108902</v>
      </c>
      <c r="D822" t="s">
        <v>1178</v>
      </c>
      <c r="E822">
        <v>108</v>
      </c>
      <c r="F822" t="s">
        <v>1170</v>
      </c>
      <c r="G822">
        <v>1</v>
      </c>
      <c r="H822" t="s">
        <v>327</v>
      </c>
      <c r="I822">
        <v>497</v>
      </c>
      <c r="J822">
        <v>499</v>
      </c>
      <c r="K822">
        <v>996</v>
      </c>
      <c r="L822">
        <v>525</v>
      </c>
      <c r="M822">
        <v>515</v>
      </c>
      <c r="N822">
        <v>1039</v>
      </c>
      <c r="O822">
        <v>519</v>
      </c>
      <c r="P822">
        <v>504</v>
      </c>
      <c r="Q822">
        <v>1023</v>
      </c>
      <c r="R822">
        <v>533</v>
      </c>
      <c r="S822">
        <v>530</v>
      </c>
      <c r="T822">
        <v>1063</v>
      </c>
      <c r="U822">
        <v>957</v>
      </c>
      <c r="V822">
        <v>1003</v>
      </c>
      <c r="W822">
        <v>1960</v>
      </c>
      <c r="X822">
        <v>20612.329000000002</v>
      </c>
    </row>
    <row r="823" spans="1:24" x14ac:dyDescent="0.2">
      <c r="A823">
        <v>108902001</v>
      </c>
      <c r="B823" t="s">
        <v>1177</v>
      </c>
      <c r="C823">
        <v>108902</v>
      </c>
      <c r="D823" t="s">
        <v>1178</v>
      </c>
      <c r="E823">
        <v>108</v>
      </c>
      <c r="F823" t="s">
        <v>1170</v>
      </c>
      <c r="G823">
        <v>1</v>
      </c>
      <c r="H823" t="s">
        <v>327</v>
      </c>
      <c r="I823">
        <v>551</v>
      </c>
      <c r="J823">
        <v>543</v>
      </c>
      <c r="K823">
        <v>1094</v>
      </c>
      <c r="L823">
        <v>548</v>
      </c>
      <c r="M823">
        <v>553</v>
      </c>
      <c r="N823">
        <v>1102</v>
      </c>
      <c r="O823">
        <v>559</v>
      </c>
      <c r="P823">
        <v>539</v>
      </c>
      <c r="Q823">
        <v>1098</v>
      </c>
      <c r="R823">
        <v>532</v>
      </c>
      <c r="S823">
        <v>576</v>
      </c>
      <c r="T823">
        <v>1108</v>
      </c>
      <c r="U823">
        <v>952</v>
      </c>
      <c r="V823">
        <v>1027</v>
      </c>
      <c r="W823">
        <v>1979</v>
      </c>
      <c r="X823">
        <v>20612.329000000002</v>
      </c>
    </row>
    <row r="824" spans="1:24" x14ac:dyDescent="0.2">
      <c r="A824">
        <v>212905003</v>
      </c>
      <c r="B824" t="s">
        <v>1839</v>
      </c>
      <c r="C824">
        <v>212905</v>
      </c>
      <c r="D824" t="s">
        <v>1838</v>
      </c>
      <c r="E824">
        <v>212</v>
      </c>
      <c r="F824" t="s">
        <v>1830</v>
      </c>
      <c r="G824">
        <v>7</v>
      </c>
      <c r="H824" t="s">
        <v>26</v>
      </c>
      <c r="I824">
        <v>464</v>
      </c>
      <c r="J824">
        <v>456</v>
      </c>
      <c r="K824">
        <v>919</v>
      </c>
      <c r="L824">
        <v>467</v>
      </c>
      <c r="M824">
        <v>462</v>
      </c>
      <c r="N824">
        <v>929</v>
      </c>
      <c r="O824">
        <v>466</v>
      </c>
      <c r="P824">
        <v>460</v>
      </c>
      <c r="Q824">
        <v>926</v>
      </c>
      <c r="R824">
        <v>467</v>
      </c>
      <c r="S824">
        <v>466</v>
      </c>
      <c r="T824">
        <v>933</v>
      </c>
      <c r="U824">
        <v>1088</v>
      </c>
      <c r="V824">
        <v>1174</v>
      </c>
      <c r="W824">
        <v>2262</v>
      </c>
      <c r="X824">
        <v>22280.618999999999</v>
      </c>
    </row>
    <row r="825" spans="1:24" x14ac:dyDescent="0.2">
      <c r="A825">
        <v>212905001</v>
      </c>
      <c r="B825" t="s">
        <v>1837</v>
      </c>
      <c r="C825">
        <v>212905</v>
      </c>
      <c r="D825" t="s">
        <v>1838</v>
      </c>
      <c r="E825">
        <v>212</v>
      </c>
      <c r="F825" t="s">
        <v>1830</v>
      </c>
      <c r="G825">
        <v>7</v>
      </c>
      <c r="H825" t="s">
        <v>26</v>
      </c>
      <c r="I825">
        <v>522</v>
      </c>
      <c r="J825">
        <v>501</v>
      </c>
      <c r="K825">
        <v>1024</v>
      </c>
      <c r="L825">
        <v>552</v>
      </c>
      <c r="M825">
        <v>530</v>
      </c>
      <c r="N825">
        <v>1082</v>
      </c>
      <c r="O825">
        <v>549</v>
      </c>
      <c r="P825">
        <v>518</v>
      </c>
      <c r="Q825">
        <v>1068</v>
      </c>
      <c r="R825">
        <v>556</v>
      </c>
      <c r="S825">
        <v>547</v>
      </c>
      <c r="T825">
        <v>1104</v>
      </c>
      <c r="U825">
        <v>1296</v>
      </c>
      <c r="V825">
        <v>1273</v>
      </c>
      <c r="W825">
        <v>2569</v>
      </c>
      <c r="X825">
        <v>22280.618999999999</v>
      </c>
    </row>
    <row r="826" spans="1:24" x14ac:dyDescent="0.2">
      <c r="A826">
        <v>220918001</v>
      </c>
      <c r="B826" t="s">
        <v>1921</v>
      </c>
      <c r="C826">
        <v>220918</v>
      </c>
      <c r="D826" t="s">
        <v>1922</v>
      </c>
      <c r="E826">
        <v>220</v>
      </c>
      <c r="F826" t="s">
        <v>1860</v>
      </c>
      <c r="G826">
        <v>11</v>
      </c>
      <c r="H826" t="s">
        <v>461</v>
      </c>
      <c r="I826">
        <v>504</v>
      </c>
      <c r="J826">
        <v>472</v>
      </c>
      <c r="K826">
        <v>977</v>
      </c>
      <c r="L826">
        <v>538</v>
      </c>
      <c r="M826">
        <v>522</v>
      </c>
      <c r="N826">
        <v>1060</v>
      </c>
      <c r="O826">
        <v>543</v>
      </c>
      <c r="P826">
        <v>514</v>
      </c>
      <c r="Q826">
        <v>1057</v>
      </c>
      <c r="R826">
        <v>533</v>
      </c>
      <c r="S826">
        <v>532</v>
      </c>
      <c r="T826">
        <v>1065</v>
      </c>
      <c r="U826">
        <v>823</v>
      </c>
      <c r="V826">
        <v>865</v>
      </c>
      <c r="W826">
        <v>1688</v>
      </c>
      <c r="X826">
        <v>22494.726999999999</v>
      </c>
    </row>
    <row r="827" spans="1:24" x14ac:dyDescent="0.2">
      <c r="A827">
        <v>220918004</v>
      </c>
      <c r="B827" t="s">
        <v>1923</v>
      </c>
      <c r="C827">
        <v>220918</v>
      </c>
      <c r="D827" t="s">
        <v>1922</v>
      </c>
      <c r="E827">
        <v>220</v>
      </c>
      <c r="F827" t="s">
        <v>1860</v>
      </c>
      <c r="G827">
        <v>11</v>
      </c>
      <c r="H827" t="s">
        <v>461</v>
      </c>
      <c r="I827">
        <v>494</v>
      </c>
      <c r="J827">
        <v>487</v>
      </c>
      <c r="K827">
        <v>980</v>
      </c>
      <c r="L827">
        <v>520</v>
      </c>
      <c r="M827">
        <v>504</v>
      </c>
      <c r="N827">
        <v>1023</v>
      </c>
      <c r="O827">
        <v>520</v>
      </c>
      <c r="P827">
        <v>502</v>
      </c>
      <c r="Q827">
        <v>1023</v>
      </c>
      <c r="R827">
        <v>518</v>
      </c>
      <c r="S827">
        <v>507</v>
      </c>
      <c r="T827">
        <v>1025</v>
      </c>
      <c r="U827">
        <v>935</v>
      </c>
      <c r="V827">
        <v>939</v>
      </c>
      <c r="W827">
        <v>1874</v>
      </c>
      <c r="X827">
        <v>22494.726999999999</v>
      </c>
    </row>
    <row r="828" spans="1:24" x14ac:dyDescent="0.2">
      <c r="A828">
        <v>220918006</v>
      </c>
      <c r="B828" t="s">
        <v>1924</v>
      </c>
      <c r="C828">
        <v>220918</v>
      </c>
      <c r="D828" t="s">
        <v>1922</v>
      </c>
      <c r="E828">
        <v>220</v>
      </c>
      <c r="F828" t="s">
        <v>1860</v>
      </c>
      <c r="G828">
        <v>11</v>
      </c>
      <c r="H828" t="s">
        <v>461</v>
      </c>
      <c r="I828">
        <v>523</v>
      </c>
      <c r="J828">
        <v>494</v>
      </c>
      <c r="K828">
        <v>1017</v>
      </c>
      <c r="L828">
        <v>530</v>
      </c>
      <c r="M828">
        <v>500</v>
      </c>
      <c r="N828">
        <v>1030</v>
      </c>
      <c r="O828">
        <v>535</v>
      </c>
      <c r="P828">
        <v>494</v>
      </c>
      <c r="Q828">
        <v>1030</v>
      </c>
      <c r="R828">
        <v>523</v>
      </c>
      <c r="S828">
        <v>506</v>
      </c>
      <c r="T828">
        <v>1029</v>
      </c>
      <c r="U828">
        <v>944</v>
      </c>
      <c r="V828">
        <v>1023</v>
      </c>
      <c r="W828">
        <v>1967</v>
      </c>
      <c r="X828">
        <v>22494.726999999999</v>
      </c>
    </row>
    <row r="829" spans="1:24" x14ac:dyDescent="0.2">
      <c r="A829">
        <v>123910004</v>
      </c>
      <c r="B829" t="s">
        <v>1319</v>
      </c>
      <c r="C829">
        <v>123910</v>
      </c>
      <c r="D829" t="s">
        <v>1318</v>
      </c>
      <c r="E829">
        <v>123</v>
      </c>
      <c r="F829" t="s">
        <v>1310</v>
      </c>
      <c r="G829">
        <v>5</v>
      </c>
      <c r="H829" t="s">
        <v>372</v>
      </c>
      <c r="I829">
        <v>459</v>
      </c>
      <c r="J829">
        <v>446</v>
      </c>
      <c r="K829">
        <v>905</v>
      </c>
      <c r="L829">
        <v>468</v>
      </c>
      <c r="M829">
        <v>452</v>
      </c>
      <c r="N829">
        <v>920</v>
      </c>
      <c r="O829">
        <v>477</v>
      </c>
      <c r="P829">
        <v>456</v>
      </c>
      <c r="Q829">
        <v>932</v>
      </c>
      <c r="R829">
        <v>451</v>
      </c>
      <c r="S829">
        <v>445</v>
      </c>
      <c r="T829">
        <v>896</v>
      </c>
      <c r="U829">
        <v>549</v>
      </c>
      <c r="V829">
        <v>532</v>
      </c>
      <c r="W829">
        <v>1081</v>
      </c>
      <c r="X829">
        <v>23271.361000000001</v>
      </c>
    </row>
    <row r="830" spans="1:24" x14ac:dyDescent="0.2">
      <c r="A830">
        <v>123910001</v>
      </c>
      <c r="B830" t="s">
        <v>1317</v>
      </c>
      <c r="C830">
        <v>123910</v>
      </c>
      <c r="D830" t="s">
        <v>1318</v>
      </c>
      <c r="E830">
        <v>123</v>
      </c>
      <c r="F830" t="s">
        <v>1310</v>
      </c>
      <c r="G830">
        <v>5</v>
      </c>
      <c r="H830" t="s">
        <v>372</v>
      </c>
      <c r="I830">
        <v>450</v>
      </c>
      <c r="J830">
        <v>427</v>
      </c>
      <c r="K830">
        <v>877</v>
      </c>
      <c r="L830">
        <v>452</v>
      </c>
      <c r="M830">
        <v>426</v>
      </c>
      <c r="N830">
        <v>878</v>
      </c>
      <c r="O830">
        <v>456</v>
      </c>
      <c r="P830">
        <v>423</v>
      </c>
      <c r="Q830">
        <v>880</v>
      </c>
      <c r="R830">
        <v>447</v>
      </c>
      <c r="S830">
        <v>429</v>
      </c>
      <c r="T830">
        <v>876</v>
      </c>
      <c r="U830">
        <v>672</v>
      </c>
      <c r="V830">
        <v>754</v>
      </c>
      <c r="W830">
        <v>1426</v>
      </c>
      <c r="X830">
        <v>23271.361000000001</v>
      </c>
    </row>
    <row r="831" spans="1:24" x14ac:dyDescent="0.2">
      <c r="A831">
        <v>123910008</v>
      </c>
      <c r="B831" t="s">
        <v>1320</v>
      </c>
      <c r="C831">
        <v>123910</v>
      </c>
      <c r="D831" t="s">
        <v>1318</v>
      </c>
      <c r="E831">
        <v>123</v>
      </c>
      <c r="F831" t="s">
        <v>1310</v>
      </c>
      <c r="G831">
        <v>5</v>
      </c>
      <c r="H831" t="s">
        <v>372</v>
      </c>
      <c r="I831">
        <v>493</v>
      </c>
      <c r="J831">
        <v>483</v>
      </c>
      <c r="K831">
        <v>977</v>
      </c>
      <c r="L831">
        <v>525</v>
      </c>
      <c r="M831">
        <v>510</v>
      </c>
      <c r="N831">
        <v>1035</v>
      </c>
      <c r="O831">
        <v>524</v>
      </c>
      <c r="P831">
        <v>498</v>
      </c>
      <c r="Q831">
        <v>1022</v>
      </c>
      <c r="R831">
        <v>526</v>
      </c>
      <c r="S831">
        <v>522</v>
      </c>
      <c r="T831">
        <v>1049</v>
      </c>
      <c r="U831">
        <v>1200</v>
      </c>
      <c r="V831">
        <v>1248</v>
      </c>
      <c r="W831">
        <v>2448</v>
      </c>
      <c r="X831">
        <v>23271.361000000001</v>
      </c>
    </row>
    <row r="832" spans="1:24" x14ac:dyDescent="0.2">
      <c r="A832">
        <v>108913006</v>
      </c>
      <c r="B832" t="s">
        <v>1216</v>
      </c>
      <c r="C832">
        <v>108913</v>
      </c>
      <c r="D832" t="s">
        <v>1215</v>
      </c>
      <c r="E832">
        <v>108</v>
      </c>
      <c r="F832" t="s">
        <v>1170</v>
      </c>
      <c r="G832">
        <v>1</v>
      </c>
      <c r="H832" t="s">
        <v>327</v>
      </c>
      <c r="I832">
        <v>505</v>
      </c>
      <c r="J832">
        <v>495</v>
      </c>
      <c r="K832">
        <v>1000</v>
      </c>
      <c r="L832">
        <v>516</v>
      </c>
      <c r="M832">
        <v>499</v>
      </c>
      <c r="N832">
        <v>1015</v>
      </c>
      <c r="O832">
        <v>525</v>
      </c>
      <c r="P832">
        <v>508</v>
      </c>
      <c r="Q832">
        <v>1032</v>
      </c>
      <c r="R832">
        <v>499</v>
      </c>
      <c r="S832">
        <v>484</v>
      </c>
      <c r="T832">
        <v>983</v>
      </c>
      <c r="U832">
        <v>1072</v>
      </c>
      <c r="V832">
        <v>1078</v>
      </c>
      <c r="W832">
        <v>2150</v>
      </c>
      <c r="X832">
        <v>23432.772000000001</v>
      </c>
    </row>
    <row r="833" spans="1:24" x14ac:dyDescent="0.2">
      <c r="A833">
        <v>108913001</v>
      </c>
      <c r="B833" t="s">
        <v>1214</v>
      </c>
      <c r="C833">
        <v>108913</v>
      </c>
      <c r="D833" t="s">
        <v>1215</v>
      </c>
      <c r="E833">
        <v>108</v>
      </c>
      <c r="F833" t="s">
        <v>1170</v>
      </c>
      <c r="G833">
        <v>1</v>
      </c>
      <c r="H833" t="s">
        <v>327</v>
      </c>
      <c r="I833">
        <v>595</v>
      </c>
      <c r="J833">
        <v>530</v>
      </c>
      <c r="K833">
        <v>1120</v>
      </c>
      <c r="L833">
        <v>579</v>
      </c>
      <c r="M833">
        <v>538</v>
      </c>
      <c r="N833">
        <v>1115</v>
      </c>
      <c r="O833">
        <v>617</v>
      </c>
      <c r="P833">
        <v>523</v>
      </c>
      <c r="Q833">
        <v>1140</v>
      </c>
      <c r="R833">
        <v>556</v>
      </c>
      <c r="S833">
        <v>546</v>
      </c>
      <c r="T833">
        <v>1100</v>
      </c>
      <c r="U833">
        <v>1227</v>
      </c>
      <c r="V833">
        <v>1294</v>
      </c>
      <c r="W833">
        <v>2521</v>
      </c>
      <c r="X833">
        <v>23432.772000000001</v>
      </c>
    </row>
    <row r="834" spans="1:24" x14ac:dyDescent="0.2">
      <c r="A834">
        <v>61911010</v>
      </c>
      <c r="B834" t="s">
        <v>638</v>
      </c>
      <c r="C834">
        <v>61911</v>
      </c>
      <c r="D834" t="s">
        <v>636</v>
      </c>
      <c r="E834">
        <v>61</v>
      </c>
      <c r="F834" t="s">
        <v>615</v>
      </c>
      <c r="G834">
        <v>11</v>
      </c>
      <c r="H834" t="s">
        <v>461</v>
      </c>
      <c r="I834">
        <v>550</v>
      </c>
      <c r="J834">
        <v>506</v>
      </c>
      <c r="K834">
        <v>1056</v>
      </c>
      <c r="L834">
        <v>573</v>
      </c>
      <c r="M834">
        <v>537</v>
      </c>
      <c r="N834">
        <v>1110</v>
      </c>
      <c r="O834">
        <v>548</v>
      </c>
      <c r="P834">
        <v>516</v>
      </c>
      <c r="Q834">
        <v>1065</v>
      </c>
      <c r="R834">
        <v>626</v>
      </c>
      <c r="S834">
        <v>582</v>
      </c>
      <c r="T834">
        <v>1208</v>
      </c>
      <c r="U834">
        <v>106</v>
      </c>
      <c r="V834">
        <v>33</v>
      </c>
      <c r="W834">
        <v>139</v>
      </c>
      <c r="X834">
        <v>23633.69</v>
      </c>
    </row>
    <row r="835" spans="1:24" x14ac:dyDescent="0.2">
      <c r="A835">
        <v>61911001</v>
      </c>
      <c r="B835" t="s">
        <v>635</v>
      </c>
      <c r="C835">
        <v>61911</v>
      </c>
      <c r="D835" t="s">
        <v>636</v>
      </c>
      <c r="E835">
        <v>61</v>
      </c>
      <c r="F835" t="s">
        <v>615</v>
      </c>
      <c r="G835">
        <v>11</v>
      </c>
      <c r="H835" t="s">
        <v>461</v>
      </c>
      <c r="I835">
        <v>465</v>
      </c>
      <c r="J835">
        <v>462</v>
      </c>
      <c r="K835">
        <v>927</v>
      </c>
      <c r="L835">
        <v>512</v>
      </c>
      <c r="M835">
        <v>504</v>
      </c>
      <c r="N835">
        <v>1017</v>
      </c>
      <c r="O835">
        <v>512</v>
      </c>
      <c r="P835">
        <v>494</v>
      </c>
      <c r="Q835">
        <v>1006</v>
      </c>
      <c r="R835">
        <v>513</v>
      </c>
      <c r="S835">
        <v>514</v>
      </c>
      <c r="T835">
        <v>1027</v>
      </c>
      <c r="U835">
        <v>988</v>
      </c>
      <c r="V835">
        <v>1268</v>
      </c>
      <c r="W835">
        <v>2256</v>
      </c>
      <c r="X835">
        <v>23633.69</v>
      </c>
    </row>
    <row r="836" spans="1:24" x14ac:dyDescent="0.2">
      <c r="A836">
        <v>61911007</v>
      </c>
      <c r="B836" t="s">
        <v>637</v>
      </c>
      <c r="C836">
        <v>61911</v>
      </c>
      <c r="D836" t="s">
        <v>636</v>
      </c>
      <c r="E836">
        <v>61</v>
      </c>
      <c r="F836" t="s">
        <v>615</v>
      </c>
      <c r="G836">
        <v>11</v>
      </c>
      <c r="H836" t="s">
        <v>461</v>
      </c>
      <c r="I836">
        <v>490</v>
      </c>
      <c r="J836">
        <v>493</v>
      </c>
      <c r="K836">
        <v>984</v>
      </c>
      <c r="L836">
        <v>540</v>
      </c>
      <c r="M836">
        <v>538</v>
      </c>
      <c r="N836">
        <v>1078</v>
      </c>
      <c r="O836">
        <v>546</v>
      </c>
      <c r="P836">
        <v>533</v>
      </c>
      <c r="Q836">
        <v>1079</v>
      </c>
      <c r="R836">
        <v>534</v>
      </c>
      <c r="S836">
        <v>542</v>
      </c>
      <c r="T836">
        <v>1076</v>
      </c>
      <c r="U836">
        <v>1273</v>
      </c>
      <c r="V836">
        <v>1284</v>
      </c>
      <c r="W836">
        <v>2557</v>
      </c>
      <c r="X836">
        <v>23633.69</v>
      </c>
    </row>
    <row r="837" spans="1:24" x14ac:dyDescent="0.2">
      <c r="A837">
        <v>43901001</v>
      </c>
      <c r="B837" t="s">
        <v>398</v>
      </c>
      <c r="C837">
        <v>43901</v>
      </c>
      <c r="D837" t="s">
        <v>399</v>
      </c>
      <c r="E837">
        <v>43</v>
      </c>
      <c r="F837" t="s">
        <v>396</v>
      </c>
      <c r="G837">
        <v>10</v>
      </c>
      <c r="H837" t="s">
        <v>397</v>
      </c>
      <c r="I837">
        <v>510</v>
      </c>
      <c r="J837">
        <v>517</v>
      </c>
      <c r="K837">
        <v>1027</v>
      </c>
      <c r="L837">
        <v>564</v>
      </c>
      <c r="M837">
        <v>565</v>
      </c>
      <c r="N837">
        <v>1130</v>
      </c>
      <c r="O837">
        <v>576</v>
      </c>
      <c r="P837">
        <v>564</v>
      </c>
      <c r="Q837">
        <v>1140</v>
      </c>
      <c r="R837">
        <v>553</v>
      </c>
      <c r="S837">
        <v>567</v>
      </c>
      <c r="T837">
        <v>1120</v>
      </c>
      <c r="U837">
        <v>2339</v>
      </c>
      <c r="V837">
        <v>2407</v>
      </c>
      <c r="W837">
        <v>4746</v>
      </c>
      <c r="X837">
        <v>23815.986000000001</v>
      </c>
    </row>
    <row r="838" spans="1:24" x14ac:dyDescent="0.2">
      <c r="A838">
        <v>46902007</v>
      </c>
      <c r="B838" t="s">
        <v>450</v>
      </c>
      <c r="C838">
        <v>46902</v>
      </c>
      <c r="D838" t="s">
        <v>447</v>
      </c>
      <c r="E838">
        <v>46</v>
      </c>
      <c r="F838" t="s">
        <v>445</v>
      </c>
      <c r="G838">
        <v>20</v>
      </c>
      <c r="H838" t="s">
        <v>67</v>
      </c>
      <c r="I838">
        <v>570</v>
      </c>
      <c r="J838">
        <v>545</v>
      </c>
      <c r="K838">
        <v>1115</v>
      </c>
      <c r="L838">
        <v>582</v>
      </c>
      <c r="M838">
        <v>548</v>
      </c>
      <c r="N838">
        <v>1130</v>
      </c>
      <c r="O838">
        <v>543</v>
      </c>
      <c r="P838">
        <v>501</v>
      </c>
      <c r="Q838">
        <v>1044</v>
      </c>
      <c r="R838">
        <v>618</v>
      </c>
      <c r="S838">
        <v>591</v>
      </c>
      <c r="T838">
        <v>1209</v>
      </c>
      <c r="U838">
        <v>136</v>
      </c>
      <c r="V838">
        <v>124</v>
      </c>
      <c r="W838">
        <v>260</v>
      </c>
      <c r="X838">
        <v>24492.846000000001</v>
      </c>
    </row>
    <row r="839" spans="1:24" x14ac:dyDescent="0.2">
      <c r="A839">
        <v>46902003</v>
      </c>
      <c r="B839" t="s">
        <v>449</v>
      </c>
      <c r="C839">
        <v>46902</v>
      </c>
      <c r="D839" t="s">
        <v>447</v>
      </c>
      <c r="E839">
        <v>46</v>
      </c>
      <c r="F839" t="s">
        <v>445</v>
      </c>
      <c r="G839">
        <v>20</v>
      </c>
      <c r="H839" t="s">
        <v>67</v>
      </c>
      <c r="I839">
        <v>504</v>
      </c>
      <c r="J839">
        <v>487</v>
      </c>
      <c r="K839">
        <v>990</v>
      </c>
      <c r="L839">
        <v>533</v>
      </c>
      <c r="M839">
        <v>511</v>
      </c>
      <c r="N839">
        <v>1044</v>
      </c>
      <c r="O839">
        <v>541</v>
      </c>
      <c r="P839">
        <v>506</v>
      </c>
      <c r="Q839">
        <v>1047</v>
      </c>
      <c r="R839">
        <v>524</v>
      </c>
      <c r="S839">
        <v>516</v>
      </c>
      <c r="T839">
        <v>1040</v>
      </c>
      <c r="U839">
        <v>441</v>
      </c>
      <c r="V839">
        <v>518</v>
      </c>
      <c r="W839">
        <v>959</v>
      </c>
      <c r="X839">
        <v>24492.846000000001</v>
      </c>
    </row>
    <row r="840" spans="1:24" x14ac:dyDescent="0.2">
      <c r="A840">
        <v>46902001</v>
      </c>
      <c r="B840" t="s">
        <v>446</v>
      </c>
      <c r="C840">
        <v>46902</v>
      </c>
      <c r="D840" t="s">
        <v>447</v>
      </c>
      <c r="E840">
        <v>46</v>
      </c>
      <c r="F840" t="s">
        <v>445</v>
      </c>
      <c r="G840">
        <v>20</v>
      </c>
      <c r="H840" t="s">
        <v>67</v>
      </c>
      <c r="I840">
        <v>471</v>
      </c>
      <c r="J840">
        <v>478</v>
      </c>
      <c r="K840">
        <v>948</v>
      </c>
      <c r="L840">
        <v>520</v>
      </c>
      <c r="M840">
        <v>519</v>
      </c>
      <c r="N840">
        <v>1039</v>
      </c>
      <c r="O840">
        <v>527</v>
      </c>
      <c r="P840">
        <v>518</v>
      </c>
      <c r="Q840">
        <v>1045</v>
      </c>
      <c r="R840">
        <v>512</v>
      </c>
      <c r="S840">
        <v>521</v>
      </c>
      <c r="T840">
        <v>1033</v>
      </c>
      <c r="U840">
        <v>1182</v>
      </c>
      <c r="V840">
        <v>1264</v>
      </c>
      <c r="W840">
        <v>2446</v>
      </c>
      <c r="X840">
        <v>24492.846000000001</v>
      </c>
    </row>
    <row r="841" spans="1:24" x14ac:dyDescent="0.2">
      <c r="A841">
        <v>46902002</v>
      </c>
      <c r="B841" t="s">
        <v>448</v>
      </c>
      <c r="C841">
        <v>46902</v>
      </c>
      <c r="D841" t="s">
        <v>447</v>
      </c>
      <c r="E841">
        <v>46</v>
      </c>
      <c r="F841" t="s">
        <v>445</v>
      </c>
      <c r="G841">
        <v>20</v>
      </c>
      <c r="H841" t="s">
        <v>67</v>
      </c>
      <c r="I841">
        <v>502</v>
      </c>
      <c r="J841">
        <v>479</v>
      </c>
      <c r="K841">
        <v>981</v>
      </c>
      <c r="L841">
        <v>547</v>
      </c>
      <c r="M841">
        <v>535</v>
      </c>
      <c r="N841">
        <v>1082</v>
      </c>
      <c r="O841">
        <v>557</v>
      </c>
      <c r="P841">
        <v>532</v>
      </c>
      <c r="Q841">
        <v>1090</v>
      </c>
      <c r="R841">
        <v>537</v>
      </c>
      <c r="S841">
        <v>537</v>
      </c>
      <c r="T841">
        <v>1074</v>
      </c>
      <c r="U841">
        <v>1239</v>
      </c>
      <c r="V841">
        <v>1296</v>
      </c>
      <c r="W841">
        <v>2535</v>
      </c>
      <c r="X841">
        <v>24492.846000000001</v>
      </c>
    </row>
    <row r="842" spans="1:24" x14ac:dyDescent="0.2">
      <c r="A842">
        <v>31903005</v>
      </c>
      <c r="B842" t="s">
        <v>339</v>
      </c>
      <c r="C842">
        <v>31903</v>
      </c>
      <c r="D842" t="s">
        <v>337</v>
      </c>
      <c r="E842">
        <v>31</v>
      </c>
      <c r="F842" t="s">
        <v>326</v>
      </c>
      <c r="G842">
        <v>1</v>
      </c>
      <c r="H842" t="s">
        <v>327</v>
      </c>
      <c r="I842">
        <v>529</v>
      </c>
      <c r="J842">
        <v>492</v>
      </c>
      <c r="K842">
        <v>1021</v>
      </c>
      <c r="L842">
        <v>543</v>
      </c>
      <c r="M842">
        <v>503</v>
      </c>
      <c r="N842">
        <v>1046</v>
      </c>
      <c r="O842">
        <v>535</v>
      </c>
      <c r="P842">
        <v>498</v>
      </c>
      <c r="Q842">
        <v>1033</v>
      </c>
      <c r="R842">
        <v>559</v>
      </c>
      <c r="S842">
        <v>512</v>
      </c>
      <c r="T842">
        <v>1070</v>
      </c>
      <c r="U842">
        <v>186</v>
      </c>
      <c r="V842">
        <v>143</v>
      </c>
      <c r="W842">
        <v>329</v>
      </c>
      <c r="X842">
        <v>24657.326000000001</v>
      </c>
    </row>
    <row r="843" spans="1:24" x14ac:dyDescent="0.2">
      <c r="A843">
        <v>31903002</v>
      </c>
      <c r="B843" t="s">
        <v>338</v>
      </c>
      <c r="C843">
        <v>31903</v>
      </c>
      <c r="D843" t="s">
        <v>337</v>
      </c>
      <c r="E843">
        <v>31</v>
      </c>
      <c r="F843" t="s">
        <v>326</v>
      </c>
      <c r="G843">
        <v>1</v>
      </c>
      <c r="H843" t="s">
        <v>327</v>
      </c>
      <c r="I843">
        <v>474</v>
      </c>
      <c r="J843">
        <v>467</v>
      </c>
      <c r="K843">
        <v>941</v>
      </c>
      <c r="L843">
        <v>499</v>
      </c>
      <c r="M843">
        <v>490</v>
      </c>
      <c r="N843">
        <v>989</v>
      </c>
      <c r="O843">
        <v>502</v>
      </c>
      <c r="P843">
        <v>487</v>
      </c>
      <c r="Q843">
        <v>989</v>
      </c>
      <c r="R843">
        <v>496</v>
      </c>
      <c r="S843">
        <v>494</v>
      </c>
      <c r="T843">
        <v>990</v>
      </c>
      <c r="U843">
        <v>755</v>
      </c>
      <c r="V843">
        <v>821</v>
      </c>
      <c r="W843">
        <v>1576</v>
      </c>
      <c r="X843">
        <v>24657.326000000001</v>
      </c>
    </row>
    <row r="844" spans="1:24" x14ac:dyDescent="0.2">
      <c r="A844">
        <v>31903001</v>
      </c>
      <c r="B844" t="s">
        <v>336</v>
      </c>
      <c r="C844">
        <v>31903</v>
      </c>
      <c r="D844" t="s">
        <v>337</v>
      </c>
      <c r="E844">
        <v>31</v>
      </c>
      <c r="F844" t="s">
        <v>326</v>
      </c>
      <c r="G844">
        <v>1</v>
      </c>
      <c r="H844" t="s">
        <v>327</v>
      </c>
      <c r="I844">
        <v>479</v>
      </c>
      <c r="J844">
        <v>465</v>
      </c>
      <c r="K844">
        <v>945</v>
      </c>
      <c r="L844">
        <v>490</v>
      </c>
      <c r="M844">
        <v>476</v>
      </c>
      <c r="N844">
        <v>965</v>
      </c>
      <c r="O844">
        <v>486</v>
      </c>
      <c r="P844">
        <v>463</v>
      </c>
      <c r="Q844">
        <v>949</v>
      </c>
      <c r="R844">
        <v>493</v>
      </c>
      <c r="S844">
        <v>488</v>
      </c>
      <c r="T844">
        <v>981</v>
      </c>
      <c r="U844">
        <v>916</v>
      </c>
      <c r="V844">
        <v>1037</v>
      </c>
      <c r="W844">
        <v>1953</v>
      </c>
      <c r="X844">
        <v>24657.326000000001</v>
      </c>
    </row>
    <row r="845" spans="1:24" x14ac:dyDescent="0.2">
      <c r="A845">
        <v>20908009</v>
      </c>
      <c r="B845" t="s">
        <v>266</v>
      </c>
      <c r="C845">
        <v>20908</v>
      </c>
      <c r="D845" t="s">
        <v>264</v>
      </c>
      <c r="E845">
        <v>20</v>
      </c>
      <c r="F845" t="s">
        <v>251</v>
      </c>
      <c r="G845">
        <v>4</v>
      </c>
      <c r="H845" t="s">
        <v>252</v>
      </c>
      <c r="I845">
        <v>540</v>
      </c>
      <c r="J845">
        <v>511</v>
      </c>
      <c r="K845">
        <v>1050</v>
      </c>
      <c r="L845">
        <v>564</v>
      </c>
      <c r="M845">
        <v>539</v>
      </c>
      <c r="N845">
        <v>1103</v>
      </c>
      <c r="O845">
        <v>550</v>
      </c>
      <c r="P845">
        <v>520</v>
      </c>
      <c r="Q845">
        <v>1070</v>
      </c>
      <c r="R845">
        <v>581</v>
      </c>
      <c r="S845">
        <v>561</v>
      </c>
      <c r="T845">
        <v>1142</v>
      </c>
      <c r="U845">
        <v>510</v>
      </c>
      <c r="V845">
        <v>491</v>
      </c>
      <c r="W845">
        <v>1001</v>
      </c>
      <c r="X845">
        <v>24892.39</v>
      </c>
    </row>
    <row r="846" spans="1:24" x14ac:dyDescent="0.2">
      <c r="A846">
        <v>20908007</v>
      </c>
      <c r="B846" t="s">
        <v>265</v>
      </c>
      <c r="C846">
        <v>20908</v>
      </c>
      <c r="D846" t="s">
        <v>264</v>
      </c>
      <c r="E846">
        <v>20</v>
      </c>
      <c r="F846" t="s">
        <v>251</v>
      </c>
      <c r="G846">
        <v>4</v>
      </c>
      <c r="H846" t="s">
        <v>252</v>
      </c>
      <c r="I846">
        <v>524</v>
      </c>
      <c r="J846">
        <v>513</v>
      </c>
      <c r="K846">
        <v>1037</v>
      </c>
      <c r="L846">
        <v>575</v>
      </c>
      <c r="M846">
        <v>567</v>
      </c>
      <c r="N846">
        <v>1142</v>
      </c>
      <c r="O846">
        <v>569</v>
      </c>
      <c r="P846">
        <v>558</v>
      </c>
      <c r="Q846">
        <v>1127</v>
      </c>
      <c r="R846">
        <v>581</v>
      </c>
      <c r="S846">
        <v>576</v>
      </c>
      <c r="T846">
        <v>1157</v>
      </c>
      <c r="U846">
        <v>1171</v>
      </c>
      <c r="V846">
        <v>1236</v>
      </c>
      <c r="W846">
        <v>2407</v>
      </c>
      <c r="X846">
        <v>24892.39</v>
      </c>
    </row>
    <row r="847" spans="1:24" x14ac:dyDescent="0.2">
      <c r="A847">
        <v>20908001</v>
      </c>
      <c r="B847" t="s">
        <v>263</v>
      </c>
      <c r="C847">
        <v>20908</v>
      </c>
      <c r="D847" t="s">
        <v>264</v>
      </c>
      <c r="E847">
        <v>20</v>
      </c>
      <c r="F847" t="s">
        <v>251</v>
      </c>
      <c r="G847">
        <v>4</v>
      </c>
      <c r="H847" t="s">
        <v>252</v>
      </c>
      <c r="I847">
        <v>513</v>
      </c>
      <c r="J847">
        <v>498</v>
      </c>
      <c r="K847">
        <v>1011</v>
      </c>
      <c r="L847">
        <v>554</v>
      </c>
      <c r="M847">
        <v>548</v>
      </c>
      <c r="N847">
        <v>1102</v>
      </c>
      <c r="O847">
        <v>558</v>
      </c>
      <c r="P847">
        <v>546</v>
      </c>
      <c r="Q847">
        <v>1105</v>
      </c>
      <c r="R847">
        <v>550</v>
      </c>
      <c r="S847">
        <v>550</v>
      </c>
      <c r="T847">
        <v>1099</v>
      </c>
      <c r="U847">
        <v>1446</v>
      </c>
      <c r="V847">
        <v>1523</v>
      </c>
      <c r="W847">
        <v>2969</v>
      </c>
      <c r="X847">
        <v>24892.39</v>
      </c>
    </row>
    <row r="848" spans="1:24" x14ac:dyDescent="0.2">
      <c r="A848">
        <v>20901001</v>
      </c>
      <c r="B848" t="s">
        <v>249</v>
      </c>
      <c r="C848">
        <v>20901</v>
      </c>
      <c r="D848" t="s">
        <v>250</v>
      </c>
      <c r="E848">
        <v>20</v>
      </c>
      <c r="F848" t="s">
        <v>251</v>
      </c>
      <c r="G848">
        <v>4</v>
      </c>
      <c r="H848" t="s">
        <v>252</v>
      </c>
      <c r="I848">
        <v>465</v>
      </c>
      <c r="J848">
        <v>460</v>
      </c>
      <c r="K848">
        <v>924</v>
      </c>
      <c r="L848">
        <v>486</v>
      </c>
      <c r="M848">
        <v>479</v>
      </c>
      <c r="N848">
        <v>964</v>
      </c>
      <c r="O848">
        <v>489</v>
      </c>
      <c r="P848">
        <v>474</v>
      </c>
      <c r="Q848">
        <v>963</v>
      </c>
      <c r="R848">
        <v>482</v>
      </c>
      <c r="S848">
        <v>485</v>
      </c>
      <c r="T848">
        <v>966</v>
      </c>
      <c r="U848">
        <v>1316</v>
      </c>
      <c r="V848">
        <v>1330</v>
      </c>
      <c r="W848">
        <v>2646</v>
      </c>
      <c r="X848">
        <v>27079.921000000009</v>
      </c>
    </row>
    <row r="849" spans="1:24" x14ac:dyDescent="0.2">
      <c r="A849">
        <v>20901002</v>
      </c>
      <c r="B849" t="s">
        <v>253</v>
      </c>
      <c r="C849">
        <v>20901</v>
      </c>
      <c r="D849" t="s">
        <v>250</v>
      </c>
      <c r="E849">
        <v>20</v>
      </c>
      <c r="F849" t="s">
        <v>251</v>
      </c>
      <c r="G849">
        <v>4</v>
      </c>
      <c r="H849" t="s">
        <v>252</v>
      </c>
      <c r="I849">
        <v>474</v>
      </c>
      <c r="J849">
        <v>462</v>
      </c>
      <c r="K849">
        <v>936</v>
      </c>
      <c r="L849">
        <v>500</v>
      </c>
      <c r="M849">
        <v>489</v>
      </c>
      <c r="N849">
        <v>989</v>
      </c>
      <c r="O849">
        <v>502</v>
      </c>
      <c r="P849">
        <v>479</v>
      </c>
      <c r="Q849">
        <v>981</v>
      </c>
      <c r="R849">
        <v>498</v>
      </c>
      <c r="S849">
        <v>500</v>
      </c>
      <c r="T849">
        <v>997</v>
      </c>
      <c r="U849">
        <v>1492</v>
      </c>
      <c r="V849">
        <v>1615</v>
      </c>
      <c r="W849">
        <v>3107</v>
      </c>
      <c r="X849">
        <v>27079.921000000009</v>
      </c>
    </row>
    <row r="850" spans="1:24" x14ac:dyDescent="0.2">
      <c r="A850">
        <v>220916001</v>
      </c>
      <c r="B850" t="s">
        <v>1916</v>
      </c>
      <c r="C850">
        <v>220916</v>
      </c>
      <c r="D850" t="s">
        <v>1917</v>
      </c>
      <c r="E850">
        <v>220</v>
      </c>
      <c r="F850" t="s">
        <v>1860</v>
      </c>
      <c r="G850">
        <v>11</v>
      </c>
      <c r="H850" t="s">
        <v>461</v>
      </c>
      <c r="I850">
        <v>508</v>
      </c>
      <c r="J850">
        <v>504</v>
      </c>
      <c r="K850">
        <v>1012</v>
      </c>
      <c r="L850">
        <v>539</v>
      </c>
      <c r="M850">
        <v>529</v>
      </c>
      <c r="N850">
        <v>1068</v>
      </c>
      <c r="O850">
        <v>543</v>
      </c>
      <c r="P850">
        <v>518</v>
      </c>
      <c r="Q850">
        <v>1061</v>
      </c>
      <c r="R850">
        <v>536</v>
      </c>
      <c r="S850">
        <v>541</v>
      </c>
      <c r="T850">
        <v>1077</v>
      </c>
      <c r="U850">
        <v>1099</v>
      </c>
      <c r="V850">
        <v>1084</v>
      </c>
      <c r="W850">
        <v>2183</v>
      </c>
      <c r="X850">
        <v>27763.868000000002</v>
      </c>
    </row>
    <row r="851" spans="1:24" x14ac:dyDescent="0.2">
      <c r="A851">
        <v>220916002</v>
      </c>
      <c r="B851" t="s">
        <v>1918</v>
      </c>
      <c r="C851">
        <v>220916</v>
      </c>
      <c r="D851" t="s">
        <v>1917</v>
      </c>
      <c r="E851">
        <v>220</v>
      </c>
      <c r="F851" t="s">
        <v>1860</v>
      </c>
      <c r="G851">
        <v>11</v>
      </c>
      <c r="H851" t="s">
        <v>461</v>
      </c>
      <c r="I851">
        <v>519</v>
      </c>
      <c r="J851">
        <v>515</v>
      </c>
      <c r="K851">
        <v>1033</v>
      </c>
      <c r="L851">
        <v>546</v>
      </c>
      <c r="M851">
        <v>539</v>
      </c>
      <c r="N851">
        <v>1085</v>
      </c>
      <c r="O851">
        <v>539</v>
      </c>
      <c r="P851">
        <v>525</v>
      </c>
      <c r="Q851">
        <v>1064</v>
      </c>
      <c r="R851">
        <v>553</v>
      </c>
      <c r="S851">
        <v>554</v>
      </c>
      <c r="T851">
        <v>1107</v>
      </c>
      <c r="U851">
        <v>1210</v>
      </c>
      <c r="V851">
        <v>1265</v>
      </c>
      <c r="W851">
        <v>2475</v>
      </c>
      <c r="X851">
        <v>27763.868000000002</v>
      </c>
    </row>
    <row r="852" spans="1:24" x14ac:dyDescent="0.2">
      <c r="A852">
        <v>165901006</v>
      </c>
      <c r="B852" t="s">
        <v>1574</v>
      </c>
      <c r="C852">
        <v>165901</v>
      </c>
      <c r="D852" t="s">
        <v>1571</v>
      </c>
      <c r="E852">
        <v>165</v>
      </c>
      <c r="F852" t="s">
        <v>1572</v>
      </c>
      <c r="G852">
        <v>18</v>
      </c>
      <c r="H852" t="s">
        <v>40</v>
      </c>
      <c r="I852">
        <v>526</v>
      </c>
      <c r="J852">
        <v>566</v>
      </c>
      <c r="K852">
        <v>1092</v>
      </c>
      <c r="L852">
        <v>531</v>
      </c>
      <c r="M852">
        <v>563</v>
      </c>
      <c r="N852">
        <v>1093</v>
      </c>
      <c r="O852">
        <v>523</v>
      </c>
      <c r="P852">
        <v>550</v>
      </c>
      <c r="Q852">
        <v>1073</v>
      </c>
      <c r="R852">
        <v>542</v>
      </c>
      <c r="S852">
        <v>582</v>
      </c>
      <c r="T852">
        <v>1124</v>
      </c>
      <c r="U852">
        <v>200</v>
      </c>
      <c r="V852">
        <v>130</v>
      </c>
      <c r="W852">
        <v>330</v>
      </c>
      <c r="X852">
        <v>28117.274000000001</v>
      </c>
    </row>
    <row r="853" spans="1:24" x14ac:dyDescent="0.2">
      <c r="A853">
        <v>165901003</v>
      </c>
      <c r="B853" t="s">
        <v>1573</v>
      </c>
      <c r="C853">
        <v>165901</v>
      </c>
      <c r="D853" t="s">
        <v>1571</v>
      </c>
      <c r="E853">
        <v>165</v>
      </c>
      <c r="F853" t="s">
        <v>1572</v>
      </c>
      <c r="G853">
        <v>18</v>
      </c>
      <c r="H853" t="s">
        <v>40</v>
      </c>
      <c r="I853">
        <v>473</v>
      </c>
      <c r="J853">
        <v>468</v>
      </c>
      <c r="K853">
        <v>941</v>
      </c>
      <c r="L853">
        <v>525</v>
      </c>
      <c r="M853">
        <v>522</v>
      </c>
      <c r="N853">
        <v>1047</v>
      </c>
      <c r="O853">
        <v>522</v>
      </c>
      <c r="P853">
        <v>511</v>
      </c>
      <c r="Q853">
        <v>1032</v>
      </c>
      <c r="R853">
        <v>529</v>
      </c>
      <c r="S853">
        <v>537</v>
      </c>
      <c r="T853">
        <v>1066</v>
      </c>
      <c r="U853">
        <v>1075</v>
      </c>
      <c r="V853">
        <v>1074</v>
      </c>
      <c r="W853">
        <v>2149</v>
      </c>
      <c r="X853">
        <v>28117.274000000001</v>
      </c>
    </row>
    <row r="854" spans="1:24" x14ac:dyDescent="0.2">
      <c r="A854">
        <v>165901002</v>
      </c>
      <c r="B854" t="s">
        <v>184</v>
      </c>
      <c r="C854">
        <v>165901</v>
      </c>
      <c r="D854" t="s">
        <v>1571</v>
      </c>
      <c r="E854">
        <v>165</v>
      </c>
      <c r="F854" t="s">
        <v>1572</v>
      </c>
      <c r="G854">
        <v>18</v>
      </c>
      <c r="H854" t="s">
        <v>40</v>
      </c>
      <c r="I854">
        <v>479</v>
      </c>
      <c r="J854">
        <v>475</v>
      </c>
      <c r="K854">
        <v>954</v>
      </c>
      <c r="L854">
        <v>535</v>
      </c>
      <c r="M854">
        <v>540</v>
      </c>
      <c r="N854">
        <v>1075</v>
      </c>
      <c r="O854">
        <v>521</v>
      </c>
      <c r="P854">
        <v>512</v>
      </c>
      <c r="Q854">
        <v>1032</v>
      </c>
      <c r="R854">
        <v>551</v>
      </c>
      <c r="S854">
        <v>573</v>
      </c>
      <c r="T854">
        <v>1124</v>
      </c>
      <c r="U854">
        <v>1071</v>
      </c>
      <c r="V854">
        <v>1150</v>
      </c>
      <c r="W854">
        <v>2221</v>
      </c>
      <c r="X854">
        <v>28117.274000000001</v>
      </c>
    </row>
    <row r="855" spans="1:24" x14ac:dyDescent="0.2">
      <c r="A855">
        <v>15916003</v>
      </c>
      <c r="B855" t="s">
        <v>218</v>
      </c>
      <c r="C855">
        <v>15916</v>
      </c>
      <c r="D855" t="s">
        <v>217</v>
      </c>
      <c r="E855">
        <v>15</v>
      </c>
      <c r="F855" t="s">
        <v>139</v>
      </c>
      <c r="G855">
        <v>20</v>
      </c>
      <c r="H855" t="s">
        <v>67</v>
      </c>
      <c r="I855">
        <v>513</v>
      </c>
      <c r="J855">
        <v>497</v>
      </c>
      <c r="K855">
        <v>1010</v>
      </c>
      <c r="L855">
        <v>505</v>
      </c>
      <c r="M855">
        <v>478</v>
      </c>
      <c r="N855">
        <v>983</v>
      </c>
      <c r="O855">
        <v>498</v>
      </c>
      <c r="P855">
        <v>475</v>
      </c>
      <c r="Q855">
        <v>973</v>
      </c>
      <c r="R855">
        <v>520</v>
      </c>
      <c r="S855">
        <v>485</v>
      </c>
      <c r="T855">
        <v>1005</v>
      </c>
      <c r="U855">
        <v>50</v>
      </c>
      <c r="V855">
        <v>38</v>
      </c>
      <c r="W855">
        <v>88</v>
      </c>
      <c r="X855">
        <v>28485.071</v>
      </c>
    </row>
    <row r="856" spans="1:24" x14ac:dyDescent="0.2">
      <c r="A856">
        <v>15916009</v>
      </c>
      <c r="B856" t="s">
        <v>220</v>
      </c>
      <c r="C856">
        <v>15916</v>
      </c>
      <c r="D856" t="s">
        <v>217</v>
      </c>
      <c r="E856">
        <v>15</v>
      </c>
      <c r="F856" t="s">
        <v>139</v>
      </c>
      <c r="G856">
        <v>20</v>
      </c>
      <c r="H856" t="s">
        <v>67</v>
      </c>
      <c r="I856">
        <v>587</v>
      </c>
      <c r="J856">
        <v>560</v>
      </c>
      <c r="K856">
        <v>1147</v>
      </c>
      <c r="L856">
        <v>584</v>
      </c>
      <c r="M856">
        <v>564</v>
      </c>
      <c r="N856">
        <v>1148</v>
      </c>
      <c r="O856">
        <v>580</v>
      </c>
      <c r="P856">
        <v>553</v>
      </c>
      <c r="Q856">
        <v>1132</v>
      </c>
      <c r="R856">
        <v>597</v>
      </c>
      <c r="S856">
        <v>591</v>
      </c>
      <c r="T856">
        <v>1188</v>
      </c>
      <c r="U856">
        <v>304</v>
      </c>
      <c r="V856">
        <v>147</v>
      </c>
      <c r="W856">
        <v>451</v>
      </c>
      <c r="X856">
        <v>28485.071</v>
      </c>
    </row>
    <row r="857" spans="1:24" x14ac:dyDescent="0.2">
      <c r="A857">
        <v>15916008</v>
      </c>
      <c r="B857" t="s">
        <v>219</v>
      </c>
      <c r="C857">
        <v>15916</v>
      </c>
      <c r="D857" t="s">
        <v>217</v>
      </c>
      <c r="E857">
        <v>15</v>
      </c>
      <c r="F857" t="s">
        <v>139</v>
      </c>
      <c r="G857">
        <v>20</v>
      </c>
      <c r="H857" t="s">
        <v>67</v>
      </c>
      <c r="I857">
        <v>423</v>
      </c>
      <c r="J857">
        <v>418</v>
      </c>
      <c r="K857">
        <v>841</v>
      </c>
      <c r="L857">
        <v>430</v>
      </c>
      <c r="M857">
        <v>422</v>
      </c>
      <c r="N857">
        <v>852</v>
      </c>
      <c r="O857">
        <v>443</v>
      </c>
      <c r="P857">
        <v>429</v>
      </c>
      <c r="Q857">
        <v>872</v>
      </c>
      <c r="R857">
        <v>418</v>
      </c>
      <c r="S857">
        <v>415</v>
      </c>
      <c r="T857">
        <v>832</v>
      </c>
      <c r="U857">
        <v>1103</v>
      </c>
      <c r="V857">
        <v>1157</v>
      </c>
      <c r="W857">
        <v>2260</v>
      </c>
      <c r="X857">
        <v>28485.071</v>
      </c>
    </row>
    <row r="858" spans="1:24" x14ac:dyDescent="0.2">
      <c r="A858">
        <v>15916001</v>
      </c>
      <c r="B858" t="s">
        <v>216</v>
      </c>
      <c r="C858">
        <v>15916</v>
      </c>
      <c r="D858" t="s">
        <v>217</v>
      </c>
      <c r="E858">
        <v>15</v>
      </c>
      <c r="F858" t="s">
        <v>139</v>
      </c>
      <c r="G858">
        <v>20</v>
      </c>
      <c r="H858" t="s">
        <v>67</v>
      </c>
      <c r="I858">
        <v>452</v>
      </c>
      <c r="J858">
        <v>449</v>
      </c>
      <c r="K858">
        <v>901</v>
      </c>
      <c r="L858">
        <v>467</v>
      </c>
      <c r="M858">
        <v>461</v>
      </c>
      <c r="N858">
        <v>927</v>
      </c>
      <c r="O858">
        <v>468</v>
      </c>
      <c r="P858">
        <v>459</v>
      </c>
      <c r="Q858">
        <v>928</v>
      </c>
      <c r="R858">
        <v>465</v>
      </c>
      <c r="S858">
        <v>462</v>
      </c>
      <c r="T858">
        <v>927</v>
      </c>
      <c r="U858">
        <v>1804</v>
      </c>
      <c r="V858">
        <v>1925</v>
      </c>
      <c r="W858">
        <v>3729</v>
      </c>
      <c r="X858">
        <v>28485.071</v>
      </c>
    </row>
    <row r="859" spans="1:24" x14ac:dyDescent="0.2">
      <c r="A859">
        <v>43907004</v>
      </c>
      <c r="B859" t="s">
        <v>414</v>
      </c>
      <c r="C859">
        <v>43907</v>
      </c>
      <c r="D859" t="s">
        <v>413</v>
      </c>
      <c r="E859">
        <v>43</v>
      </c>
      <c r="F859" t="s">
        <v>396</v>
      </c>
      <c r="G859">
        <v>10</v>
      </c>
      <c r="H859" t="s">
        <v>397</v>
      </c>
      <c r="I859">
        <v>513</v>
      </c>
      <c r="J859">
        <v>519</v>
      </c>
      <c r="K859">
        <v>1032</v>
      </c>
      <c r="L859">
        <v>555</v>
      </c>
      <c r="M859">
        <v>553</v>
      </c>
      <c r="N859">
        <v>1107</v>
      </c>
      <c r="O859">
        <v>551</v>
      </c>
      <c r="P859">
        <v>533</v>
      </c>
      <c r="Q859">
        <v>1085</v>
      </c>
      <c r="R859">
        <v>558</v>
      </c>
      <c r="S859">
        <v>578</v>
      </c>
      <c r="T859">
        <v>1136</v>
      </c>
      <c r="U859">
        <v>1021</v>
      </c>
      <c r="V859">
        <v>1084</v>
      </c>
      <c r="W859">
        <v>2105</v>
      </c>
      <c r="X859">
        <v>29090.341</v>
      </c>
    </row>
    <row r="860" spans="1:24" x14ac:dyDescent="0.2">
      <c r="A860">
        <v>43907002</v>
      </c>
      <c r="B860" t="s">
        <v>412</v>
      </c>
      <c r="C860">
        <v>43907</v>
      </c>
      <c r="D860" t="s">
        <v>413</v>
      </c>
      <c r="E860">
        <v>43</v>
      </c>
      <c r="F860" t="s">
        <v>396</v>
      </c>
      <c r="G860">
        <v>10</v>
      </c>
      <c r="H860" t="s">
        <v>397</v>
      </c>
      <c r="I860">
        <v>507</v>
      </c>
      <c r="J860">
        <v>513</v>
      </c>
      <c r="K860">
        <v>1019</v>
      </c>
      <c r="L860">
        <v>569</v>
      </c>
      <c r="M860">
        <v>563</v>
      </c>
      <c r="N860">
        <v>1132</v>
      </c>
      <c r="O860">
        <v>572</v>
      </c>
      <c r="P860">
        <v>555</v>
      </c>
      <c r="Q860">
        <v>1127</v>
      </c>
      <c r="R860">
        <v>565</v>
      </c>
      <c r="S860">
        <v>573</v>
      </c>
      <c r="T860">
        <v>1137</v>
      </c>
      <c r="U860">
        <v>1302</v>
      </c>
      <c r="V860">
        <v>1432</v>
      </c>
      <c r="W860">
        <v>2734</v>
      </c>
      <c r="X860">
        <v>29090.341</v>
      </c>
    </row>
    <row r="861" spans="1:24" x14ac:dyDescent="0.2">
      <c r="A861">
        <v>43907007</v>
      </c>
      <c r="B861" t="s">
        <v>415</v>
      </c>
      <c r="C861">
        <v>43907</v>
      </c>
      <c r="D861" t="s">
        <v>413</v>
      </c>
      <c r="E861">
        <v>43</v>
      </c>
      <c r="F861" t="s">
        <v>396</v>
      </c>
      <c r="G861">
        <v>10</v>
      </c>
      <c r="H861" t="s">
        <v>397</v>
      </c>
      <c r="I861">
        <v>524</v>
      </c>
      <c r="J861">
        <v>521</v>
      </c>
      <c r="K861">
        <v>1045</v>
      </c>
      <c r="L861">
        <v>587</v>
      </c>
      <c r="M861">
        <v>583</v>
      </c>
      <c r="N861">
        <v>1170</v>
      </c>
      <c r="O861">
        <v>593</v>
      </c>
      <c r="P861">
        <v>574</v>
      </c>
      <c r="Q861">
        <v>1167</v>
      </c>
      <c r="R861">
        <v>579</v>
      </c>
      <c r="S861">
        <v>594</v>
      </c>
      <c r="T861">
        <v>1173</v>
      </c>
      <c r="U861">
        <v>1401</v>
      </c>
      <c r="V861">
        <v>1444</v>
      </c>
      <c r="W861">
        <v>2845</v>
      </c>
      <c r="X861">
        <v>29090.341</v>
      </c>
    </row>
    <row r="862" spans="1:24" x14ac:dyDescent="0.2">
      <c r="A862">
        <v>101910002</v>
      </c>
      <c r="B862" t="s">
        <v>1039</v>
      </c>
      <c r="C862">
        <v>101910</v>
      </c>
      <c r="D862" t="s">
        <v>1040</v>
      </c>
      <c r="E862">
        <v>101</v>
      </c>
      <c r="F862" t="s">
        <v>971</v>
      </c>
      <c r="G862">
        <v>4</v>
      </c>
      <c r="H862" t="s">
        <v>252</v>
      </c>
      <c r="I862">
        <v>489</v>
      </c>
      <c r="J862">
        <v>478</v>
      </c>
      <c r="K862">
        <v>966</v>
      </c>
      <c r="L862">
        <v>497</v>
      </c>
      <c r="M862">
        <v>485</v>
      </c>
      <c r="N862">
        <v>981</v>
      </c>
      <c r="O862">
        <v>499</v>
      </c>
      <c r="P862">
        <v>475</v>
      </c>
      <c r="Q862">
        <v>974</v>
      </c>
      <c r="R862">
        <v>492</v>
      </c>
      <c r="S862">
        <v>505</v>
      </c>
      <c r="T862">
        <v>995</v>
      </c>
      <c r="U862">
        <v>994</v>
      </c>
      <c r="V862">
        <v>1068</v>
      </c>
      <c r="W862">
        <v>2062</v>
      </c>
      <c r="X862">
        <v>29375.038</v>
      </c>
    </row>
    <row r="863" spans="1:24" x14ac:dyDescent="0.2">
      <c r="A863">
        <v>101910003</v>
      </c>
      <c r="B863" t="s">
        <v>1041</v>
      </c>
      <c r="C863">
        <v>101910</v>
      </c>
      <c r="D863" t="s">
        <v>1040</v>
      </c>
      <c r="E863">
        <v>101</v>
      </c>
      <c r="F863" t="s">
        <v>971</v>
      </c>
      <c r="G863">
        <v>4</v>
      </c>
      <c r="H863" t="s">
        <v>252</v>
      </c>
      <c r="I863">
        <v>486</v>
      </c>
      <c r="J863">
        <v>485</v>
      </c>
      <c r="K863">
        <v>971</v>
      </c>
      <c r="L863">
        <v>494</v>
      </c>
      <c r="M863">
        <v>493</v>
      </c>
      <c r="N863">
        <v>987</v>
      </c>
      <c r="O863">
        <v>493</v>
      </c>
      <c r="P863">
        <v>484</v>
      </c>
      <c r="Q863">
        <v>977</v>
      </c>
      <c r="R863">
        <v>496</v>
      </c>
      <c r="S863">
        <v>504</v>
      </c>
      <c r="T863">
        <v>1000</v>
      </c>
      <c r="U863">
        <v>2263</v>
      </c>
      <c r="V863">
        <v>2378</v>
      </c>
      <c r="W863">
        <v>4641</v>
      </c>
      <c r="X863">
        <v>29375.038</v>
      </c>
    </row>
    <row r="864" spans="1:24" x14ac:dyDescent="0.2">
      <c r="A864">
        <v>227904003</v>
      </c>
      <c r="B864" t="s">
        <v>1985</v>
      </c>
      <c r="C864">
        <v>227904</v>
      </c>
      <c r="D864" t="s">
        <v>1984</v>
      </c>
      <c r="E864">
        <v>227</v>
      </c>
      <c r="F864" t="s">
        <v>1963</v>
      </c>
      <c r="G864">
        <v>13</v>
      </c>
      <c r="H864" t="s">
        <v>92</v>
      </c>
      <c r="I864">
        <v>497</v>
      </c>
      <c r="J864">
        <v>497</v>
      </c>
      <c r="K864">
        <v>995</v>
      </c>
      <c r="L864">
        <v>505</v>
      </c>
      <c r="M864">
        <v>504</v>
      </c>
      <c r="N864">
        <v>1009</v>
      </c>
      <c r="O864">
        <v>503</v>
      </c>
      <c r="P864">
        <v>495</v>
      </c>
      <c r="Q864">
        <v>999</v>
      </c>
      <c r="R864">
        <v>506</v>
      </c>
      <c r="S864">
        <v>519</v>
      </c>
      <c r="T864">
        <v>1025</v>
      </c>
      <c r="U864">
        <v>889</v>
      </c>
      <c r="V864">
        <v>1012</v>
      </c>
      <c r="W864">
        <v>1901</v>
      </c>
      <c r="X864">
        <v>29661.931</v>
      </c>
    </row>
    <row r="865" spans="1:24" x14ac:dyDescent="0.2">
      <c r="A865">
        <v>227904001</v>
      </c>
      <c r="B865" t="s">
        <v>1983</v>
      </c>
      <c r="C865">
        <v>227904</v>
      </c>
      <c r="D865" t="s">
        <v>1984</v>
      </c>
      <c r="E865">
        <v>227</v>
      </c>
      <c r="F865" t="s">
        <v>1963</v>
      </c>
      <c r="G865">
        <v>13</v>
      </c>
      <c r="H865" t="s">
        <v>92</v>
      </c>
      <c r="I865">
        <v>522</v>
      </c>
      <c r="J865">
        <v>539</v>
      </c>
      <c r="K865">
        <v>1061</v>
      </c>
      <c r="L865">
        <v>543</v>
      </c>
      <c r="M865">
        <v>549</v>
      </c>
      <c r="N865">
        <v>1092</v>
      </c>
      <c r="O865">
        <v>544</v>
      </c>
      <c r="P865">
        <v>536</v>
      </c>
      <c r="Q865">
        <v>1080</v>
      </c>
      <c r="R865">
        <v>542</v>
      </c>
      <c r="S865">
        <v>566</v>
      </c>
      <c r="T865">
        <v>1107</v>
      </c>
      <c r="U865">
        <v>1068</v>
      </c>
      <c r="V865">
        <v>1125</v>
      </c>
      <c r="W865">
        <v>2193</v>
      </c>
      <c r="X865">
        <v>29661.931</v>
      </c>
    </row>
    <row r="866" spans="1:24" x14ac:dyDescent="0.2">
      <c r="A866">
        <v>227904004</v>
      </c>
      <c r="B866" t="s">
        <v>1986</v>
      </c>
      <c r="C866">
        <v>227904</v>
      </c>
      <c r="D866" t="s">
        <v>1984</v>
      </c>
      <c r="E866">
        <v>227</v>
      </c>
      <c r="F866" t="s">
        <v>1963</v>
      </c>
      <c r="G866">
        <v>13</v>
      </c>
      <c r="H866" t="s">
        <v>92</v>
      </c>
      <c r="I866">
        <v>509</v>
      </c>
      <c r="J866">
        <v>504</v>
      </c>
      <c r="K866">
        <v>1013</v>
      </c>
      <c r="L866">
        <v>546</v>
      </c>
      <c r="M866">
        <v>539</v>
      </c>
      <c r="N866">
        <v>1085</v>
      </c>
      <c r="O866">
        <v>550</v>
      </c>
      <c r="P866">
        <v>535</v>
      </c>
      <c r="Q866">
        <v>1085</v>
      </c>
      <c r="R866">
        <v>542</v>
      </c>
      <c r="S866">
        <v>542</v>
      </c>
      <c r="T866">
        <v>1085</v>
      </c>
      <c r="U866">
        <v>1440</v>
      </c>
      <c r="V866">
        <v>1587</v>
      </c>
      <c r="W866">
        <v>3027</v>
      </c>
      <c r="X866">
        <v>29661.931</v>
      </c>
    </row>
    <row r="867" spans="1:24" x14ac:dyDescent="0.2">
      <c r="A867">
        <v>101911005</v>
      </c>
      <c r="B867" t="s">
        <v>1044</v>
      </c>
      <c r="C867">
        <v>101911</v>
      </c>
      <c r="D867" t="s">
        <v>1042</v>
      </c>
      <c r="E867">
        <v>101</v>
      </c>
      <c r="F867" t="s">
        <v>971</v>
      </c>
      <c r="G867">
        <v>4</v>
      </c>
      <c r="H867" t="s">
        <v>252</v>
      </c>
      <c r="I867">
        <v>396</v>
      </c>
      <c r="J867">
        <v>398</v>
      </c>
      <c r="K867">
        <v>794</v>
      </c>
      <c r="L867">
        <v>404</v>
      </c>
      <c r="M867">
        <v>412</v>
      </c>
      <c r="N867">
        <v>816</v>
      </c>
      <c r="O867">
        <v>415</v>
      </c>
      <c r="P867">
        <v>422</v>
      </c>
      <c r="Q867">
        <v>837</v>
      </c>
      <c r="R867">
        <v>384</v>
      </c>
      <c r="S867">
        <v>394</v>
      </c>
      <c r="T867">
        <v>778</v>
      </c>
      <c r="U867">
        <v>94</v>
      </c>
      <c r="V867">
        <v>51</v>
      </c>
      <c r="W867">
        <v>145</v>
      </c>
      <c r="X867">
        <v>29678.771000000001</v>
      </c>
    </row>
    <row r="868" spans="1:24" x14ac:dyDescent="0.2">
      <c r="A868">
        <v>101911016</v>
      </c>
      <c r="B868" t="s">
        <v>1046</v>
      </c>
      <c r="C868">
        <v>101911</v>
      </c>
      <c r="D868" t="s">
        <v>1042</v>
      </c>
      <c r="E868">
        <v>101</v>
      </c>
      <c r="F868" t="s">
        <v>971</v>
      </c>
      <c r="G868">
        <v>4</v>
      </c>
      <c r="H868" t="s">
        <v>252</v>
      </c>
      <c r="I868">
        <v>520</v>
      </c>
      <c r="J868">
        <v>530</v>
      </c>
      <c r="K868">
        <v>1050</v>
      </c>
      <c r="L868">
        <v>536</v>
      </c>
      <c r="M868">
        <v>535</v>
      </c>
      <c r="N868">
        <v>1070</v>
      </c>
      <c r="O868">
        <v>537</v>
      </c>
      <c r="P868">
        <v>528</v>
      </c>
      <c r="Q868">
        <v>1065</v>
      </c>
      <c r="R868">
        <v>533</v>
      </c>
      <c r="S868">
        <v>547</v>
      </c>
      <c r="T868">
        <v>1080</v>
      </c>
      <c r="U868">
        <v>232</v>
      </c>
      <c r="V868">
        <v>156</v>
      </c>
      <c r="W868">
        <v>388</v>
      </c>
      <c r="X868">
        <v>29678.771000000001</v>
      </c>
    </row>
    <row r="869" spans="1:24" x14ac:dyDescent="0.2">
      <c r="A869">
        <v>101911002</v>
      </c>
      <c r="B869" t="s">
        <v>184</v>
      </c>
      <c r="C869">
        <v>101911</v>
      </c>
      <c r="D869" t="s">
        <v>1042</v>
      </c>
      <c r="E869">
        <v>101</v>
      </c>
      <c r="F869" t="s">
        <v>971</v>
      </c>
      <c r="G869">
        <v>4</v>
      </c>
      <c r="H869" t="s">
        <v>252</v>
      </c>
      <c r="I869">
        <v>435</v>
      </c>
      <c r="J869">
        <v>443</v>
      </c>
      <c r="K869">
        <v>879</v>
      </c>
      <c r="L869">
        <v>444</v>
      </c>
      <c r="M869">
        <v>451</v>
      </c>
      <c r="N869">
        <v>895</v>
      </c>
      <c r="O869">
        <v>446</v>
      </c>
      <c r="P869">
        <v>451</v>
      </c>
      <c r="Q869">
        <v>896</v>
      </c>
      <c r="R869">
        <v>443</v>
      </c>
      <c r="S869">
        <v>450</v>
      </c>
      <c r="T869">
        <v>893</v>
      </c>
      <c r="U869">
        <v>709</v>
      </c>
      <c r="V869">
        <v>832</v>
      </c>
      <c r="W869">
        <v>1541</v>
      </c>
      <c r="X869">
        <v>29678.771000000001</v>
      </c>
    </row>
    <row r="870" spans="1:24" x14ac:dyDescent="0.2">
      <c r="A870">
        <v>101911015</v>
      </c>
      <c r="B870" t="s">
        <v>1045</v>
      </c>
      <c r="C870">
        <v>101911</v>
      </c>
      <c r="D870" t="s">
        <v>1042</v>
      </c>
      <c r="E870">
        <v>101</v>
      </c>
      <c r="F870" t="s">
        <v>971</v>
      </c>
      <c r="G870">
        <v>4</v>
      </c>
      <c r="H870" t="s">
        <v>252</v>
      </c>
      <c r="I870">
        <v>459</v>
      </c>
      <c r="J870">
        <v>469</v>
      </c>
      <c r="K870">
        <v>928</v>
      </c>
      <c r="L870">
        <v>477</v>
      </c>
      <c r="M870">
        <v>480</v>
      </c>
      <c r="N870">
        <v>957</v>
      </c>
      <c r="O870">
        <v>485</v>
      </c>
      <c r="P870">
        <v>479</v>
      </c>
      <c r="Q870">
        <v>964</v>
      </c>
      <c r="R870">
        <v>471</v>
      </c>
      <c r="S870">
        <v>480</v>
      </c>
      <c r="T870">
        <v>951</v>
      </c>
      <c r="U870">
        <v>1010</v>
      </c>
      <c r="V870">
        <v>1093</v>
      </c>
      <c r="W870">
        <v>2103</v>
      </c>
      <c r="X870">
        <v>29678.771000000001</v>
      </c>
    </row>
    <row r="871" spans="1:24" x14ac:dyDescent="0.2">
      <c r="A871">
        <v>101911003</v>
      </c>
      <c r="B871" t="s">
        <v>1043</v>
      </c>
      <c r="C871">
        <v>101911</v>
      </c>
      <c r="D871" t="s">
        <v>1042</v>
      </c>
      <c r="E871">
        <v>101</v>
      </c>
      <c r="F871" t="s">
        <v>971</v>
      </c>
      <c r="G871">
        <v>4</v>
      </c>
      <c r="H871" t="s">
        <v>252</v>
      </c>
      <c r="I871">
        <v>459</v>
      </c>
      <c r="J871">
        <v>472</v>
      </c>
      <c r="K871">
        <v>930</v>
      </c>
      <c r="L871">
        <v>482</v>
      </c>
      <c r="M871">
        <v>486</v>
      </c>
      <c r="N871">
        <v>967</v>
      </c>
      <c r="O871">
        <v>491</v>
      </c>
      <c r="P871">
        <v>481</v>
      </c>
      <c r="Q871">
        <v>972</v>
      </c>
      <c r="R871">
        <v>472</v>
      </c>
      <c r="S871">
        <v>491</v>
      </c>
      <c r="T871">
        <v>963</v>
      </c>
      <c r="U871">
        <v>1171</v>
      </c>
      <c r="V871">
        <v>1215</v>
      </c>
      <c r="W871">
        <v>2386</v>
      </c>
      <c r="X871">
        <v>29678.771000000001</v>
      </c>
    </row>
    <row r="872" spans="1:24" x14ac:dyDescent="0.2">
      <c r="A872">
        <v>220902012</v>
      </c>
      <c r="B872" t="s">
        <v>1871</v>
      </c>
      <c r="C872">
        <v>220902</v>
      </c>
      <c r="D872" t="s">
        <v>1868</v>
      </c>
      <c r="E872">
        <v>220</v>
      </c>
      <c r="F872" t="s">
        <v>1860</v>
      </c>
      <c r="G872">
        <v>11</v>
      </c>
      <c r="H872" t="s">
        <v>461</v>
      </c>
      <c r="I872">
        <v>425</v>
      </c>
      <c r="J872">
        <v>405</v>
      </c>
      <c r="K872">
        <v>830</v>
      </c>
      <c r="L872">
        <v>425</v>
      </c>
      <c r="M872">
        <v>405</v>
      </c>
      <c r="N872">
        <v>830</v>
      </c>
      <c r="U872">
        <v>81</v>
      </c>
      <c r="V872">
        <v>135</v>
      </c>
      <c r="W872">
        <v>216</v>
      </c>
      <c r="X872">
        <v>29771.72</v>
      </c>
    </row>
    <row r="873" spans="1:24" x14ac:dyDescent="0.2">
      <c r="A873">
        <v>220902002</v>
      </c>
      <c r="B873" t="s">
        <v>1869</v>
      </c>
      <c r="C873">
        <v>220902</v>
      </c>
      <c r="D873" t="s">
        <v>1868</v>
      </c>
      <c r="E873">
        <v>220</v>
      </c>
      <c r="F873" t="s">
        <v>1860</v>
      </c>
      <c r="G873">
        <v>11</v>
      </c>
      <c r="H873" t="s">
        <v>461</v>
      </c>
      <c r="I873">
        <v>538</v>
      </c>
      <c r="J873">
        <v>518</v>
      </c>
      <c r="K873">
        <v>1056</v>
      </c>
      <c r="L873">
        <v>557</v>
      </c>
      <c r="M873">
        <v>536</v>
      </c>
      <c r="N873">
        <v>1093</v>
      </c>
      <c r="O873">
        <v>554</v>
      </c>
      <c r="P873">
        <v>527</v>
      </c>
      <c r="Q873">
        <v>1081</v>
      </c>
      <c r="R873">
        <v>562</v>
      </c>
      <c r="S873">
        <v>547</v>
      </c>
      <c r="T873">
        <v>1109</v>
      </c>
      <c r="U873">
        <v>985</v>
      </c>
      <c r="V873">
        <v>1055</v>
      </c>
      <c r="W873">
        <v>2040</v>
      </c>
      <c r="X873">
        <v>29771.72</v>
      </c>
    </row>
    <row r="874" spans="1:24" x14ac:dyDescent="0.2">
      <c r="A874">
        <v>220902010</v>
      </c>
      <c r="B874" t="s">
        <v>1870</v>
      </c>
      <c r="C874">
        <v>220902</v>
      </c>
      <c r="D874" t="s">
        <v>1868</v>
      </c>
      <c r="E874">
        <v>220</v>
      </c>
      <c r="F874" t="s">
        <v>1860</v>
      </c>
      <c r="G874">
        <v>11</v>
      </c>
      <c r="H874" t="s">
        <v>461</v>
      </c>
      <c r="I874">
        <v>520</v>
      </c>
      <c r="J874">
        <v>499</v>
      </c>
      <c r="K874">
        <v>1019</v>
      </c>
      <c r="L874">
        <v>559</v>
      </c>
      <c r="M874">
        <v>554</v>
      </c>
      <c r="N874">
        <v>1113</v>
      </c>
      <c r="O874">
        <v>558</v>
      </c>
      <c r="P874">
        <v>543</v>
      </c>
      <c r="Q874">
        <v>1102</v>
      </c>
      <c r="R874">
        <v>561</v>
      </c>
      <c r="S874">
        <v>567</v>
      </c>
      <c r="T874">
        <v>1128</v>
      </c>
      <c r="U874">
        <v>1021</v>
      </c>
      <c r="V874">
        <v>1059</v>
      </c>
      <c r="W874">
        <v>2080</v>
      </c>
      <c r="X874">
        <v>29771.72</v>
      </c>
    </row>
    <row r="875" spans="1:24" x14ac:dyDescent="0.2">
      <c r="A875">
        <v>220902001</v>
      </c>
      <c r="B875" t="s">
        <v>1867</v>
      </c>
      <c r="C875">
        <v>220902</v>
      </c>
      <c r="D875" t="s">
        <v>1868</v>
      </c>
      <c r="E875">
        <v>220</v>
      </c>
      <c r="F875" t="s">
        <v>1860</v>
      </c>
      <c r="G875">
        <v>11</v>
      </c>
      <c r="H875" t="s">
        <v>461</v>
      </c>
      <c r="I875">
        <v>497</v>
      </c>
      <c r="J875">
        <v>507</v>
      </c>
      <c r="K875">
        <v>1004</v>
      </c>
      <c r="L875">
        <v>511</v>
      </c>
      <c r="M875">
        <v>514</v>
      </c>
      <c r="N875">
        <v>1025</v>
      </c>
      <c r="O875">
        <v>514</v>
      </c>
      <c r="P875">
        <v>512</v>
      </c>
      <c r="Q875">
        <v>1026</v>
      </c>
      <c r="R875">
        <v>505</v>
      </c>
      <c r="S875">
        <v>517</v>
      </c>
      <c r="T875">
        <v>1022</v>
      </c>
      <c r="U875">
        <v>1330</v>
      </c>
      <c r="V875">
        <v>1326</v>
      </c>
      <c r="W875">
        <v>2656</v>
      </c>
      <c r="X875">
        <v>29771.72</v>
      </c>
    </row>
    <row r="876" spans="1:24" x14ac:dyDescent="0.2">
      <c r="A876">
        <v>108906007</v>
      </c>
      <c r="B876" t="s">
        <v>1192</v>
      </c>
      <c r="C876">
        <v>108906</v>
      </c>
      <c r="D876" t="s">
        <v>1190</v>
      </c>
      <c r="E876">
        <v>108</v>
      </c>
      <c r="F876" t="s">
        <v>1170</v>
      </c>
      <c r="G876">
        <v>1</v>
      </c>
      <c r="H876" t="s">
        <v>327</v>
      </c>
      <c r="I876">
        <v>504</v>
      </c>
      <c r="J876">
        <v>446</v>
      </c>
      <c r="K876">
        <v>949</v>
      </c>
      <c r="L876">
        <v>502</v>
      </c>
      <c r="M876">
        <v>448</v>
      </c>
      <c r="N876">
        <v>951</v>
      </c>
      <c r="O876">
        <v>512</v>
      </c>
      <c r="P876">
        <v>452</v>
      </c>
      <c r="Q876">
        <v>964</v>
      </c>
      <c r="R876">
        <v>489</v>
      </c>
      <c r="S876">
        <v>444</v>
      </c>
      <c r="T876">
        <v>933</v>
      </c>
      <c r="U876">
        <v>84</v>
      </c>
      <c r="V876">
        <v>44</v>
      </c>
      <c r="W876">
        <v>128</v>
      </c>
      <c r="X876">
        <v>31390.881000000001</v>
      </c>
    </row>
    <row r="877" spans="1:24" x14ac:dyDescent="0.2">
      <c r="A877">
        <v>108906011</v>
      </c>
      <c r="B877" t="s">
        <v>1193</v>
      </c>
      <c r="C877">
        <v>108906</v>
      </c>
      <c r="D877" t="s">
        <v>1190</v>
      </c>
      <c r="E877">
        <v>108</v>
      </c>
      <c r="F877" t="s">
        <v>1170</v>
      </c>
      <c r="G877">
        <v>1</v>
      </c>
      <c r="H877" t="s">
        <v>327</v>
      </c>
      <c r="I877">
        <v>522</v>
      </c>
      <c r="J877">
        <v>519</v>
      </c>
      <c r="K877">
        <v>1041</v>
      </c>
      <c r="L877">
        <v>523</v>
      </c>
      <c r="M877">
        <v>523</v>
      </c>
      <c r="N877">
        <v>1046</v>
      </c>
      <c r="O877">
        <v>511</v>
      </c>
      <c r="P877">
        <v>503</v>
      </c>
      <c r="Q877">
        <v>1015</v>
      </c>
      <c r="R877">
        <v>538</v>
      </c>
      <c r="S877">
        <v>549</v>
      </c>
      <c r="T877">
        <v>1087</v>
      </c>
      <c r="U877">
        <v>260</v>
      </c>
      <c r="V877">
        <v>168</v>
      </c>
      <c r="W877">
        <v>428</v>
      </c>
      <c r="X877">
        <v>31390.881000000001</v>
      </c>
    </row>
    <row r="878" spans="1:24" x14ac:dyDescent="0.2">
      <c r="A878">
        <v>108906006</v>
      </c>
      <c r="B878" t="s">
        <v>1191</v>
      </c>
      <c r="C878">
        <v>108906</v>
      </c>
      <c r="D878" t="s">
        <v>1190</v>
      </c>
      <c r="E878">
        <v>108</v>
      </c>
      <c r="F878" t="s">
        <v>1170</v>
      </c>
      <c r="G878">
        <v>1</v>
      </c>
      <c r="H878" t="s">
        <v>327</v>
      </c>
      <c r="I878">
        <v>486</v>
      </c>
      <c r="J878">
        <v>487</v>
      </c>
      <c r="K878">
        <v>973</v>
      </c>
      <c r="L878">
        <v>506</v>
      </c>
      <c r="M878">
        <v>499</v>
      </c>
      <c r="N878">
        <v>1005</v>
      </c>
      <c r="O878">
        <v>505</v>
      </c>
      <c r="P878">
        <v>489</v>
      </c>
      <c r="Q878">
        <v>994</v>
      </c>
      <c r="R878">
        <v>507</v>
      </c>
      <c r="S878">
        <v>513</v>
      </c>
      <c r="T878">
        <v>1020</v>
      </c>
      <c r="U878">
        <v>1046</v>
      </c>
      <c r="V878">
        <v>1151</v>
      </c>
      <c r="W878">
        <v>2197</v>
      </c>
      <c r="X878">
        <v>31390.881000000001</v>
      </c>
    </row>
    <row r="879" spans="1:24" x14ac:dyDescent="0.2">
      <c r="A879">
        <v>108906002</v>
      </c>
      <c r="B879" t="s">
        <v>165</v>
      </c>
      <c r="C879">
        <v>108906</v>
      </c>
      <c r="D879" t="s">
        <v>1190</v>
      </c>
      <c r="E879">
        <v>108</v>
      </c>
      <c r="F879" t="s">
        <v>1170</v>
      </c>
      <c r="G879">
        <v>1</v>
      </c>
      <c r="H879" t="s">
        <v>327</v>
      </c>
      <c r="I879">
        <v>503</v>
      </c>
      <c r="J879">
        <v>491</v>
      </c>
      <c r="K879">
        <v>993</v>
      </c>
      <c r="L879">
        <v>523</v>
      </c>
      <c r="M879">
        <v>509</v>
      </c>
      <c r="N879">
        <v>1032</v>
      </c>
      <c r="O879">
        <v>515</v>
      </c>
      <c r="P879">
        <v>495</v>
      </c>
      <c r="Q879">
        <v>1010</v>
      </c>
      <c r="R879">
        <v>534</v>
      </c>
      <c r="S879">
        <v>530</v>
      </c>
      <c r="T879">
        <v>1064</v>
      </c>
      <c r="U879">
        <v>1128</v>
      </c>
      <c r="V879">
        <v>1174</v>
      </c>
      <c r="W879">
        <v>2302</v>
      </c>
      <c r="X879">
        <v>31390.881000000001</v>
      </c>
    </row>
    <row r="880" spans="1:24" x14ac:dyDescent="0.2">
      <c r="A880">
        <v>108906001</v>
      </c>
      <c r="B880" t="s">
        <v>1189</v>
      </c>
      <c r="C880">
        <v>108906</v>
      </c>
      <c r="D880" t="s">
        <v>1190</v>
      </c>
      <c r="E880">
        <v>108</v>
      </c>
      <c r="F880" t="s">
        <v>1170</v>
      </c>
      <c r="G880">
        <v>1</v>
      </c>
      <c r="H880" t="s">
        <v>327</v>
      </c>
      <c r="I880">
        <v>473</v>
      </c>
      <c r="J880">
        <v>464</v>
      </c>
      <c r="K880">
        <v>936</v>
      </c>
      <c r="L880">
        <v>497</v>
      </c>
      <c r="M880">
        <v>480</v>
      </c>
      <c r="N880">
        <v>977</v>
      </c>
      <c r="O880">
        <v>497</v>
      </c>
      <c r="P880">
        <v>469</v>
      </c>
      <c r="Q880">
        <v>967</v>
      </c>
      <c r="R880">
        <v>496</v>
      </c>
      <c r="S880">
        <v>489</v>
      </c>
      <c r="T880">
        <v>985</v>
      </c>
      <c r="U880">
        <v>1061</v>
      </c>
      <c r="V880">
        <v>1242</v>
      </c>
      <c r="W880">
        <v>2303</v>
      </c>
      <c r="X880">
        <v>31390.881000000001</v>
      </c>
    </row>
    <row r="881" spans="1:24" x14ac:dyDescent="0.2">
      <c r="A881">
        <v>57903010</v>
      </c>
      <c r="B881" t="s">
        <v>339</v>
      </c>
      <c r="C881">
        <v>57903</v>
      </c>
      <c r="D881" t="s">
        <v>520</v>
      </c>
      <c r="E881">
        <v>57</v>
      </c>
      <c r="F881" t="s">
        <v>480</v>
      </c>
      <c r="G881">
        <v>10</v>
      </c>
      <c r="H881" t="s">
        <v>397</v>
      </c>
      <c r="I881">
        <v>521</v>
      </c>
      <c r="J881">
        <v>537</v>
      </c>
      <c r="K881">
        <v>1058</v>
      </c>
      <c r="L881">
        <v>530</v>
      </c>
      <c r="M881">
        <v>537</v>
      </c>
      <c r="N881">
        <v>1067</v>
      </c>
      <c r="O881">
        <v>533</v>
      </c>
      <c r="P881">
        <v>519</v>
      </c>
      <c r="Q881">
        <v>1052</v>
      </c>
      <c r="R881">
        <v>524</v>
      </c>
      <c r="S881">
        <v>566</v>
      </c>
      <c r="T881">
        <v>1090</v>
      </c>
      <c r="U881">
        <v>194</v>
      </c>
      <c r="V881">
        <v>112</v>
      </c>
      <c r="W881">
        <v>306</v>
      </c>
      <c r="X881">
        <v>32290.821</v>
      </c>
    </row>
    <row r="882" spans="1:24" x14ac:dyDescent="0.2">
      <c r="A882">
        <v>57903007</v>
      </c>
      <c r="B882" t="s">
        <v>523</v>
      </c>
      <c r="C882">
        <v>57903</v>
      </c>
      <c r="D882" t="s">
        <v>520</v>
      </c>
      <c r="E882">
        <v>57</v>
      </c>
      <c r="F882" t="s">
        <v>480</v>
      </c>
      <c r="G882">
        <v>10</v>
      </c>
      <c r="H882" t="s">
        <v>397</v>
      </c>
      <c r="I882">
        <v>502</v>
      </c>
      <c r="J882">
        <v>506</v>
      </c>
      <c r="K882">
        <v>1007</v>
      </c>
      <c r="L882">
        <v>523</v>
      </c>
      <c r="M882">
        <v>524</v>
      </c>
      <c r="N882">
        <v>1047</v>
      </c>
      <c r="O882">
        <v>518</v>
      </c>
      <c r="P882">
        <v>504</v>
      </c>
      <c r="Q882">
        <v>1021</v>
      </c>
      <c r="R882">
        <v>528</v>
      </c>
      <c r="S882">
        <v>546</v>
      </c>
      <c r="T882">
        <v>1073</v>
      </c>
      <c r="U882">
        <v>411</v>
      </c>
      <c r="V882">
        <v>453</v>
      </c>
      <c r="W882">
        <v>864</v>
      </c>
      <c r="X882">
        <v>32290.821</v>
      </c>
    </row>
    <row r="883" spans="1:24" x14ac:dyDescent="0.2">
      <c r="A883">
        <v>57903002</v>
      </c>
      <c r="B883" t="s">
        <v>521</v>
      </c>
      <c r="C883">
        <v>57903</v>
      </c>
      <c r="D883" t="s">
        <v>520</v>
      </c>
      <c r="E883">
        <v>57</v>
      </c>
      <c r="F883" t="s">
        <v>480</v>
      </c>
      <c r="G883">
        <v>10</v>
      </c>
      <c r="H883" t="s">
        <v>397</v>
      </c>
      <c r="I883">
        <v>506</v>
      </c>
      <c r="J883">
        <v>507</v>
      </c>
      <c r="K883">
        <v>1014</v>
      </c>
      <c r="L883">
        <v>524</v>
      </c>
      <c r="M883">
        <v>523</v>
      </c>
      <c r="N883">
        <v>1048</v>
      </c>
      <c r="O883">
        <v>529</v>
      </c>
      <c r="P883">
        <v>513</v>
      </c>
      <c r="Q883">
        <v>1045</v>
      </c>
      <c r="R883">
        <v>518</v>
      </c>
      <c r="S883">
        <v>534</v>
      </c>
      <c r="T883">
        <v>1052</v>
      </c>
      <c r="U883">
        <v>919</v>
      </c>
      <c r="V883">
        <v>990</v>
      </c>
      <c r="W883">
        <v>1909</v>
      </c>
      <c r="X883">
        <v>32290.821</v>
      </c>
    </row>
    <row r="884" spans="1:24" x14ac:dyDescent="0.2">
      <c r="A884">
        <v>57903006</v>
      </c>
      <c r="B884" t="s">
        <v>522</v>
      </c>
      <c r="C884">
        <v>57903</v>
      </c>
      <c r="D884" t="s">
        <v>520</v>
      </c>
      <c r="E884">
        <v>57</v>
      </c>
      <c r="F884" t="s">
        <v>480</v>
      </c>
      <c r="G884">
        <v>10</v>
      </c>
      <c r="H884" t="s">
        <v>397</v>
      </c>
      <c r="I884">
        <v>510</v>
      </c>
      <c r="J884">
        <v>520</v>
      </c>
      <c r="K884">
        <v>1030</v>
      </c>
      <c r="L884">
        <v>546</v>
      </c>
      <c r="M884">
        <v>547</v>
      </c>
      <c r="N884">
        <v>1093</v>
      </c>
      <c r="O884">
        <v>551</v>
      </c>
      <c r="P884">
        <v>538</v>
      </c>
      <c r="Q884">
        <v>1088</v>
      </c>
      <c r="R884">
        <v>540</v>
      </c>
      <c r="S884">
        <v>561</v>
      </c>
      <c r="T884">
        <v>1100</v>
      </c>
      <c r="U884">
        <v>949</v>
      </c>
      <c r="V884">
        <v>1025</v>
      </c>
      <c r="W884">
        <v>1974</v>
      </c>
      <c r="X884">
        <v>32290.821</v>
      </c>
    </row>
    <row r="885" spans="1:24" x14ac:dyDescent="0.2">
      <c r="A885">
        <v>57903001</v>
      </c>
      <c r="B885" t="s">
        <v>519</v>
      </c>
      <c r="C885">
        <v>57903</v>
      </c>
      <c r="D885" t="s">
        <v>520</v>
      </c>
      <c r="E885">
        <v>57</v>
      </c>
      <c r="F885" t="s">
        <v>480</v>
      </c>
      <c r="G885">
        <v>10</v>
      </c>
      <c r="H885" t="s">
        <v>397</v>
      </c>
      <c r="I885">
        <v>497</v>
      </c>
      <c r="J885">
        <v>504</v>
      </c>
      <c r="K885">
        <v>1002</v>
      </c>
      <c r="L885">
        <v>515</v>
      </c>
      <c r="M885">
        <v>518</v>
      </c>
      <c r="N885">
        <v>1033</v>
      </c>
      <c r="O885">
        <v>511</v>
      </c>
      <c r="P885">
        <v>500</v>
      </c>
      <c r="Q885">
        <v>1011</v>
      </c>
      <c r="R885">
        <v>520</v>
      </c>
      <c r="S885">
        <v>537</v>
      </c>
      <c r="T885">
        <v>1057</v>
      </c>
      <c r="U885">
        <v>1010</v>
      </c>
      <c r="V885">
        <v>1086</v>
      </c>
      <c r="W885">
        <v>2096</v>
      </c>
      <c r="X885">
        <v>32290.821</v>
      </c>
    </row>
    <row r="886" spans="1:24" x14ac:dyDescent="0.2">
      <c r="A886">
        <v>240901008</v>
      </c>
      <c r="B886" t="s">
        <v>2079</v>
      </c>
      <c r="C886">
        <v>240901</v>
      </c>
      <c r="D886" t="s">
        <v>2075</v>
      </c>
      <c r="E886">
        <v>240</v>
      </c>
      <c r="F886" t="s">
        <v>2076</v>
      </c>
      <c r="G886">
        <v>1</v>
      </c>
      <c r="H886" t="s">
        <v>327</v>
      </c>
      <c r="I886">
        <v>510</v>
      </c>
      <c r="J886">
        <v>513</v>
      </c>
      <c r="K886">
        <v>1023</v>
      </c>
      <c r="L886">
        <v>513</v>
      </c>
      <c r="M886">
        <v>514</v>
      </c>
      <c r="N886">
        <v>1028</v>
      </c>
      <c r="O886">
        <v>504</v>
      </c>
      <c r="P886">
        <v>496</v>
      </c>
      <c r="Q886">
        <v>1000</v>
      </c>
      <c r="R886">
        <v>534</v>
      </c>
      <c r="S886">
        <v>552</v>
      </c>
      <c r="T886">
        <v>1086</v>
      </c>
      <c r="U886">
        <v>265</v>
      </c>
      <c r="V886">
        <v>162</v>
      </c>
      <c r="W886">
        <v>427</v>
      </c>
      <c r="X886">
        <v>32358.146000000001</v>
      </c>
    </row>
    <row r="887" spans="1:24" x14ac:dyDescent="0.2">
      <c r="A887">
        <v>240901003</v>
      </c>
      <c r="B887" t="s">
        <v>2078</v>
      </c>
      <c r="C887">
        <v>240901</v>
      </c>
      <c r="D887" t="s">
        <v>2075</v>
      </c>
      <c r="E887">
        <v>240</v>
      </c>
      <c r="F887" t="s">
        <v>2076</v>
      </c>
      <c r="G887">
        <v>1</v>
      </c>
      <c r="H887" t="s">
        <v>327</v>
      </c>
      <c r="I887">
        <v>420</v>
      </c>
      <c r="J887">
        <v>417</v>
      </c>
      <c r="K887">
        <v>837</v>
      </c>
      <c r="L887">
        <v>422</v>
      </c>
      <c r="M887">
        <v>418</v>
      </c>
      <c r="N887">
        <v>841</v>
      </c>
      <c r="O887">
        <v>434</v>
      </c>
      <c r="P887">
        <v>421</v>
      </c>
      <c r="Q887">
        <v>855</v>
      </c>
      <c r="R887">
        <v>412</v>
      </c>
      <c r="S887">
        <v>416</v>
      </c>
      <c r="T887">
        <v>827</v>
      </c>
      <c r="U887">
        <v>764</v>
      </c>
      <c r="V887">
        <v>805</v>
      </c>
      <c r="W887">
        <v>1569</v>
      </c>
      <c r="X887">
        <v>32358.146000000001</v>
      </c>
    </row>
    <row r="888" spans="1:24" x14ac:dyDescent="0.2">
      <c r="A888">
        <v>240901001</v>
      </c>
      <c r="B888" t="s">
        <v>1865</v>
      </c>
      <c r="C888">
        <v>240901</v>
      </c>
      <c r="D888" t="s">
        <v>2075</v>
      </c>
      <c r="E888">
        <v>240</v>
      </c>
      <c r="F888" t="s">
        <v>2076</v>
      </c>
      <c r="G888">
        <v>1</v>
      </c>
      <c r="H888" t="s">
        <v>327</v>
      </c>
      <c r="I888">
        <v>419</v>
      </c>
      <c r="J888">
        <v>423</v>
      </c>
      <c r="K888">
        <v>842</v>
      </c>
      <c r="L888">
        <v>422</v>
      </c>
      <c r="M888">
        <v>423</v>
      </c>
      <c r="N888">
        <v>844</v>
      </c>
      <c r="O888">
        <v>426</v>
      </c>
      <c r="P888">
        <v>421</v>
      </c>
      <c r="Q888">
        <v>847</v>
      </c>
      <c r="R888">
        <v>417</v>
      </c>
      <c r="S888">
        <v>425</v>
      </c>
      <c r="T888">
        <v>842</v>
      </c>
      <c r="U888">
        <v>911</v>
      </c>
      <c r="V888">
        <v>964</v>
      </c>
      <c r="W888">
        <v>1875</v>
      </c>
      <c r="X888">
        <v>32358.146000000001</v>
      </c>
    </row>
    <row r="889" spans="1:24" x14ac:dyDescent="0.2">
      <c r="A889">
        <v>240901002</v>
      </c>
      <c r="B889" t="s">
        <v>2077</v>
      </c>
      <c r="C889">
        <v>240901</v>
      </c>
      <c r="D889" t="s">
        <v>2075</v>
      </c>
      <c r="E889">
        <v>240</v>
      </c>
      <c r="F889" t="s">
        <v>2076</v>
      </c>
      <c r="G889">
        <v>1</v>
      </c>
      <c r="H889" t="s">
        <v>327</v>
      </c>
      <c r="I889">
        <v>425</v>
      </c>
      <c r="J889">
        <v>423</v>
      </c>
      <c r="K889">
        <v>848</v>
      </c>
      <c r="L889">
        <v>433</v>
      </c>
      <c r="M889">
        <v>428</v>
      </c>
      <c r="N889">
        <v>862</v>
      </c>
      <c r="O889">
        <v>441</v>
      </c>
      <c r="P889">
        <v>425</v>
      </c>
      <c r="Q889">
        <v>866</v>
      </c>
      <c r="R889">
        <v>425</v>
      </c>
      <c r="S889">
        <v>432</v>
      </c>
      <c r="T889">
        <v>857</v>
      </c>
      <c r="U889">
        <v>1004</v>
      </c>
      <c r="V889">
        <v>1084</v>
      </c>
      <c r="W889">
        <v>2088</v>
      </c>
      <c r="X889">
        <v>32358.146000000001</v>
      </c>
    </row>
    <row r="890" spans="1:24" x14ac:dyDescent="0.2">
      <c r="A890">
        <v>61901039</v>
      </c>
      <c r="B890" t="s">
        <v>618</v>
      </c>
      <c r="C890">
        <v>61901</v>
      </c>
      <c r="D890" t="s">
        <v>614</v>
      </c>
      <c r="E890">
        <v>61</v>
      </c>
      <c r="F890" t="s">
        <v>615</v>
      </c>
      <c r="G890">
        <v>11</v>
      </c>
      <c r="H890" t="s">
        <v>461</v>
      </c>
      <c r="I890">
        <v>600</v>
      </c>
      <c r="J890">
        <v>490</v>
      </c>
      <c r="K890">
        <v>1090</v>
      </c>
      <c r="L890">
        <v>593</v>
      </c>
      <c r="M890">
        <v>475</v>
      </c>
      <c r="N890">
        <v>1075</v>
      </c>
      <c r="O890">
        <v>610</v>
      </c>
      <c r="P890">
        <v>503</v>
      </c>
      <c r="Q890">
        <v>1123</v>
      </c>
      <c r="R890">
        <v>560</v>
      </c>
      <c r="S890">
        <v>420</v>
      </c>
      <c r="T890">
        <v>980</v>
      </c>
      <c r="U890">
        <v>32</v>
      </c>
      <c r="V890">
        <v>25</v>
      </c>
      <c r="W890">
        <v>57</v>
      </c>
      <c r="X890">
        <v>33108.014000000003</v>
      </c>
    </row>
    <row r="891" spans="1:24" x14ac:dyDescent="0.2">
      <c r="A891">
        <v>61901003</v>
      </c>
      <c r="B891" t="s">
        <v>616</v>
      </c>
      <c r="C891">
        <v>61901</v>
      </c>
      <c r="D891" t="s">
        <v>614</v>
      </c>
      <c r="E891">
        <v>61</v>
      </c>
      <c r="F891" t="s">
        <v>615</v>
      </c>
      <c r="G891">
        <v>11</v>
      </c>
      <c r="H891" t="s">
        <v>461</v>
      </c>
      <c r="I891">
        <v>499</v>
      </c>
      <c r="J891">
        <v>493</v>
      </c>
      <c r="K891">
        <v>992</v>
      </c>
      <c r="L891">
        <v>542</v>
      </c>
      <c r="M891">
        <v>521</v>
      </c>
      <c r="N891">
        <v>1063</v>
      </c>
      <c r="O891">
        <v>544</v>
      </c>
      <c r="P891">
        <v>512</v>
      </c>
      <c r="Q891">
        <v>1056</v>
      </c>
      <c r="R891">
        <v>539</v>
      </c>
      <c r="S891">
        <v>532</v>
      </c>
      <c r="T891">
        <v>1071</v>
      </c>
      <c r="U891">
        <v>1155</v>
      </c>
      <c r="V891">
        <v>1169</v>
      </c>
      <c r="W891">
        <v>2324</v>
      </c>
      <c r="X891">
        <v>33108.014000000003</v>
      </c>
    </row>
    <row r="892" spans="1:24" x14ac:dyDescent="0.2">
      <c r="A892">
        <v>61901007</v>
      </c>
      <c r="B892" t="s">
        <v>617</v>
      </c>
      <c r="C892">
        <v>61901</v>
      </c>
      <c r="D892" t="s">
        <v>614</v>
      </c>
      <c r="E892">
        <v>61</v>
      </c>
      <c r="F892" t="s">
        <v>615</v>
      </c>
      <c r="G892">
        <v>11</v>
      </c>
      <c r="H892" t="s">
        <v>461</v>
      </c>
      <c r="I892">
        <v>510</v>
      </c>
      <c r="J892">
        <v>514</v>
      </c>
      <c r="K892">
        <v>1025</v>
      </c>
      <c r="L892">
        <v>560</v>
      </c>
      <c r="M892">
        <v>547</v>
      </c>
      <c r="N892">
        <v>1107</v>
      </c>
      <c r="O892">
        <v>556</v>
      </c>
      <c r="P892">
        <v>530</v>
      </c>
      <c r="Q892">
        <v>1087</v>
      </c>
      <c r="R892">
        <v>565</v>
      </c>
      <c r="S892">
        <v>565</v>
      </c>
      <c r="T892">
        <v>1129</v>
      </c>
      <c r="U892">
        <v>1213</v>
      </c>
      <c r="V892">
        <v>1245</v>
      </c>
      <c r="W892">
        <v>2458</v>
      </c>
      <c r="X892">
        <v>33108.014000000003</v>
      </c>
    </row>
    <row r="893" spans="1:24" x14ac:dyDescent="0.2">
      <c r="A893">
        <v>61901002</v>
      </c>
      <c r="B893" t="s">
        <v>613</v>
      </c>
      <c r="C893">
        <v>61901</v>
      </c>
      <c r="D893" t="s">
        <v>614</v>
      </c>
      <c r="E893">
        <v>61</v>
      </c>
      <c r="F893" t="s">
        <v>615</v>
      </c>
      <c r="G893">
        <v>11</v>
      </c>
      <c r="H893" t="s">
        <v>461</v>
      </c>
      <c r="I893">
        <v>509</v>
      </c>
      <c r="J893">
        <v>499</v>
      </c>
      <c r="K893">
        <v>1008</v>
      </c>
      <c r="L893">
        <v>533</v>
      </c>
      <c r="M893">
        <v>521</v>
      </c>
      <c r="N893">
        <v>1054</v>
      </c>
      <c r="O893">
        <v>543</v>
      </c>
      <c r="P893">
        <v>515</v>
      </c>
      <c r="Q893">
        <v>1058</v>
      </c>
      <c r="R893">
        <v>524</v>
      </c>
      <c r="S893">
        <v>527</v>
      </c>
      <c r="T893">
        <v>1050</v>
      </c>
      <c r="U893">
        <v>1243</v>
      </c>
      <c r="V893">
        <v>1217</v>
      </c>
      <c r="W893">
        <v>2460</v>
      </c>
      <c r="X893">
        <v>33108.014000000003</v>
      </c>
    </row>
    <row r="894" spans="1:24" x14ac:dyDescent="0.2">
      <c r="A894">
        <v>108807008</v>
      </c>
      <c r="B894" t="s">
        <v>1174</v>
      </c>
      <c r="C894">
        <v>108807</v>
      </c>
      <c r="D894" t="s">
        <v>1169</v>
      </c>
      <c r="E894">
        <v>108</v>
      </c>
      <c r="F894" t="s">
        <v>1170</v>
      </c>
      <c r="G894">
        <v>1</v>
      </c>
      <c r="H894" t="s">
        <v>327</v>
      </c>
      <c r="I894">
        <v>543</v>
      </c>
      <c r="J894">
        <v>541</v>
      </c>
      <c r="K894">
        <v>1084</v>
      </c>
      <c r="L894">
        <v>549</v>
      </c>
      <c r="M894">
        <v>542</v>
      </c>
      <c r="N894">
        <v>1092</v>
      </c>
      <c r="O894">
        <v>522</v>
      </c>
      <c r="P894">
        <v>515</v>
      </c>
      <c r="Q894">
        <v>1037</v>
      </c>
      <c r="R894">
        <v>578</v>
      </c>
      <c r="S894">
        <v>572</v>
      </c>
      <c r="T894">
        <v>1151</v>
      </c>
      <c r="U894">
        <v>330</v>
      </c>
      <c r="V894">
        <v>346</v>
      </c>
      <c r="W894">
        <v>676</v>
      </c>
      <c r="X894">
        <v>34838.752999999997</v>
      </c>
    </row>
    <row r="895" spans="1:24" x14ac:dyDescent="0.2">
      <c r="A895">
        <v>108807005</v>
      </c>
      <c r="B895" t="s">
        <v>1172</v>
      </c>
      <c r="C895">
        <v>108807</v>
      </c>
      <c r="D895" t="s">
        <v>1169</v>
      </c>
      <c r="E895">
        <v>108</v>
      </c>
      <c r="F895" t="s">
        <v>1170</v>
      </c>
      <c r="G895">
        <v>1</v>
      </c>
      <c r="H895" t="s">
        <v>327</v>
      </c>
      <c r="I895">
        <v>545</v>
      </c>
      <c r="J895">
        <v>525</v>
      </c>
      <c r="K895">
        <v>1075</v>
      </c>
      <c r="L895">
        <v>518</v>
      </c>
      <c r="M895">
        <v>526</v>
      </c>
      <c r="N895">
        <v>1046</v>
      </c>
      <c r="R895">
        <v>513</v>
      </c>
      <c r="S895">
        <v>510</v>
      </c>
      <c r="T895">
        <v>1025</v>
      </c>
      <c r="U895">
        <v>362</v>
      </c>
      <c r="V895">
        <v>348</v>
      </c>
      <c r="W895">
        <v>710</v>
      </c>
      <c r="X895">
        <v>34838.752999999997</v>
      </c>
    </row>
    <row r="896" spans="1:24" x14ac:dyDescent="0.2">
      <c r="A896">
        <v>108807006</v>
      </c>
      <c r="B896" t="s">
        <v>1173</v>
      </c>
      <c r="C896">
        <v>108807</v>
      </c>
      <c r="D896" t="s">
        <v>1169</v>
      </c>
      <c r="E896">
        <v>108</v>
      </c>
      <c r="F896" t="s">
        <v>1170</v>
      </c>
      <c r="G896">
        <v>1</v>
      </c>
      <c r="H896" t="s">
        <v>327</v>
      </c>
      <c r="I896">
        <v>615</v>
      </c>
      <c r="J896">
        <v>555</v>
      </c>
      <c r="K896">
        <v>1170</v>
      </c>
      <c r="L896">
        <v>615</v>
      </c>
      <c r="M896">
        <v>555</v>
      </c>
      <c r="N896">
        <v>1170</v>
      </c>
      <c r="U896">
        <v>410</v>
      </c>
      <c r="V896">
        <v>350</v>
      </c>
      <c r="W896">
        <v>760</v>
      </c>
      <c r="X896">
        <v>34838.752999999997</v>
      </c>
    </row>
    <row r="897" spans="1:24" x14ac:dyDescent="0.2">
      <c r="A897">
        <v>108807003</v>
      </c>
      <c r="B897" t="s">
        <v>1171</v>
      </c>
      <c r="C897">
        <v>108807</v>
      </c>
      <c r="D897" t="s">
        <v>1169</v>
      </c>
      <c r="E897">
        <v>108</v>
      </c>
      <c r="F897" t="s">
        <v>1170</v>
      </c>
      <c r="G897">
        <v>1</v>
      </c>
      <c r="H897" t="s">
        <v>327</v>
      </c>
      <c r="I897">
        <v>507</v>
      </c>
      <c r="J897">
        <v>496</v>
      </c>
      <c r="K897">
        <v>1003</v>
      </c>
      <c r="L897">
        <v>513</v>
      </c>
      <c r="M897">
        <v>506</v>
      </c>
      <c r="N897">
        <v>1019</v>
      </c>
      <c r="O897">
        <v>507</v>
      </c>
      <c r="P897">
        <v>488</v>
      </c>
      <c r="Q897">
        <v>995</v>
      </c>
      <c r="R897">
        <v>522</v>
      </c>
      <c r="S897">
        <v>528</v>
      </c>
      <c r="T897">
        <v>1050</v>
      </c>
      <c r="U897">
        <v>433</v>
      </c>
      <c r="V897">
        <v>355</v>
      </c>
      <c r="W897">
        <v>788</v>
      </c>
      <c r="X897">
        <v>34838.752999999997</v>
      </c>
    </row>
    <row r="898" spans="1:24" x14ac:dyDescent="0.2">
      <c r="A898">
        <v>108807001</v>
      </c>
      <c r="B898" t="s">
        <v>1168</v>
      </c>
      <c r="C898">
        <v>108807</v>
      </c>
      <c r="D898" t="s">
        <v>1169</v>
      </c>
      <c r="E898">
        <v>108</v>
      </c>
      <c r="F898" t="s">
        <v>1170</v>
      </c>
      <c r="G898">
        <v>1</v>
      </c>
      <c r="H898" t="s">
        <v>327</v>
      </c>
      <c r="I898">
        <v>540</v>
      </c>
      <c r="J898">
        <v>519</v>
      </c>
      <c r="K898">
        <v>1058</v>
      </c>
      <c r="L898">
        <v>542</v>
      </c>
      <c r="M898">
        <v>526</v>
      </c>
      <c r="N898">
        <v>1068</v>
      </c>
      <c r="O898">
        <v>565</v>
      </c>
      <c r="P898">
        <v>531</v>
      </c>
      <c r="Q898">
        <v>1096</v>
      </c>
      <c r="R898">
        <v>525</v>
      </c>
      <c r="S898">
        <v>522</v>
      </c>
      <c r="T898">
        <v>1047</v>
      </c>
      <c r="U898">
        <v>413</v>
      </c>
      <c r="V898">
        <v>376</v>
      </c>
      <c r="W898">
        <v>789</v>
      </c>
      <c r="X898">
        <v>34838.752999999997</v>
      </c>
    </row>
    <row r="899" spans="1:24" x14ac:dyDescent="0.2">
      <c r="A899">
        <v>79901001</v>
      </c>
      <c r="B899" t="s">
        <v>806</v>
      </c>
      <c r="C899">
        <v>79901</v>
      </c>
      <c r="D899" t="s">
        <v>807</v>
      </c>
      <c r="E899">
        <v>79</v>
      </c>
      <c r="F899" t="s">
        <v>808</v>
      </c>
      <c r="G899">
        <v>4</v>
      </c>
      <c r="H899" t="s">
        <v>252</v>
      </c>
      <c r="I899">
        <v>461</v>
      </c>
      <c r="J899">
        <v>459</v>
      </c>
      <c r="K899">
        <v>920</v>
      </c>
      <c r="L899">
        <v>478</v>
      </c>
      <c r="M899">
        <v>475</v>
      </c>
      <c r="N899">
        <v>953</v>
      </c>
      <c r="O899">
        <v>477</v>
      </c>
      <c r="P899">
        <v>464</v>
      </c>
      <c r="Q899">
        <v>942</v>
      </c>
      <c r="R899">
        <v>479</v>
      </c>
      <c r="S899">
        <v>491</v>
      </c>
      <c r="T899">
        <v>970</v>
      </c>
      <c r="U899">
        <v>772</v>
      </c>
      <c r="V899">
        <v>773</v>
      </c>
      <c r="W899">
        <v>1545</v>
      </c>
      <c r="X899">
        <v>35806.830999999998</v>
      </c>
    </row>
    <row r="900" spans="1:24" x14ac:dyDescent="0.2">
      <c r="A900">
        <v>79901002</v>
      </c>
      <c r="B900" t="s">
        <v>809</v>
      </c>
      <c r="C900">
        <v>79901</v>
      </c>
      <c r="D900" t="s">
        <v>807</v>
      </c>
      <c r="E900">
        <v>79</v>
      </c>
      <c r="F900" t="s">
        <v>808</v>
      </c>
      <c r="G900">
        <v>4</v>
      </c>
      <c r="H900" t="s">
        <v>252</v>
      </c>
      <c r="I900">
        <v>457</v>
      </c>
      <c r="J900">
        <v>452</v>
      </c>
      <c r="K900">
        <v>908</v>
      </c>
      <c r="L900">
        <v>463</v>
      </c>
      <c r="M900">
        <v>452</v>
      </c>
      <c r="N900">
        <v>915</v>
      </c>
      <c r="O900">
        <v>466</v>
      </c>
      <c r="P900">
        <v>446</v>
      </c>
      <c r="Q900">
        <v>912</v>
      </c>
      <c r="R900">
        <v>459</v>
      </c>
      <c r="S900">
        <v>460</v>
      </c>
      <c r="T900">
        <v>919</v>
      </c>
      <c r="U900">
        <v>951</v>
      </c>
      <c r="V900">
        <v>930</v>
      </c>
      <c r="W900">
        <v>1881</v>
      </c>
      <c r="X900">
        <v>35806.830999999998</v>
      </c>
    </row>
    <row r="901" spans="1:24" x14ac:dyDescent="0.2">
      <c r="A901">
        <v>79901003</v>
      </c>
      <c r="B901" t="s">
        <v>810</v>
      </c>
      <c r="C901">
        <v>79901</v>
      </c>
      <c r="D901" t="s">
        <v>807</v>
      </c>
      <c r="E901">
        <v>79</v>
      </c>
      <c r="F901" t="s">
        <v>808</v>
      </c>
      <c r="G901">
        <v>4</v>
      </c>
      <c r="H901" t="s">
        <v>252</v>
      </c>
      <c r="I901">
        <v>485</v>
      </c>
      <c r="J901">
        <v>493</v>
      </c>
      <c r="K901">
        <v>979</v>
      </c>
      <c r="L901">
        <v>525</v>
      </c>
      <c r="M901">
        <v>525</v>
      </c>
      <c r="N901">
        <v>1050</v>
      </c>
      <c r="O901">
        <v>532</v>
      </c>
      <c r="P901">
        <v>523</v>
      </c>
      <c r="Q901">
        <v>1055</v>
      </c>
      <c r="R901">
        <v>517</v>
      </c>
      <c r="S901">
        <v>527</v>
      </c>
      <c r="T901">
        <v>1045</v>
      </c>
      <c r="U901">
        <v>1152</v>
      </c>
      <c r="V901">
        <v>1127</v>
      </c>
      <c r="W901">
        <v>2279</v>
      </c>
      <c r="X901">
        <v>35806.830999999998</v>
      </c>
    </row>
    <row r="902" spans="1:24" x14ac:dyDescent="0.2">
      <c r="A902">
        <v>79901009</v>
      </c>
      <c r="B902" t="s">
        <v>811</v>
      </c>
      <c r="C902">
        <v>79901</v>
      </c>
      <c r="D902" t="s">
        <v>807</v>
      </c>
      <c r="E902">
        <v>79</v>
      </c>
      <c r="F902" t="s">
        <v>808</v>
      </c>
      <c r="G902">
        <v>4</v>
      </c>
      <c r="H902" t="s">
        <v>252</v>
      </c>
      <c r="I902">
        <v>504</v>
      </c>
      <c r="J902">
        <v>484</v>
      </c>
      <c r="K902">
        <v>988</v>
      </c>
      <c r="L902">
        <v>555</v>
      </c>
      <c r="M902">
        <v>536</v>
      </c>
      <c r="N902">
        <v>1091</v>
      </c>
      <c r="O902">
        <v>561</v>
      </c>
      <c r="P902">
        <v>532</v>
      </c>
      <c r="Q902">
        <v>1093</v>
      </c>
      <c r="R902">
        <v>550</v>
      </c>
      <c r="S902">
        <v>539</v>
      </c>
      <c r="T902">
        <v>1089</v>
      </c>
      <c r="U902">
        <v>1198</v>
      </c>
      <c r="V902">
        <v>1204</v>
      </c>
      <c r="W902">
        <v>2402</v>
      </c>
      <c r="X902">
        <v>35806.830999999998</v>
      </c>
    </row>
    <row r="903" spans="1:24" x14ac:dyDescent="0.2">
      <c r="A903">
        <v>152901024</v>
      </c>
      <c r="B903" t="s">
        <v>1471</v>
      </c>
      <c r="C903">
        <v>152901</v>
      </c>
      <c r="D903" t="s">
        <v>1467</v>
      </c>
      <c r="E903">
        <v>152</v>
      </c>
      <c r="F903" t="s">
        <v>1466</v>
      </c>
      <c r="G903">
        <v>17</v>
      </c>
      <c r="H903" t="s">
        <v>388</v>
      </c>
      <c r="I903">
        <v>558</v>
      </c>
      <c r="J903">
        <v>522</v>
      </c>
      <c r="K903">
        <v>1080</v>
      </c>
      <c r="L903">
        <v>564</v>
      </c>
      <c r="M903">
        <v>542</v>
      </c>
      <c r="N903">
        <v>1106</v>
      </c>
      <c r="O903">
        <v>564</v>
      </c>
      <c r="P903">
        <v>542</v>
      </c>
      <c r="Q903">
        <v>1106</v>
      </c>
      <c r="U903">
        <v>449</v>
      </c>
      <c r="V903">
        <v>0</v>
      </c>
      <c r="W903">
        <v>449</v>
      </c>
      <c r="X903">
        <v>35808.504000000001</v>
      </c>
    </row>
    <row r="904" spans="1:24" x14ac:dyDescent="0.2">
      <c r="A904">
        <v>152901021</v>
      </c>
      <c r="B904" t="s">
        <v>1468</v>
      </c>
      <c r="C904">
        <v>152901</v>
      </c>
      <c r="D904" t="s">
        <v>1467</v>
      </c>
      <c r="E904">
        <v>152</v>
      </c>
      <c r="F904" t="s">
        <v>1466</v>
      </c>
      <c r="G904">
        <v>17</v>
      </c>
      <c r="H904" t="s">
        <v>388</v>
      </c>
      <c r="I904">
        <v>400</v>
      </c>
      <c r="J904">
        <v>401</v>
      </c>
      <c r="K904">
        <v>801</v>
      </c>
      <c r="L904">
        <v>401</v>
      </c>
      <c r="M904">
        <v>403</v>
      </c>
      <c r="N904">
        <v>804</v>
      </c>
      <c r="O904">
        <v>400</v>
      </c>
      <c r="P904">
        <v>397</v>
      </c>
      <c r="Q904">
        <v>797</v>
      </c>
      <c r="R904">
        <v>403</v>
      </c>
      <c r="S904">
        <v>411</v>
      </c>
      <c r="T904">
        <v>813</v>
      </c>
      <c r="U904">
        <v>332</v>
      </c>
      <c r="V904">
        <v>376</v>
      </c>
      <c r="W904">
        <v>708</v>
      </c>
      <c r="X904">
        <v>35808.504000000001</v>
      </c>
    </row>
    <row r="905" spans="1:24" x14ac:dyDescent="0.2">
      <c r="A905">
        <v>152901022</v>
      </c>
      <c r="B905" t="s">
        <v>1469</v>
      </c>
      <c r="C905">
        <v>152901</v>
      </c>
      <c r="D905" t="s">
        <v>1467</v>
      </c>
      <c r="E905">
        <v>152</v>
      </c>
      <c r="F905" t="s">
        <v>1466</v>
      </c>
      <c r="G905">
        <v>17</v>
      </c>
      <c r="H905" t="s">
        <v>388</v>
      </c>
      <c r="I905">
        <v>456</v>
      </c>
      <c r="J905">
        <v>456</v>
      </c>
      <c r="K905">
        <v>912</v>
      </c>
      <c r="L905">
        <v>508</v>
      </c>
      <c r="M905">
        <v>503</v>
      </c>
      <c r="N905">
        <v>1011</v>
      </c>
      <c r="O905">
        <v>505</v>
      </c>
      <c r="P905">
        <v>495</v>
      </c>
      <c r="Q905">
        <v>999</v>
      </c>
      <c r="R905">
        <v>512</v>
      </c>
      <c r="S905">
        <v>510</v>
      </c>
      <c r="T905">
        <v>1022</v>
      </c>
      <c r="U905">
        <v>1008</v>
      </c>
      <c r="V905">
        <v>1009</v>
      </c>
      <c r="W905">
        <v>2017</v>
      </c>
      <c r="X905">
        <v>35808.504000000001</v>
      </c>
    </row>
    <row r="906" spans="1:24" x14ac:dyDescent="0.2">
      <c r="A906">
        <v>152901020</v>
      </c>
      <c r="B906" t="s">
        <v>714</v>
      </c>
      <c r="C906">
        <v>152901</v>
      </c>
      <c r="D906" t="s">
        <v>1467</v>
      </c>
      <c r="E906">
        <v>152</v>
      </c>
      <c r="F906" t="s">
        <v>1466</v>
      </c>
      <c r="G906">
        <v>17</v>
      </c>
      <c r="H906" t="s">
        <v>388</v>
      </c>
      <c r="I906">
        <v>462</v>
      </c>
      <c r="J906">
        <v>448</v>
      </c>
      <c r="K906">
        <v>910</v>
      </c>
      <c r="L906">
        <v>493</v>
      </c>
      <c r="M906">
        <v>478</v>
      </c>
      <c r="N906">
        <v>971</v>
      </c>
      <c r="O906">
        <v>494</v>
      </c>
      <c r="P906">
        <v>477</v>
      </c>
      <c r="Q906">
        <v>970</v>
      </c>
      <c r="R906">
        <v>492</v>
      </c>
      <c r="S906">
        <v>479</v>
      </c>
      <c r="T906">
        <v>971</v>
      </c>
      <c r="U906">
        <v>1017</v>
      </c>
      <c r="V906">
        <v>1024</v>
      </c>
      <c r="W906">
        <v>2041</v>
      </c>
      <c r="X906">
        <v>35808.504000000001</v>
      </c>
    </row>
    <row r="907" spans="1:24" x14ac:dyDescent="0.2">
      <c r="A907">
        <v>152901023</v>
      </c>
      <c r="B907" t="s">
        <v>1470</v>
      </c>
      <c r="C907">
        <v>152901</v>
      </c>
      <c r="D907" t="s">
        <v>1467</v>
      </c>
      <c r="E907">
        <v>152</v>
      </c>
      <c r="F907" t="s">
        <v>1466</v>
      </c>
      <c r="G907">
        <v>17</v>
      </c>
      <c r="H907" t="s">
        <v>388</v>
      </c>
      <c r="I907">
        <v>428</v>
      </c>
      <c r="J907">
        <v>427</v>
      </c>
      <c r="K907">
        <v>856</v>
      </c>
      <c r="L907">
        <v>463</v>
      </c>
      <c r="M907">
        <v>458</v>
      </c>
      <c r="N907">
        <v>921</v>
      </c>
      <c r="O907">
        <v>469</v>
      </c>
      <c r="P907">
        <v>450</v>
      </c>
      <c r="Q907">
        <v>919</v>
      </c>
      <c r="R907">
        <v>457</v>
      </c>
      <c r="S907">
        <v>466</v>
      </c>
      <c r="T907">
        <v>923</v>
      </c>
      <c r="U907">
        <v>989</v>
      </c>
      <c r="V907">
        <v>1059</v>
      </c>
      <c r="W907">
        <v>2048</v>
      </c>
      <c r="X907">
        <v>35808.504000000001</v>
      </c>
    </row>
    <row r="908" spans="1:24" x14ac:dyDescent="0.2">
      <c r="A908">
        <v>57910009</v>
      </c>
      <c r="B908" t="s">
        <v>582</v>
      </c>
      <c r="C908">
        <v>57910</v>
      </c>
      <c r="D908" t="s">
        <v>579</v>
      </c>
      <c r="E908">
        <v>57</v>
      </c>
      <c r="F908" t="s">
        <v>480</v>
      </c>
      <c r="G908">
        <v>10</v>
      </c>
      <c r="H908" t="s">
        <v>397</v>
      </c>
      <c r="I908">
        <v>383</v>
      </c>
      <c r="J908">
        <v>391</v>
      </c>
      <c r="K908">
        <v>774</v>
      </c>
      <c r="L908">
        <v>391</v>
      </c>
      <c r="M908">
        <v>402</v>
      </c>
      <c r="N908">
        <v>793</v>
      </c>
      <c r="O908">
        <v>415</v>
      </c>
      <c r="P908">
        <v>415</v>
      </c>
      <c r="Q908">
        <v>830</v>
      </c>
      <c r="R908">
        <v>370</v>
      </c>
      <c r="S908">
        <v>389</v>
      </c>
      <c r="T908">
        <v>759</v>
      </c>
      <c r="U908">
        <v>165</v>
      </c>
      <c r="V908">
        <v>165</v>
      </c>
      <c r="W908">
        <v>330</v>
      </c>
      <c r="X908">
        <v>36814.025999999998</v>
      </c>
    </row>
    <row r="909" spans="1:24" x14ac:dyDescent="0.2">
      <c r="A909">
        <v>57910001</v>
      </c>
      <c r="B909" t="s">
        <v>578</v>
      </c>
      <c r="C909">
        <v>57910</v>
      </c>
      <c r="D909" t="s">
        <v>579</v>
      </c>
      <c r="E909">
        <v>57</v>
      </c>
      <c r="F909" t="s">
        <v>480</v>
      </c>
      <c r="G909">
        <v>10</v>
      </c>
      <c r="H909" t="s">
        <v>397</v>
      </c>
      <c r="I909">
        <v>542</v>
      </c>
      <c r="J909">
        <v>534</v>
      </c>
      <c r="K909">
        <v>1076</v>
      </c>
      <c r="L909">
        <v>553</v>
      </c>
      <c r="M909">
        <v>531</v>
      </c>
      <c r="N909">
        <v>1083</v>
      </c>
      <c r="O909">
        <v>545</v>
      </c>
      <c r="P909">
        <v>523</v>
      </c>
      <c r="Q909">
        <v>1069</v>
      </c>
      <c r="R909">
        <v>571</v>
      </c>
      <c r="S909">
        <v>549</v>
      </c>
      <c r="T909">
        <v>1119</v>
      </c>
      <c r="U909">
        <v>444</v>
      </c>
      <c r="V909">
        <v>210</v>
      </c>
      <c r="W909">
        <v>654</v>
      </c>
      <c r="X909">
        <v>36814.025999999998</v>
      </c>
    </row>
    <row r="910" spans="1:24" x14ac:dyDescent="0.2">
      <c r="A910">
        <v>57910053</v>
      </c>
      <c r="B910" t="s">
        <v>584</v>
      </c>
      <c r="C910">
        <v>57910</v>
      </c>
      <c r="D910" t="s">
        <v>579</v>
      </c>
      <c r="E910">
        <v>57</v>
      </c>
      <c r="F910" t="s">
        <v>480</v>
      </c>
      <c r="G910">
        <v>10</v>
      </c>
      <c r="H910" t="s">
        <v>397</v>
      </c>
      <c r="I910">
        <v>496</v>
      </c>
      <c r="J910">
        <v>508</v>
      </c>
      <c r="K910">
        <v>1004</v>
      </c>
      <c r="L910">
        <v>495</v>
      </c>
      <c r="M910">
        <v>495</v>
      </c>
      <c r="N910">
        <v>991</v>
      </c>
      <c r="O910">
        <v>491</v>
      </c>
      <c r="P910">
        <v>498</v>
      </c>
      <c r="Q910">
        <v>989</v>
      </c>
      <c r="U910">
        <v>1226</v>
      </c>
      <c r="V910">
        <v>0</v>
      </c>
      <c r="W910">
        <v>1226</v>
      </c>
      <c r="X910">
        <v>36814.025999999998</v>
      </c>
    </row>
    <row r="911" spans="1:24" x14ac:dyDescent="0.2">
      <c r="A911">
        <v>57910010</v>
      </c>
      <c r="B911" t="s">
        <v>583</v>
      </c>
      <c r="C911">
        <v>57910</v>
      </c>
      <c r="D911" t="s">
        <v>579</v>
      </c>
      <c r="E911">
        <v>57</v>
      </c>
      <c r="F911" t="s">
        <v>480</v>
      </c>
      <c r="G911">
        <v>10</v>
      </c>
      <c r="H911" t="s">
        <v>397</v>
      </c>
      <c r="I911">
        <v>476</v>
      </c>
      <c r="J911">
        <v>478</v>
      </c>
      <c r="K911">
        <v>954</v>
      </c>
      <c r="L911">
        <v>496</v>
      </c>
      <c r="M911">
        <v>496</v>
      </c>
      <c r="N911">
        <v>993</v>
      </c>
      <c r="O911">
        <v>505</v>
      </c>
      <c r="P911">
        <v>500</v>
      </c>
      <c r="Q911">
        <v>1005</v>
      </c>
      <c r="R911">
        <v>487</v>
      </c>
      <c r="S911">
        <v>493</v>
      </c>
      <c r="T911">
        <v>979</v>
      </c>
      <c r="U911">
        <v>845</v>
      </c>
      <c r="V911">
        <v>753</v>
      </c>
      <c r="W911">
        <v>1598</v>
      </c>
      <c r="X911">
        <v>36814.025999999998</v>
      </c>
    </row>
    <row r="912" spans="1:24" x14ac:dyDescent="0.2">
      <c r="A912">
        <v>57910002</v>
      </c>
      <c r="B912" t="s">
        <v>580</v>
      </c>
      <c r="C912">
        <v>57910</v>
      </c>
      <c r="D912" t="s">
        <v>579</v>
      </c>
      <c r="E912">
        <v>57</v>
      </c>
      <c r="F912" t="s">
        <v>480</v>
      </c>
      <c r="G912">
        <v>10</v>
      </c>
      <c r="H912" t="s">
        <v>397</v>
      </c>
      <c r="I912">
        <v>435</v>
      </c>
      <c r="J912">
        <v>435</v>
      </c>
      <c r="K912">
        <v>869</v>
      </c>
      <c r="L912">
        <v>437</v>
      </c>
      <c r="M912">
        <v>437</v>
      </c>
      <c r="N912">
        <v>874</v>
      </c>
      <c r="O912">
        <v>440</v>
      </c>
      <c r="P912">
        <v>436</v>
      </c>
      <c r="Q912">
        <v>876</v>
      </c>
      <c r="R912">
        <v>433</v>
      </c>
      <c r="S912">
        <v>439</v>
      </c>
      <c r="T912">
        <v>871</v>
      </c>
      <c r="U912">
        <v>1164</v>
      </c>
      <c r="V912">
        <v>1379</v>
      </c>
      <c r="W912">
        <v>2543</v>
      </c>
      <c r="X912">
        <v>36814.025999999998</v>
      </c>
    </row>
    <row r="913" spans="1:24" x14ac:dyDescent="0.2">
      <c r="A913">
        <v>57910003</v>
      </c>
      <c r="B913" t="s">
        <v>581</v>
      </c>
      <c r="C913">
        <v>57910</v>
      </c>
      <c r="D913" t="s">
        <v>579</v>
      </c>
      <c r="E913">
        <v>57</v>
      </c>
      <c r="F913" t="s">
        <v>480</v>
      </c>
      <c r="G913">
        <v>10</v>
      </c>
      <c r="H913" t="s">
        <v>397</v>
      </c>
      <c r="I913">
        <v>459</v>
      </c>
      <c r="J913">
        <v>465</v>
      </c>
      <c r="K913">
        <v>924</v>
      </c>
      <c r="L913">
        <v>475</v>
      </c>
      <c r="M913">
        <v>478</v>
      </c>
      <c r="N913">
        <v>953</v>
      </c>
      <c r="O913">
        <v>482</v>
      </c>
      <c r="P913">
        <v>476</v>
      </c>
      <c r="Q913">
        <v>958</v>
      </c>
      <c r="R913">
        <v>467</v>
      </c>
      <c r="S913">
        <v>479</v>
      </c>
      <c r="T913">
        <v>946</v>
      </c>
      <c r="U913">
        <v>1647</v>
      </c>
      <c r="V913">
        <v>1690</v>
      </c>
      <c r="W913">
        <v>3337</v>
      </c>
      <c r="X913">
        <v>36814.025999999998</v>
      </c>
    </row>
    <row r="914" spans="1:24" x14ac:dyDescent="0.2">
      <c r="A914">
        <v>68901011</v>
      </c>
      <c r="B914" t="s">
        <v>668</v>
      </c>
      <c r="C914">
        <v>68901</v>
      </c>
      <c r="D914" t="s">
        <v>665</v>
      </c>
      <c r="E914">
        <v>68</v>
      </c>
      <c r="F914" t="s">
        <v>666</v>
      </c>
      <c r="G914">
        <v>18</v>
      </c>
      <c r="H914" t="s">
        <v>40</v>
      </c>
      <c r="I914">
        <v>481</v>
      </c>
      <c r="J914">
        <v>468</v>
      </c>
      <c r="K914">
        <v>949</v>
      </c>
      <c r="L914">
        <v>499</v>
      </c>
      <c r="M914">
        <v>488</v>
      </c>
      <c r="N914">
        <v>987</v>
      </c>
      <c r="O914">
        <v>503</v>
      </c>
      <c r="P914">
        <v>471</v>
      </c>
      <c r="Q914">
        <v>974</v>
      </c>
      <c r="R914">
        <v>493</v>
      </c>
      <c r="S914">
        <v>515</v>
      </c>
      <c r="T914">
        <v>1007</v>
      </c>
      <c r="U914">
        <v>150</v>
      </c>
      <c r="V914">
        <v>155</v>
      </c>
      <c r="W914">
        <v>305</v>
      </c>
      <c r="X914">
        <v>37111.506000000001</v>
      </c>
    </row>
    <row r="915" spans="1:24" x14ac:dyDescent="0.2">
      <c r="A915">
        <v>68901003</v>
      </c>
      <c r="B915" t="s">
        <v>667</v>
      </c>
      <c r="C915">
        <v>68901</v>
      </c>
      <c r="D915" t="s">
        <v>665</v>
      </c>
      <c r="E915">
        <v>68</v>
      </c>
      <c r="F915" t="s">
        <v>666</v>
      </c>
      <c r="G915">
        <v>18</v>
      </c>
      <c r="H915" t="s">
        <v>40</v>
      </c>
      <c r="I915">
        <v>430</v>
      </c>
      <c r="J915">
        <v>423</v>
      </c>
      <c r="K915">
        <v>853</v>
      </c>
      <c r="L915">
        <v>457</v>
      </c>
      <c r="M915">
        <v>450</v>
      </c>
      <c r="N915">
        <v>906</v>
      </c>
      <c r="O915">
        <v>460</v>
      </c>
      <c r="P915">
        <v>444</v>
      </c>
      <c r="Q915">
        <v>903</v>
      </c>
      <c r="R915">
        <v>454</v>
      </c>
      <c r="S915">
        <v>456</v>
      </c>
      <c r="T915">
        <v>910</v>
      </c>
      <c r="U915">
        <v>1769</v>
      </c>
      <c r="V915">
        <v>1852</v>
      </c>
      <c r="W915">
        <v>3621</v>
      </c>
      <c r="X915">
        <v>37111.506000000001</v>
      </c>
    </row>
    <row r="916" spans="1:24" x14ac:dyDescent="0.2">
      <c r="A916">
        <v>68901002</v>
      </c>
      <c r="B916" t="s">
        <v>664</v>
      </c>
      <c r="C916">
        <v>68901</v>
      </c>
      <c r="D916" t="s">
        <v>665</v>
      </c>
      <c r="E916">
        <v>68</v>
      </c>
      <c r="F916" t="s">
        <v>666</v>
      </c>
      <c r="G916">
        <v>18</v>
      </c>
      <c r="H916" t="s">
        <v>40</v>
      </c>
      <c r="I916">
        <v>435</v>
      </c>
      <c r="J916">
        <v>422</v>
      </c>
      <c r="K916">
        <v>857</v>
      </c>
      <c r="L916">
        <v>447</v>
      </c>
      <c r="M916">
        <v>438</v>
      </c>
      <c r="N916">
        <v>885</v>
      </c>
      <c r="O916">
        <v>448</v>
      </c>
      <c r="P916">
        <v>435</v>
      </c>
      <c r="Q916">
        <v>884</v>
      </c>
      <c r="R916">
        <v>445</v>
      </c>
      <c r="S916">
        <v>442</v>
      </c>
      <c r="T916">
        <v>886</v>
      </c>
      <c r="U916">
        <v>1947</v>
      </c>
      <c r="V916">
        <v>2032</v>
      </c>
      <c r="W916">
        <v>3979</v>
      </c>
      <c r="X916">
        <v>37111.506000000001</v>
      </c>
    </row>
    <row r="917" spans="1:24" x14ac:dyDescent="0.2">
      <c r="A917">
        <v>108912010</v>
      </c>
      <c r="B917" t="s">
        <v>1213</v>
      </c>
      <c r="C917">
        <v>108912</v>
      </c>
      <c r="D917" t="s">
        <v>1210</v>
      </c>
      <c r="E917">
        <v>108</v>
      </c>
      <c r="F917" t="s">
        <v>1170</v>
      </c>
      <c r="G917">
        <v>1</v>
      </c>
      <c r="H917" t="s">
        <v>327</v>
      </c>
      <c r="I917">
        <v>538</v>
      </c>
      <c r="J917">
        <v>538</v>
      </c>
      <c r="K917">
        <v>1073</v>
      </c>
      <c r="L917">
        <v>538</v>
      </c>
      <c r="M917">
        <v>538</v>
      </c>
      <c r="N917">
        <v>1073</v>
      </c>
      <c r="O917">
        <v>544</v>
      </c>
      <c r="P917">
        <v>520</v>
      </c>
      <c r="Q917">
        <v>1064</v>
      </c>
      <c r="R917">
        <v>527</v>
      </c>
      <c r="S917">
        <v>569</v>
      </c>
      <c r="T917">
        <v>1089</v>
      </c>
      <c r="U917">
        <v>183</v>
      </c>
      <c r="V917">
        <v>221</v>
      </c>
      <c r="W917">
        <v>404</v>
      </c>
      <c r="X917">
        <v>38643.683000000005</v>
      </c>
    </row>
    <row r="918" spans="1:24" x14ac:dyDescent="0.2">
      <c r="A918">
        <v>108912007</v>
      </c>
      <c r="B918" t="s">
        <v>1212</v>
      </c>
      <c r="C918">
        <v>108912</v>
      </c>
      <c r="D918" t="s">
        <v>1210</v>
      </c>
      <c r="E918">
        <v>108</v>
      </c>
      <c r="F918" t="s">
        <v>1170</v>
      </c>
      <c r="G918">
        <v>1</v>
      </c>
      <c r="H918" t="s">
        <v>327</v>
      </c>
      <c r="I918">
        <v>462</v>
      </c>
      <c r="J918">
        <v>444</v>
      </c>
      <c r="K918">
        <v>906</v>
      </c>
      <c r="L918">
        <v>457</v>
      </c>
      <c r="M918">
        <v>445</v>
      </c>
      <c r="N918">
        <v>902</v>
      </c>
      <c r="O918">
        <v>469</v>
      </c>
      <c r="P918">
        <v>439</v>
      </c>
      <c r="Q918">
        <v>908</v>
      </c>
      <c r="R918">
        <v>441</v>
      </c>
      <c r="S918">
        <v>454</v>
      </c>
      <c r="T918">
        <v>894</v>
      </c>
      <c r="U918">
        <v>1051</v>
      </c>
      <c r="V918">
        <v>1120</v>
      </c>
      <c r="W918">
        <v>2171</v>
      </c>
      <c r="X918">
        <v>38643.683000000005</v>
      </c>
    </row>
    <row r="919" spans="1:24" x14ac:dyDescent="0.2">
      <c r="A919">
        <v>108912004</v>
      </c>
      <c r="B919" t="s">
        <v>1211</v>
      </c>
      <c r="C919">
        <v>108912</v>
      </c>
      <c r="D919" t="s">
        <v>1210</v>
      </c>
      <c r="E919">
        <v>108</v>
      </c>
      <c r="F919" t="s">
        <v>1170</v>
      </c>
      <c r="G919">
        <v>1</v>
      </c>
      <c r="H919" t="s">
        <v>327</v>
      </c>
      <c r="I919">
        <v>479</v>
      </c>
      <c r="J919">
        <v>488</v>
      </c>
      <c r="K919">
        <v>967</v>
      </c>
      <c r="L919">
        <v>479</v>
      </c>
      <c r="M919">
        <v>488</v>
      </c>
      <c r="N919">
        <v>967</v>
      </c>
      <c r="O919">
        <v>491</v>
      </c>
      <c r="P919">
        <v>500</v>
      </c>
      <c r="Q919">
        <v>991</v>
      </c>
      <c r="R919">
        <v>461</v>
      </c>
      <c r="S919">
        <v>470</v>
      </c>
      <c r="T919">
        <v>931</v>
      </c>
      <c r="U919">
        <v>1215</v>
      </c>
      <c r="V919">
        <v>1288</v>
      </c>
      <c r="W919">
        <v>2503</v>
      </c>
      <c r="X919">
        <v>38643.683000000005</v>
      </c>
    </row>
    <row r="920" spans="1:24" x14ac:dyDescent="0.2">
      <c r="A920">
        <v>108912001</v>
      </c>
      <c r="B920" t="s">
        <v>1209</v>
      </c>
      <c r="C920">
        <v>108912</v>
      </c>
      <c r="D920" t="s">
        <v>1210</v>
      </c>
      <c r="E920">
        <v>108</v>
      </c>
      <c r="F920" t="s">
        <v>1170</v>
      </c>
      <c r="G920">
        <v>1</v>
      </c>
      <c r="H920" t="s">
        <v>327</v>
      </c>
      <c r="I920">
        <v>498</v>
      </c>
      <c r="J920">
        <v>493</v>
      </c>
      <c r="K920">
        <v>991</v>
      </c>
      <c r="L920">
        <v>498</v>
      </c>
      <c r="M920">
        <v>493</v>
      </c>
      <c r="N920">
        <v>991</v>
      </c>
      <c r="O920">
        <v>509</v>
      </c>
      <c r="P920">
        <v>492</v>
      </c>
      <c r="Q920">
        <v>1001</v>
      </c>
      <c r="R920">
        <v>474</v>
      </c>
      <c r="S920">
        <v>495</v>
      </c>
      <c r="T920">
        <v>969</v>
      </c>
      <c r="U920">
        <v>1254</v>
      </c>
      <c r="V920">
        <v>1308</v>
      </c>
      <c r="W920">
        <v>2562</v>
      </c>
      <c r="X920">
        <v>38643.683000000005</v>
      </c>
    </row>
    <row r="921" spans="1:24" x14ac:dyDescent="0.2">
      <c r="A921">
        <v>220907002</v>
      </c>
      <c r="B921" t="s">
        <v>1897</v>
      </c>
      <c r="C921">
        <v>220907</v>
      </c>
      <c r="D921" t="s">
        <v>1896</v>
      </c>
      <c r="E921">
        <v>220</v>
      </c>
      <c r="F921" t="s">
        <v>1860</v>
      </c>
      <c r="G921">
        <v>11</v>
      </c>
      <c r="H921" t="s">
        <v>461</v>
      </c>
      <c r="I921">
        <v>512</v>
      </c>
      <c r="J921">
        <v>507</v>
      </c>
      <c r="K921">
        <v>1019</v>
      </c>
      <c r="L921">
        <v>536</v>
      </c>
      <c r="M921">
        <v>529</v>
      </c>
      <c r="N921">
        <v>1065</v>
      </c>
      <c r="O921">
        <v>533</v>
      </c>
      <c r="P921">
        <v>515</v>
      </c>
      <c r="Q921">
        <v>1049</v>
      </c>
      <c r="R921">
        <v>539</v>
      </c>
      <c r="S921">
        <v>543</v>
      </c>
      <c r="T921">
        <v>1081</v>
      </c>
      <c r="U921">
        <v>1111</v>
      </c>
      <c r="V921">
        <v>1251</v>
      </c>
      <c r="W921">
        <v>2362</v>
      </c>
      <c r="X921">
        <v>39585.264000000003</v>
      </c>
    </row>
    <row r="922" spans="1:24" x14ac:dyDescent="0.2">
      <c r="A922">
        <v>220907004</v>
      </c>
      <c r="B922" t="s">
        <v>54</v>
      </c>
      <c r="C922">
        <v>220907</v>
      </c>
      <c r="D922" t="s">
        <v>1896</v>
      </c>
      <c r="E922">
        <v>220</v>
      </c>
      <c r="F922" t="s">
        <v>1860</v>
      </c>
      <c r="G922">
        <v>11</v>
      </c>
      <c r="H922" t="s">
        <v>461</v>
      </c>
      <c r="I922">
        <v>520</v>
      </c>
      <c r="J922">
        <v>505</v>
      </c>
      <c r="K922">
        <v>1025</v>
      </c>
      <c r="L922">
        <v>557</v>
      </c>
      <c r="M922">
        <v>547</v>
      </c>
      <c r="N922">
        <v>1103</v>
      </c>
      <c r="O922">
        <v>560</v>
      </c>
      <c r="P922">
        <v>540</v>
      </c>
      <c r="Q922">
        <v>1100</v>
      </c>
      <c r="R922">
        <v>553</v>
      </c>
      <c r="S922">
        <v>554</v>
      </c>
      <c r="T922">
        <v>1106</v>
      </c>
      <c r="U922">
        <v>1249</v>
      </c>
      <c r="V922">
        <v>1307</v>
      </c>
      <c r="W922">
        <v>2556</v>
      </c>
      <c r="X922">
        <v>39585.264000000003</v>
      </c>
    </row>
    <row r="923" spans="1:24" x14ac:dyDescent="0.2">
      <c r="A923">
        <v>220907001</v>
      </c>
      <c r="B923" t="s">
        <v>1895</v>
      </c>
      <c r="C923">
        <v>220907</v>
      </c>
      <c r="D923" t="s">
        <v>1896</v>
      </c>
      <c r="E923">
        <v>220</v>
      </c>
      <c r="F923" t="s">
        <v>1860</v>
      </c>
      <c r="G923">
        <v>11</v>
      </c>
      <c r="H923" t="s">
        <v>461</v>
      </c>
      <c r="I923">
        <v>536</v>
      </c>
      <c r="J923">
        <v>528</v>
      </c>
      <c r="K923">
        <v>1064</v>
      </c>
      <c r="L923">
        <v>593</v>
      </c>
      <c r="M923">
        <v>583</v>
      </c>
      <c r="N923">
        <v>1176</v>
      </c>
      <c r="O923">
        <v>598</v>
      </c>
      <c r="P923">
        <v>573</v>
      </c>
      <c r="Q923">
        <v>1172</v>
      </c>
      <c r="R923">
        <v>587</v>
      </c>
      <c r="S923">
        <v>594</v>
      </c>
      <c r="T923">
        <v>1181</v>
      </c>
      <c r="U923">
        <v>1438</v>
      </c>
      <c r="V923">
        <v>1344</v>
      </c>
      <c r="W923">
        <v>2782</v>
      </c>
      <c r="X923">
        <v>39585.264000000003</v>
      </c>
    </row>
    <row r="924" spans="1:24" x14ac:dyDescent="0.2">
      <c r="A924">
        <v>220907005</v>
      </c>
      <c r="B924" t="s">
        <v>1898</v>
      </c>
      <c r="C924">
        <v>220907</v>
      </c>
      <c r="D924" t="s">
        <v>1896</v>
      </c>
      <c r="E924">
        <v>220</v>
      </c>
      <c r="F924" t="s">
        <v>1860</v>
      </c>
      <c r="G924">
        <v>11</v>
      </c>
      <c r="H924" t="s">
        <v>461</v>
      </c>
      <c r="I924">
        <v>517</v>
      </c>
      <c r="J924">
        <v>516</v>
      </c>
      <c r="K924">
        <v>1033</v>
      </c>
      <c r="L924">
        <v>550</v>
      </c>
      <c r="M924">
        <v>535</v>
      </c>
      <c r="N924">
        <v>1085</v>
      </c>
      <c r="O924">
        <v>553</v>
      </c>
      <c r="P924">
        <v>523</v>
      </c>
      <c r="Q924">
        <v>1077</v>
      </c>
      <c r="R924">
        <v>546</v>
      </c>
      <c r="S924">
        <v>549</v>
      </c>
      <c r="T924">
        <v>1094</v>
      </c>
      <c r="U924">
        <v>1471</v>
      </c>
      <c r="V924">
        <v>1605</v>
      </c>
      <c r="W924">
        <v>3076</v>
      </c>
      <c r="X924">
        <v>39585.264000000003</v>
      </c>
    </row>
    <row r="925" spans="1:24" x14ac:dyDescent="0.2">
      <c r="A925">
        <v>188901002</v>
      </c>
      <c r="B925" t="s">
        <v>1742</v>
      </c>
      <c r="C925">
        <v>188901</v>
      </c>
      <c r="D925" t="s">
        <v>1740</v>
      </c>
      <c r="E925">
        <v>188</v>
      </c>
      <c r="F925" t="s">
        <v>1741</v>
      </c>
      <c r="G925">
        <v>16</v>
      </c>
      <c r="H925" t="s">
        <v>283</v>
      </c>
      <c r="I925">
        <v>437</v>
      </c>
      <c r="J925">
        <v>441</v>
      </c>
      <c r="K925">
        <v>877</v>
      </c>
      <c r="L925">
        <v>442</v>
      </c>
      <c r="M925">
        <v>446</v>
      </c>
      <c r="N925">
        <v>887</v>
      </c>
      <c r="O925">
        <v>454</v>
      </c>
      <c r="P925">
        <v>445</v>
      </c>
      <c r="Q925">
        <v>898</v>
      </c>
      <c r="R925">
        <v>430</v>
      </c>
      <c r="S925">
        <v>446</v>
      </c>
      <c r="T925">
        <v>877</v>
      </c>
      <c r="U925">
        <v>921</v>
      </c>
      <c r="V925">
        <v>992</v>
      </c>
      <c r="W925">
        <v>1913</v>
      </c>
      <c r="X925">
        <v>40388.050999999999</v>
      </c>
    </row>
    <row r="926" spans="1:24" x14ac:dyDescent="0.2">
      <c r="A926">
        <v>188901004</v>
      </c>
      <c r="B926" t="s">
        <v>1743</v>
      </c>
      <c r="C926">
        <v>188901</v>
      </c>
      <c r="D926" t="s">
        <v>1740</v>
      </c>
      <c r="E926">
        <v>188</v>
      </c>
      <c r="F926" t="s">
        <v>1741</v>
      </c>
      <c r="G926">
        <v>16</v>
      </c>
      <c r="H926" t="s">
        <v>283</v>
      </c>
      <c r="I926">
        <v>418</v>
      </c>
      <c r="J926">
        <v>453</v>
      </c>
      <c r="K926">
        <v>871</v>
      </c>
      <c r="L926">
        <v>421</v>
      </c>
      <c r="M926">
        <v>456</v>
      </c>
      <c r="N926">
        <v>878</v>
      </c>
      <c r="O926">
        <v>425</v>
      </c>
      <c r="P926">
        <v>454</v>
      </c>
      <c r="Q926">
        <v>879</v>
      </c>
      <c r="R926">
        <v>416</v>
      </c>
      <c r="S926">
        <v>460</v>
      </c>
      <c r="T926">
        <v>876</v>
      </c>
      <c r="U926">
        <v>1046</v>
      </c>
      <c r="V926">
        <v>1051</v>
      </c>
      <c r="W926">
        <v>2097</v>
      </c>
      <c r="X926">
        <v>40388.050999999999</v>
      </c>
    </row>
    <row r="927" spans="1:24" x14ac:dyDescent="0.2">
      <c r="A927">
        <v>188901001</v>
      </c>
      <c r="B927" t="s">
        <v>1739</v>
      </c>
      <c r="C927">
        <v>188901</v>
      </c>
      <c r="D927" t="s">
        <v>1740</v>
      </c>
      <c r="E927">
        <v>188</v>
      </c>
      <c r="F927" t="s">
        <v>1741</v>
      </c>
      <c r="G927">
        <v>16</v>
      </c>
      <c r="H927" t="s">
        <v>283</v>
      </c>
      <c r="I927">
        <v>492</v>
      </c>
      <c r="J927">
        <v>494</v>
      </c>
      <c r="K927">
        <v>986</v>
      </c>
      <c r="L927">
        <v>524</v>
      </c>
      <c r="M927">
        <v>526</v>
      </c>
      <c r="N927">
        <v>1050</v>
      </c>
      <c r="O927">
        <v>528</v>
      </c>
      <c r="P927">
        <v>521</v>
      </c>
      <c r="Q927">
        <v>1049</v>
      </c>
      <c r="R927">
        <v>520</v>
      </c>
      <c r="S927">
        <v>530</v>
      </c>
      <c r="T927">
        <v>1050</v>
      </c>
      <c r="U927">
        <v>1053</v>
      </c>
      <c r="V927">
        <v>1087</v>
      </c>
      <c r="W927">
        <v>2140</v>
      </c>
      <c r="X927">
        <v>40388.050999999999</v>
      </c>
    </row>
    <row r="928" spans="1:24" x14ac:dyDescent="0.2">
      <c r="A928">
        <v>188901005</v>
      </c>
      <c r="B928" t="s">
        <v>1744</v>
      </c>
      <c r="C928">
        <v>188901</v>
      </c>
      <c r="D928" t="s">
        <v>1740</v>
      </c>
      <c r="E928">
        <v>188</v>
      </c>
      <c r="F928" t="s">
        <v>1741</v>
      </c>
      <c r="G928">
        <v>16</v>
      </c>
      <c r="H928" t="s">
        <v>283</v>
      </c>
      <c r="I928">
        <v>453</v>
      </c>
      <c r="J928">
        <v>462</v>
      </c>
      <c r="K928">
        <v>915</v>
      </c>
      <c r="L928">
        <v>477</v>
      </c>
      <c r="M928">
        <v>487</v>
      </c>
      <c r="N928">
        <v>964</v>
      </c>
      <c r="O928">
        <v>489</v>
      </c>
      <c r="P928">
        <v>486</v>
      </c>
      <c r="Q928">
        <v>975</v>
      </c>
      <c r="R928">
        <v>462</v>
      </c>
      <c r="S928">
        <v>488</v>
      </c>
      <c r="T928">
        <v>949</v>
      </c>
      <c r="U928">
        <v>1109</v>
      </c>
      <c r="V928">
        <v>1105</v>
      </c>
      <c r="W928">
        <v>2214</v>
      </c>
      <c r="X928">
        <v>40388.050999999999</v>
      </c>
    </row>
    <row r="929" spans="1:24" x14ac:dyDescent="0.2">
      <c r="A929">
        <v>220908006</v>
      </c>
      <c r="B929" t="s">
        <v>1904</v>
      </c>
      <c r="C929">
        <v>220908</v>
      </c>
      <c r="D929" t="s">
        <v>1900</v>
      </c>
      <c r="E929">
        <v>220</v>
      </c>
      <c r="F929" t="s">
        <v>1860</v>
      </c>
      <c r="G929">
        <v>11</v>
      </c>
      <c r="H929" t="s">
        <v>461</v>
      </c>
      <c r="I929">
        <v>415</v>
      </c>
      <c r="J929">
        <v>415</v>
      </c>
      <c r="K929">
        <v>830</v>
      </c>
      <c r="L929">
        <v>415</v>
      </c>
      <c r="M929">
        <v>415</v>
      </c>
      <c r="N929">
        <v>830</v>
      </c>
      <c r="O929">
        <v>415</v>
      </c>
      <c r="P929">
        <v>415</v>
      </c>
      <c r="Q929">
        <v>830</v>
      </c>
      <c r="U929">
        <v>32</v>
      </c>
      <c r="V929">
        <v>70</v>
      </c>
      <c r="W929">
        <v>102</v>
      </c>
      <c r="X929">
        <v>40472.946000000018</v>
      </c>
    </row>
    <row r="930" spans="1:24" x14ac:dyDescent="0.2">
      <c r="A930">
        <v>220908008</v>
      </c>
      <c r="B930" t="s">
        <v>1906</v>
      </c>
      <c r="C930">
        <v>220908</v>
      </c>
      <c r="D930" t="s">
        <v>1900</v>
      </c>
      <c r="E930">
        <v>220</v>
      </c>
      <c r="F930" t="s">
        <v>1860</v>
      </c>
      <c r="G930">
        <v>11</v>
      </c>
      <c r="H930" t="s">
        <v>461</v>
      </c>
      <c r="I930">
        <v>560</v>
      </c>
      <c r="J930">
        <v>537</v>
      </c>
      <c r="K930">
        <v>1097</v>
      </c>
      <c r="L930">
        <v>564</v>
      </c>
      <c r="M930">
        <v>540</v>
      </c>
      <c r="N930">
        <v>1103</v>
      </c>
      <c r="O930">
        <v>559</v>
      </c>
      <c r="P930">
        <v>530</v>
      </c>
      <c r="Q930">
        <v>1090</v>
      </c>
      <c r="R930">
        <v>572</v>
      </c>
      <c r="S930">
        <v>557</v>
      </c>
      <c r="T930">
        <v>1127</v>
      </c>
      <c r="U930">
        <v>149</v>
      </c>
      <c r="V930">
        <v>99</v>
      </c>
      <c r="W930">
        <v>248</v>
      </c>
      <c r="X930">
        <v>40472.946000000018</v>
      </c>
    </row>
    <row r="931" spans="1:24" x14ac:dyDescent="0.2">
      <c r="A931">
        <v>220908004</v>
      </c>
      <c r="B931" t="s">
        <v>1902</v>
      </c>
      <c r="C931">
        <v>220908</v>
      </c>
      <c r="D931" t="s">
        <v>1900</v>
      </c>
      <c r="E931">
        <v>220</v>
      </c>
      <c r="F931" t="s">
        <v>1860</v>
      </c>
      <c r="G931">
        <v>11</v>
      </c>
      <c r="H931" t="s">
        <v>461</v>
      </c>
      <c r="I931">
        <v>501</v>
      </c>
      <c r="J931">
        <v>478</v>
      </c>
      <c r="K931">
        <v>979</v>
      </c>
      <c r="L931">
        <v>511</v>
      </c>
      <c r="M931">
        <v>490</v>
      </c>
      <c r="N931">
        <v>1001</v>
      </c>
      <c r="O931">
        <v>517</v>
      </c>
      <c r="P931">
        <v>484</v>
      </c>
      <c r="Q931">
        <v>1002</v>
      </c>
      <c r="R931">
        <v>503</v>
      </c>
      <c r="S931">
        <v>497</v>
      </c>
      <c r="T931">
        <v>1001</v>
      </c>
      <c r="U931">
        <v>822</v>
      </c>
      <c r="V931">
        <v>909</v>
      </c>
      <c r="W931">
        <v>1731</v>
      </c>
      <c r="X931">
        <v>40472.946000000018</v>
      </c>
    </row>
    <row r="932" spans="1:24" x14ac:dyDescent="0.2">
      <c r="A932">
        <v>220908005</v>
      </c>
      <c r="B932" t="s">
        <v>1903</v>
      </c>
      <c r="C932">
        <v>220908</v>
      </c>
      <c r="D932" t="s">
        <v>1900</v>
      </c>
      <c r="E932">
        <v>220</v>
      </c>
      <c r="F932" t="s">
        <v>1860</v>
      </c>
      <c r="G932">
        <v>11</v>
      </c>
      <c r="H932" t="s">
        <v>461</v>
      </c>
      <c r="I932">
        <v>515</v>
      </c>
      <c r="J932">
        <v>510</v>
      </c>
      <c r="K932">
        <v>1025</v>
      </c>
      <c r="L932">
        <v>544</v>
      </c>
      <c r="M932">
        <v>536</v>
      </c>
      <c r="N932">
        <v>1080</v>
      </c>
      <c r="O932">
        <v>544</v>
      </c>
      <c r="P932">
        <v>526</v>
      </c>
      <c r="Q932">
        <v>1071</v>
      </c>
      <c r="R932">
        <v>543</v>
      </c>
      <c r="S932">
        <v>547</v>
      </c>
      <c r="T932">
        <v>1091</v>
      </c>
      <c r="U932">
        <v>1005</v>
      </c>
      <c r="V932">
        <v>1013</v>
      </c>
      <c r="W932">
        <v>2018</v>
      </c>
      <c r="X932">
        <v>40472.946000000018</v>
      </c>
    </row>
    <row r="933" spans="1:24" x14ac:dyDescent="0.2">
      <c r="A933">
        <v>220908007</v>
      </c>
      <c r="B933" t="s">
        <v>1905</v>
      </c>
      <c r="C933">
        <v>220908</v>
      </c>
      <c r="D933" t="s">
        <v>1900</v>
      </c>
      <c r="E933">
        <v>220</v>
      </c>
      <c r="F933" t="s">
        <v>1860</v>
      </c>
      <c r="G933">
        <v>11</v>
      </c>
      <c r="H933" t="s">
        <v>461</v>
      </c>
      <c r="I933">
        <v>496</v>
      </c>
      <c r="J933">
        <v>483</v>
      </c>
      <c r="K933">
        <v>979</v>
      </c>
      <c r="L933">
        <v>535</v>
      </c>
      <c r="M933">
        <v>514</v>
      </c>
      <c r="N933">
        <v>1049</v>
      </c>
      <c r="O933">
        <v>540</v>
      </c>
      <c r="P933">
        <v>504</v>
      </c>
      <c r="Q933">
        <v>1044</v>
      </c>
      <c r="R933">
        <v>528</v>
      </c>
      <c r="S933">
        <v>528</v>
      </c>
      <c r="T933">
        <v>1056</v>
      </c>
      <c r="U933">
        <v>1058</v>
      </c>
      <c r="V933">
        <v>1048</v>
      </c>
      <c r="W933">
        <v>2106</v>
      </c>
      <c r="X933">
        <v>40472.946000000018</v>
      </c>
    </row>
    <row r="934" spans="1:24" x14ac:dyDescent="0.2">
      <c r="A934">
        <v>220908002</v>
      </c>
      <c r="B934" t="s">
        <v>1899</v>
      </c>
      <c r="C934">
        <v>220908</v>
      </c>
      <c r="D934" t="s">
        <v>1900</v>
      </c>
      <c r="E934">
        <v>220</v>
      </c>
      <c r="F934" t="s">
        <v>1860</v>
      </c>
      <c r="G934">
        <v>11</v>
      </c>
      <c r="H934" t="s">
        <v>461</v>
      </c>
      <c r="I934">
        <v>509</v>
      </c>
      <c r="J934">
        <v>500</v>
      </c>
      <c r="K934">
        <v>1010</v>
      </c>
      <c r="L934">
        <v>527</v>
      </c>
      <c r="M934">
        <v>517</v>
      </c>
      <c r="N934">
        <v>1044</v>
      </c>
      <c r="O934">
        <v>528</v>
      </c>
      <c r="P934">
        <v>506</v>
      </c>
      <c r="Q934">
        <v>1034</v>
      </c>
      <c r="R934">
        <v>526</v>
      </c>
      <c r="S934">
        <v>526</v>
      </c>
      <c r="T934">
        <v>1052</v>
      </c>
      <c r="U934">
        <v>1008</v>
      </c>
      <c r="V934">
        <v>1110</v>
      </c>
      <c r="W934">
        <v>2118</v>
      </c>
      <c r="X934">
        <v>40472.946000000018</v>
      </c>
    </row>
    <row r="935" spans="1:24" x14ac:dyDescent="0.2">
      <c r="A935">
        <v>220908003</v>
      </c>
      <c r="B935" t="s">
        <v>1901</v>
      </c>
      <c r="C935">
        <v>220908</v>
      </c>
      <c r="D935" t="s">
        <v>1900</v>
      </c>
      <c r="E935">
        <v>220</v>
      </c>
      <c r="F935" t="s">
        <v>1860</v>
      </c>
      <c r="G935">
        <v>11</v>
      </c>
      <c r="H935" t="s">
        <v>461</v>
      </c>
      <c r="I935">
        <v>525</v>
      </c>
      <c r="J935">
        <v>518</v>
      </c>
      <c r="K935">
        <v>1043</v>
      </c>
      <c r="L935">
        <v>558</v>
      </c>
      <c r="M935">
        <v>546</v>
      </c>
      <c r="N935">
        <v>1104</v>
      </c>
      <c r="O935">
        <v>562</v>
      </c>
      <c r="P935">
        <v>536</v>
      </c>
      <c r="Q935">
        <v>1099</v>
      </c>
      <c r="R935">
        <v>554</v>
      </c>
      <c r="S935">
        <v>557</v>
      </c>
      <c r="T935">
        <v>1111</v>
      </c>
      <c r="U935">
        <v>1142</v>
      </c>
      <c r="V935">
        <v>1217</v>
      </c>
      <c r="W935">
        <v>2359</v>
      </c>
      <c r="X935">
        <v>40472.946000000018</v>
      </c>
    </row>
    <row r="936" spans="1:24" x14ac:dyDescent="0.2">
      <c r="A936">
        <v>108909009</v>
      </c>
      <c r="B936" t="s">
        <v>1205</v>
      </c>
      <c r="C936">
        <v>108909</v>
      </c>
      <c r="D936" t="s">
        <v>1201</v>
      </c>
      <c r="E936">
        <v>108</v>
      </c>
      <c r="F936" t="s">
        <v>1170</v>
      </c>
      <c r="G936">
        <v>1</v>
      </c>
      <c r="H936" t="s">
        <v>327</v>
      </c>
      <c r="I936">
        <v>509</v>
      </c>
      <c r="J936">
        <v>489</v>
      </c>
      <c r="K936">
        <v>999</v>
      </c>
      <c r="L936">
        <v>522</v>
      </c>
      <c r="M936">
        <v>497</v>
      </c>
      <c r="N936">
        <v>1020</v>
      </c>
      <c r="O936">
        <v>503</v>
      </c>
      <c r="P936">
        <v>471</v>
      </c>
      <c r="Q936">
        <v>974</v>
      </c>
      <c r="R936">
        <v>549</v>
      </c>
      <c r="S936">
        <v>533</v>
      </c>
      <c r="T936">
        <v>1082</v>
      </c>
      <c r="U936">
        <v>320</v>
      </c>
      <c r="V936">
        <v>288</v>
      </c>
      <c r="W936">
        <v>608</v>
      </c>
      <c r="X936">
        <v>42765.840000000018</v>
      </c>
    </row>
    <row r="937" spans="1:24" x14ac:dyDescent="0.2">
      <c r="A937">
        <v>108909007</v>
      </c>
      <c r="B937" t="s">
        <v>1204</v>
      </c>
      <c r="C937">
        <v>108909</v>
      </c>
      <c r="D937" t="s">
        <v>1201</v>
      </c>
      <c r="E937">
        <v>108</v>
      </c>
      <c r="F937" t="s">
        <v>1170</v>
      </c>
      <c r="G937">
        <v>1</v>
      </c>
      <c r="H937" t="s">
        <v>327</v>
      </c>
      <c r="I937">
        <v>468</v>
      </c>
      <c r="J937">
        <v>465</v>
      </c>
      <c r="K937">
        <v>933</v>
      </c>
      <c r="L937">
        <v>469</v>
      </c>
      <c r="M937">
        <v>465</v>
      </c>
      <c r="N937">
        <v>934</v>
      </c>
      <c r="O937">
        <v>483</v>
      </c>
      <c r="P937">
        <v>483</v>
      </c>
      <c r="Q937">
        <v>965</v>
      </c>
      <c r="R937">
        <v>457</v>
      </c>
      <c r="S937">
        <v>449</v>
      </c>
      <c r="T937">
        <v>906</v>
      </c>
      <c r="U937">
        <v>846</v>
      </c>
      <c r="V937">
        <v>928</v>
      </c>
      <c r="W937">
        <v>1774</v>
      </c>
      <c r="X937">
        <v>42765.840000000018</v>
      </c>
    </row>
    <row r="938" spans="1:24" x14ac:dyDescent="0.2">
      <c r="A938">
        <v>108909001</v>
      </c>
      <c r="B938" t="s">
        <v>1200</v>
      </c>
      <c r="C938">
        <v>108909</v>
      </c>
      <c r="D938" t="s">
        <v>1201</v>
      </c>
      <c r="E938">
        <v>108</v>
      </c>
      <c r="F938" t="s">
        <v>1170</v>
      </c>
      <c r="G938">
        <v>1</v>
      </c>
      <c r="H938" t="s">
        <v>327</v>
      </c>
      <c r="I938">
        <v>483</v>
      </c>
      <c r="J938">
        <v>469</v>
      </c>
      <c r="K938">
        <v>952</v>
      </c>
      <c r="L938">
        <v>482</v>
      </c>
      <c r="M938">
        <v>464</v>
      </c>
      <c r="N938">
        <v>946</v>
      </c>
      <c r="O938">
        <v>488</v>
      </c>
      <c r="P938">
        <v>463</v>
      </c>
      <c r="Q938">
        <v>950</v>
      </c>
      <c r="R938">
        <v>475</v>
      </c>
      <c r="S938">
        <v>464</v>
      </c>
      <c r="T938">
        <v>939</v>
      </c>
      <c r="U938">
        <v>919</v>
      </c>
      <c r="V938">
        <v>1001</v>
      </c>
      <c r="W938">
        <v>1920</v>
      </c>
      <c r="X938">
        <v>42765.840000000018</v>
      </c>
    </row>
    <row r="939" spans="1:24" x14ac:dyDescent="0.2">
      <c r="A939">
        <v>108909002</v>
      </c>
      <c r="B939" t="s">
        <v>1202</v>
      </c>
      <c r="C939">
        <v>108909</v>
      </c>
      <c r="D939" t="s">
        <v>1201</v>
      </c>
      <c r="E939">
        <v>108</v>
      </c>
      <c r="F939" t="s">
        <v>1170</v>
      </c>
      <c r="G939">
        <v>1</v>
      </c>
      <c r="H939" t="s">
        <v>327</v>
      </c>
      <c r="I939">
        <v>454</v>
      </c>
      <c r="J939">
        <v>436</v>
      </c>
      <c r="K939">
        <v>890</v>
      </c>
      <c r="L939">
        <v>459</v>
      </c>
      <c r="M939">
        <v>438</v>
      </c>
      <c r="N939">
        <v>897</v>
      </c>
      <c r="O939">
        <v>454</v>
      </c>
      <c r="P939">
        <v>433</v>
      </c>
      <c r="Q939">
        <v>886</v>
      </c>
      <c r="R939">
        <v>466</v>
      </c>
      <c r="S939">
        <v>446</v>
      </c>
      <c r="T939">
        <v>912</v>
      </c>
      <c r="U939">
        <v>915</v>
      </c>
      <c r="V939">
        <v>1007</v>
      </c>
      <c r="W939">
        <v>1922</v>
      </c>
      <c r="X939">
        <v>42765.840000000018</v>
      </c>
    </row>
    <row r="940" spans="1:24" x14ac:dyDescent="0.2">
      <c r="A940">
        <v>108909003</v>
      </c>
      <c r="B940" t="s">
        <v>1203</v>
      </c>
      <c r="C940">
        <v>108909</v>
      </c>
      <c r="D940" t="s">
        <v>1201</v>
      </c>
      <c r="E940">
        <v>108</v>
      </c>
      <c r="F940" t="s">
        <v>1170</v>
      </c>
      <c r="G940">
        <v>1</v>
      </c>
      <c r="H940" t="s">
        <v>327</v>
      </c>
      <c r="I940">
        <v>502</v>
      </c>
      <c r="J940">
        <v>483</v>
      </c>
      <c r="K940">
        <v>985</v>
      </c>
      <c r="L940">
        <v>504</v>
      </c>
      <c r="M940">
        <v>485</v>
      </c>
      <c r="N940">
        <v>989</v>
      </c>
      <c r="O940">
        <v>508</v>
      </c>
      <c r="P940">
        <v>481</v>
      </c>
      <c r="Q940">
        <v>989</v>
      </c>
      <c r="R940">
        <v>498</v>
      </c>
      <c r="S940">
        <v>491</v>
      </c>
      <c r="T940">
        <v>989</v>
      </c>
      <c r="U940">
        <v>1032</v>
      </c>
      <c r="V940">
        <v>1110</v>
      </c>
      <c r="W940">
        <v>2142</v>
      </c>
      <c r="X940">
        <v>42765.840000000018</v>
      </c>
    </row>
    <row r="941" spans="1:24" x14ac:dyDescent="0.2">
      <c r="A941">
        <v>246913011</v>
      </c>
      <c r="B941" t="s">
        <v>2147</v>
      </c>
      <c r="C941">
        <v>246913</v>
      </c>
      <c r="D941" t="s">
        <v>2142</v>
      </c>
      <c r="E941">
        <v>246</v>
      </c>
      <c r="F941" t="s">
        <v>2118</v>
      </c>
      <c r="G941">
        <v>13</v>
      </c>
      <c r="H941" t="s">
        <v>92</v>
      </c>
      <c r="I941">
        <v>485</v>
      </c>
      <c r="J941">
        <v>465</v>
      </c>
      <c r="K941">
        <v>950</v>
      </c>
      <c r="L941">
        <v>510</v>
      </c>
      <c r="M941">
        <v>505</v>
      </c>
      <c r="N941">
        <v>1015</v>
      </c>
      <c r="O941">
        <v>510</v>
      </c>
      <c r="P941">
        <v>505</v>
      </c>
      <c r="Q941">
        <v>1015</v>
      </c>
      <c r="U941">
        <v>25</v>
      </c>
      <c r="V941">
        <v>17</v>
      </c>
      <c r="W941">
        <v>42</v>
      </c>
      <c r="X941">
        <v>42977.415999999997</v>
      </c>
    </row>
    <row r="942" spans="1:24" x14ac:dyDescent="0.2">
      <c r="A942">
        <v>246913002</v>
      </c>
      <c r="B942" t="s">
        <v>2143</v>
      </c>
      <c r="C942">
        <v>246913</v>
      </c>
      <c r="D942" t="s">
        <v>2142</v>
      </c>
      <c r="E942">
        <v>246</v>
      </c>
      <c r="F942" t="s">
        <v>2118</v>
      </c>
      <c r="G942">
        <v>13</v>
      </c>
      <c r="H942" t="s">
        <v>92</v>
      </c>
      <c r="I942">
        <v>568</v>
      </c>
      <c r="J942">
        <v>565</v>
      </c>
      <c r="K942">
        <v>1132</v>
      </c>
      <c r="L942">
        <v>585</v>
      </c>
      <c r="M942">
        <v>586</v>
      </c>
      <c r="N942">
        <v>1171</v>
      </c>
      <c r="O942">
        <v>593</v>
      </c>
      <c r="P942">
        <v>582</v>
      </c>
      <c r="Q942">
        <v>1175</v>
      </c>
      <c r="R942">
        <v>576</v>
      </c>
      <c r="S942">
        <v>591</v>
      </c>
      <c r="T942">
        <v>1167</v>
      </c>
      <c r="U942">
        <v>916</v>
      </c>
      <c r="V942">
        <v>1035</v>
      </c>
      <c r="W942">
        <v>1951</v>
      </c>
      <c r="X942">
        <v>42977.415999999997</v>
      </c>
    </row>
    <row r="943" spans="1:24" x14ac:dyDescent="0.2">
      <c r="A943">
        <v>246913001</v>
      </c>
      <c r="B943" t="s">
        <v>2141</v>
      </c>
      <c r="C943">
        <v>246913</v>
      </c>
      <c r="D943" t="s">
        <v>2142</v>
      </c>
      <c r="E943">
        <v>246</v>
      </c>
      <c r="F943" t="s">
        <v>2118</v>
      </c>
      <c r="G943">
        <v>13</v>
      </c>
      <c r="H943" t="s">
        <v>92</v>
      </c>
      <c r="I943">
        <v>538</v>
      </c>
      <c r="J943">
        <v>533</v>
      </c>
      <c r="K943">
        <v>1071</v>
      </c>
      <c r="L943">
        <v>576</v>
      </c>
      <c r="M943">
        <v>569</v>
      </c>
      <c r="N943">
        <v>1146</v>
      </c>
      <c r="O943">
        <v>575</v>
      </c>
      <c r="P943">
        <v>555</v>
      </c>
      <c r="Q943">
        <v>1132</v>
      </c>
      <c r="R943">
        <v>577</v>
      </c>
      <c r="S943">
        <v>584</v>
      </c>
      <c r="T943">
        <v>1161</v>
      </c>
      <c r="U943">
        <v>1078</v>
      </c>
      <c r="V943">
        <v>1116</v>
      </c>
      <c r="W943">
        <v>2194</v>
      </c>
      <c r="X943">
        <v>42977.415999999997</v>
      </c>
    </row>
    <row r="944" spans="1:24" x14ac:dyDescent="0.2">
      <c r="A944">
        <v>246913003</v>
      </c>
      <c r="B944" t="s">
        <v>2144</v>
      </c>
      <c r="C944">
        <v>246913</v>
      </c>
      <c r="D944" t="s">
        <v>2142</v>
      </c>
      <c r="E944">
        <v>246</v>
      </c>
      <c r="F944" t="s">
        <v>2118</v>
      </c>
      <c r="G944">
        <v>13</v>
      </c>
      <c r="H944" t="s">
        <v>92</v>
      </c>
      <c r="I944">
        <v>556</v>
      </c>
      <c r="J944">
        <v>543</v>
      </c>
      <c r="K944">
        <v>1099</v>
      </c>
      <c r="L944">
        <v>580</v>
      </c>
      <c r="M944">
        <v>573</v>
      </c>
      <c r="N944">
        <v>1154</v>
      </c>
      <c r="O944">
        <v>575</v>
      </c>
      <c r="P944">
        <v>558</v>
      </c>
      <c r="Q944">
        <v>1133</v>
      </c>
      <c r="R944">
        <v>586</v>
      </c>
      <c r="S944">
        <v>591</v>
      </c>
      <c r="T944">
        <v>1177</v>
      </c>
      <c r="U944">
        <v>1128</v>
      </c>
      <c r="V944">
        <v>1124</v>
      </c>
      <c r="W944">
        <v>2252</v>
      </c>
      <c r="X944">
        <v>42977.415999999997</v>
      </c>
    </row>
    <row r="945" spans="1:24" x14ac:dyDescent="0.2">
      <c r="A945">
        <v>246913005</v>
      </c>
      <c r="B945" t="s">
        <v>2146</v>
      </c>
      <c r="C945">
        <v>246913</v>
      </c>
      <c r="D945" t="s">
        <v>2142</v>
      </c>
      <c r="E945">
        <v>246</v>
      </c>
      <c r="F945" t="s">
        <v>2118</v>
      </c>
      <c r="G945">
        <v>13</v>
      </c>
      <c r="H945" t="s">
        <v>92</v>
      </c>
      <c r="I945">
        <v>583</v>
      </c>
      <c r="J945">
        <v>567</v>
      </c>
      <c r="K945">
        <v>1150</v>
      </c>
      <c r="L945">
        <v>610</v>
      </c>
      <c r="M945">
        <v>610</v>
      </c>
      <c r="N945">
        <v>1221</v>
      </c>
      <c r="O945">
        <v>620</v>
      </c>
      <c r="P945">
        <v>604</v>
      </c>
      <c r="Q945">
        <v>1225</v>
      </c>
      <c r="R945">
        <v>601</v>
      </c>
      <c r="S945">
        <v>616</v>
      </c>
      <c r="T945">
        <v>1216</v>
      </c>
      <c r="U945">
        <v>1097</v>
      </c>
      <c r="V945">
        <v>1160</v>
      </c>
      <c r="W945">
        <v>2257</v>
      </c>
      <c r="X945">
        <v>42977.415999999997</v>
      </c>
    </row>
    <row r="946" spans="1:24" x14ac:dyDescent="0.2">
      <c r="A946">
        <v>246913004</v>
      </c>
      <c r="B946" t="s">
        <v>2145</v>
      </c>
      <c r="C946">
        <v>246913</v>
      </c>
      <c r="D946" t="s">
        <v>2142</v>
      </c>
      <c r="E946">
        <v>246</v>
      </c>
      <c r="F946" t="s">
        <v>2118</v>
      </c>
      <c r="G946">
        <v>13</v>
      </c>
      <c r="H946" t="s">
        <v>92</v>
      </c>
      <c r="I946">
        <v>527</v>
      </c>
      <c r="J946">
        <v>527</v>
      </c>
      <c r="K946">
        <v>1053</v>
      </c>
      <c r="L946">
        <v>567</v>
      </c>
      <c r="M946">
        <v>561</v>
      </c>
      <c r="N946">
        <v>1128</v>
      </c>
      <c r="O946">
        <v>572</v>
      </c>
      <c r="P946">
        <v>550</v>
      </c>
      <c r="Q946">
        <v>1124</v>
      </c>
      <c r="R946">
        <v>561</v>
      </c>
      <c r="S946">
        <v>571</v>
      </c>
      <c r="T946">
        <v>1133</v>
      </c>
      <c r="U946">
        <v>1178</v>
      </c>
      <c r="V946">
        <v>1215</v>
      </c>
      <c r="W946">
        <v>2393</v>
      </c>
      <c r="X946">
        <v>42977.415999999997</v>
      </c>
    </row>
    <row r="947" spans="1:24" x14ac:dyDescent="0.2">
      <c r="A947">
        <v>101920016</v>
      </c>
      <c r="B947" t="s">
        <v>1130</v>
      </c>
      <c r="C947">
        <v>101920</v>
      </c>
      <c r="D947" t="s">
        <v>1125</v>
      </c>
      <c r="E947">
        <v>101</v>
      </c>
      <c r="F947" t="s">
        <v>971</v>
      </c>
      <c r="G947">
        <v>4</v>
      </c>
      <c r="H947" t="s">
        <v>252</v>
      </c>
      <c r="I947">
        <v>409</v>
      </c>
      <c r="J947">
        <v>421</v>
      </c>
      <c r="K947">
        <v>831</v>
      </c>
      <c r="L947">
        <v>428</v>
      </c>
      <c r="M947">
        <v>414</v>
      </c>
      <c r="N947">
        <v>842</v>
      </c>
      <c r="O947">
        <v>423</v>
      </c>
      <c r="P947">
        <v>428</v>
      </c>
      <c r="Q947">
        <v>851</v>
      </c>
      <c r="R947">
        <v>433</v>
      </c>
      <c r="S947">
        <v>398</v>
      </c>
      <c r="T947">
        <v>833</v>
      </c>
      <c r="U947">
        <v>84</v>
      </c>
      <c r="V947">
        <v>69</v>
      </c>
      <c r="W947">
        <v>153</v>
      </c>
      <c r="X947">
        <v>43301.116000000002</v>
      </c>
    </row>
    <row r="948" spans="1:24" x14ac:dyDescent="0.2">
      <c r="A948">
        <v>101920014</v>
      </c>
      <c r="B948" t="s">
        <v>1129</v>
      </c>
      <c r="C948">
        <v>101920</v>
      </c>
      <c r="D948" t="s">
        <v>1125</v>
      </c>
      <c r="E948">
        <v>101</v>
      </c>
      <c r="F948" t="s">
        <v>971</v>
      </c>
      <c r="G948">
        <v>4</v>
      </c>
      <c r="H948" t="s">
        <v>252</v>
      </c>
      <c r="I948">
        <v>494</v>
      </c>
      <c r="J948">
        <v>513</v>
      </c>
      <c r="K948">
        <v>1006</v>
      </c>
      <c r="L948">
        <v>532</v>
      </c>
      <c r="M948">
        <v>535</v>
      </c>
      <c r="N948">
        <v>1066</v>
      </c>
      <c r="O948">
        <v>530</v>
      </c>
      <c r="P948">
        <v>509</v>
      </c>
      <c r="Q948">
        <v>1039</v>
      </c>
      <c r="R948">
        <v>533</v>
      </c>
      <c r="S948">
        <v>555</v>
      </c>
      <c r="T948">
        <v>1088</v>
      </c>
      <c r="U948">
        <v>546</v>
      </c>
      <c r="V948">
        <v>468</v>
      </c>
      <c r="W948">
        <v>1014</v>
      </c>
      <c r="X948">
        <v>43301.116000000002</v>
      </c>
    </row>
    <row r="949" spans="1:24" x14ac:dyDescent="0.2">
      <c r="A949">
        <v>101920006</v>
      </c>
      <c r="B949" t="s">
        <v>1128</v>
      </c>
      <c r="C949">
        <v>101920</v>
      </c>
      <c r="D949" t="s">
        <v>1125</v>
      </c>
      <c r="E949">
        <v>101</v>
      </c>
      <c r="F949" t="s">
        <v>971</v>
      </c>
      <c r="G949">
        <v>4</v>
      </c>
      <c r="H949" t="s">
        <v>252</v>
      </c>
      <c r="I949">
        <v>495</v>
      </c>
      <c r="J949">
        <v>507</v>
      </c>
      <c r="K949">
        <v>1002</v>
      </c>
      <c r="L949">
        <v>557</v>
      </c>
      <c r="M949">
        <v>558</v>
      </c>
      <c r="N949">
        <v>1115</v>
      </c>
      <c r="O949">
        <v>556</v>
      </c>
      <c r="P949">
        <v>544</v>
      </c>
      <c r="Q949">
        <v>1101</v>
      </c>
      <c r="R949">
        <v>559</v>
      </c>
      <c r="S949">
        <v>571</v>
      </c>
      <c r="T949">
        <v>1129</v>
      </c>
      <c r="U949">
        <v>1047</v>
      </c>
      <c r="V949">
        <v>1077</v>
      </c>
      <c r="W949">
        <v>2124</v>
      </c>
      <c r="X949">
        <v>43301.116000000002</v>
      </c>
    </row>
    <row r="950" spans="1:24" x14ac:dyDescent="0.2">
      <c r="A950">
        <v>101920003</v>
      </c>
      <c r="B950" t="s">
        <v>1126</v>
      </c>
      <c r="C950">
        <v>101920</v>
      </c>
      <c r="D950" t="s">
        <v>1125</v>
      </c>
      <c r="E950">
        <v>101</v>
      </c>
      <c r="F950" t="s">
        <v>971</v>
      </c>
      <c r="G950">
        <v>4</v>
      </c>
      <c r="H950" t="s">
        <v>252</v>
      </c>
      <c r="I950">
        <v>433</v>
      </c>
      <c r="J950">
        <v>462</v>
      </c>
      <c r="K950">
        <v>895</v>
      </c>
      <c r="L950">
        <v>448</v>
      </c>
      <c r="M950">
        <v>474</v>
      </c>
      <c r="N950">
        <v>921</v>
      </c>
      <c r="O950">
        <v>453</v>
      </c>
      <c r="P950">
        <v>474</v>
      </c>
      <c r="Q950">
        <v>926</v>
      </c>
      <c r="R950">
        <v>443</v>
      </c>
      <c r="S950">
        <v>473</v>
      </c>
      <c r="T950">
        <v>917</v>
      </c>
      <c r="U950">
        <v>1010</v>
      </c>
      <c r="V950">
        <v>1206</v>
      </c>
      <c r="W950">
        <v>2216</v>
      </c>
      <c r="X950">
        <v>43301.116000000002</v>
      </c>
    </row>
    <row r="951" spans="1:24" x14ac:dyDescent="0.2">
      <c r="A951">
        <v>101920005</v>
      </c>
      <c r="B951" t="s">
        <v>1127</v>
      </c>
      <c r="C951">
        <v>101920</v>
      </c>
      <c r="D951" t="s">
        <v>1125</v>
      </c>
      <c r="E951">
        <v>101</v>
      </c>
      <c r="F951" t="s">
        <v>971</v>
      </c>
      <c r="G951">
        <v>4</v>
      </c>
      <c r="H951" t="s">
        <v>252</v>
      </c>
      <c r="I951">
        <v>429</v>
      </c>
      <c r="J951">
        <v>437</v>
      </c>
      <c r="K951">
        <v>866</v>
      </c>
      <c r="L951">
        <v>430</v>
      </c>
      <c r="M951">
        <v>437</v>
      </c>
      <c r="N951">
        <v>867</v>
      </c>
      <c r="O951">
        <v>435</v>
      </c>
      <c r="P951">
        <v>432</v>
      </c>
      <c r="Q951">
        <v>866</v>
      </c>
      <c r="R951">
        <v>426</v>
      </c>
      <c r="S951">
        <v>441</v>
      </c>
      <c r="T951">
        <v>867</v>
      </c>
      <c r="U951">
        <v>1071</v>
      </c>
      <c r="V951">
        <v>1261</v>
      </c>
      <c r="W951">
        <v>2332</v>
      </c>
      <c r="X951">
        <v>43301.116000000002</v>
      </c>
    </row>
    <row r="952" spans="1:24" x14ac:dyDescent="0.2">
      <c r="A952">
        <v>101920001</v>
      </c>
      <c r="B952" t="s">
        <v>165</v>
      </c>
      <c r="C952">
        <v>101920</v>
      </c>
      <c r="D952" t="s">
        <v>1125</v>
      </c>
      <c r="E952">
        <v>101</v>
      </c>
      <c r="F952" t="s">
        <v>971</v>
      </c>
      <c r="G952">
        <v>4</v>
      </c>
      <c r="H952" t="s">
        <v>252</v>
      </c>
      <c r="I952">
        <v>542</v>
      </c>
      <c r="J952">
        <v>541</v>
      </c>
      <c r="K952">
        <v>1083</v>
      </c>
      <c r="L952">
        <v>599</v>
      </c>
      <c r="M952">
        <v>607</v>
      </c>
      <c r="N952">
        <v>1205</v>
      </c>
      <c r="O952">
        <v>603</v>
      </c>
      <c r="P952">
        <v>603</v>
      </c>
      <c r="Q952">
        <v>1205</v>
      </c>
      <c r="R952">
        <v>595</v>
      </c>
      <c r="S952">
        <v>611</v>
      </c>
      <c r="T952">
        <v>1205</v>
      </c>
      <c r="U952">
        <v>1310</v>
      </c>
      <c r="V952">
        <v>1340</v>
      </c>
      <c r="W952">
        <v>2650</v>
      </c>
      <c r="X952">
        <v>43301.116000000002</v>
      </c>
    </row>
    <row r="953" spans="1:24" x14ac:dyDescent="0.2">
      <c r="A953">
        <v>108904006</v>
      </c>
      <c r="B953" t="s">
        <v>1186</v>
      </c>
      <c r="C953">
        <v>108904</v>
      </c>
      <c r="D953" t="s">
        <v>1183</v>
      </c>
      <c r="E953">
        <v>108</v>
      </c>
      <c r="F953" t="s">
        <v>1170</v>
      </c>
      <c r="G953">
        <v>1</v>
      </c>
      <c r="H953" t="s">
        <v>327</v>
      </c>
      <c r="I953">
        <v>553</v>
      </c>
      <c r="J953">
        <v>534</v>
      </c>
      <c r="K953">
        <v>1087</v>
      </c>
      <c r="L953">
        <v>560</v>
      </c>
      <c r="M953">
        <v>542</v>
      </c>
      <c r="N953">
        <v>1102</v>
      </c>
      <c r="O953">
        <v>555</v>
      </c>
      <c r="P953">
        <v>532</v>
      </c>
      <c r="Q953">
        <v>1087</v>
      </c>
      <c r="R953">
        <v>569</v>
      </c>
      <c r="S953">
        <v>560</v>
      </c>
      <c r="T953">
        <v>1129</v>
      </c>
      <c r="U953">
        <v>1086</v>
      </c>
      <c r="V953">
        <v>1140</v>
      </c>
      <c r="W953">
        <v>2226</v>
      </c>
      <c r="X953">
        <v>44418.781000000003</v>
      </c>
    </row>
    <row r="954" spans="1:24" x14ac:dyDescent="0.2">
      <c r="A954">
        <v>108904001</v>
      </c>
      <c r="B954" t="s">
        <v>1182</v>
      </c>
      <c r="C954">
        <v>108904</v>
      </c>
      <c r="D954" t="s">
        <v>1183</v>
      </c>
      <c r="E954">
        <v>108</v>
      </c>
      <c r="F954" t="s">
        <v>1170</v>
      </c>
      <c r="G954">
        <v>1</v>
      </c>
      <c r="H954" t="s">
        <v>327</v>
      </c>
      <c r="I954">
        <v>530</v>
      </c>
      <c r="J954">
        <v>522</v>
      </c>
      <c r="K954">
        <v>1052</v>
      </c>
      <c r="L954">
        <v>534</v>
      </c>
      <c r="M954">
        <v>522</v>
      </c>
      <c r="N954">
        <v>1056</v>
      </c>
      <c r="O954">
        <v>515</v>
      </c>
      <c r="P954">
        <v>491</v>
      </c>
      <c r="Q954">
        <v>1006</v>
      </c>
      <c r="R954">
        <v>552</v>
      </c>
      <c r="S954">
        <v>554</v>
      </c>
      <c r="T954">
        <v>1106</v>
      </c>
      <c r="U954">
        <v>1214</v>
      </c>
      <c r="V954">
        <v>1221</v>
      </c>
      <c r="W954">
        <v>2435</v>
      </c>
      <c r="X954">
        <v>44418.781000000003</v>
      </c>
    </row>
    <row r="955" spans="1:24" x14ac:dyDescent="0.2">
      <c r="A955">
        <v>108904002</v>
      </c>
      <c r="B955" t="s">
        <v>1184</v>
      </c>
      <c r="C955">
        <v>108904</v>
      </c>
      <c r="D955" t="s">
        <v>1183</v>
      </c>
      <c r="E955">
        <v>108</v>
      </c>
      <c r="F955" t="s">
        <v>1170</v>
      </c>
      <c r="G955">
        <v>1</v>
      </c>
      <c r="H955" t="s">
        <v>327</v>
      </c>
      <c r="I955">
        <v>479</v>
      </c>
      <c r="J955">
        <v>477</v>
      </c>
      <c r="K955">
        <v>956</v>
      </c>
      <c r="L955">
        <v>484</v>
      </c>
      <c r="M955">
        <v>479</v>
      </c>
      <c r="N955">
        <v>963</v>
      </c>
      <c r="O955">
        <v>482</v>
      </c>
      <c r="P955">
        <v>466</v>
      </c>
      <c r="Q955">
        <v>948</v>
      </c>
      <c r="R955">
        <v>488</v>
      </c>
      <c r="S955">
        <v>501</v>
      </c>
      <c r="T955">
        <v>989</v>
      </c>
      <c r="U955">
        <v>1292</v>
      </c>
      <c r="V955">
        <v>1305</v>
      </c>
      <c r="W955">
        <v>2597</v>
      </c>
      <c r="X955">
        <v>44418.781000000003</v>
      </c>
    </row>
    <row r="956" spans="1:24" x14ac:dyDescent="0.2">
      <c r="A956">
        <v>108904003</v>
      </c>
      <c r="B956" t="s">
        <v>1185</v>
      </c>
      <c r="C956">
        <v>108904</v>
      </c>
      <c r="D956" t="s">
        <v>1183</v>
      </c>
      <c r="E956">
        <v>108</v>
      </c>
      <c r="F956" t="s">
        <v>1170</v>
      </c>
      <c r="G956">
        <v>1</v>
      </c>
      <c r="H956" t="s">
        <v>327</v>
      </c>
      <c r="I956">
        <v>528</v>
      </c>
      <c r="J956">
        <v>518</v>
      </c>
      <c r="K956">
        <v>1046</v>
      </c>
      <c r="L956">
        <v>527</v>
      </c>
      <c r="M956">
        <v>525</v>
      </c>
      <c r="N956">
        <v>1052</v>
      </c>
      <c r="O956">
        <v>535</v>
      </c>
      <c r="P956">
        <v>524</v>
      </c>
      <c r="Q956">
        <v>1059</v>
      </c>
      <c r="R956">
        <v>515</v>
      </c>
      <c r="S956">
        <v>526</v>
      </c>
      <c r="T956">
        <v>1040</v>
      </c>
      <c r="U956">
        <v>1372</v>
      </c>
      <c r="V956">
        <v>1405</v>
      </c>
      <c r="W956">
        <v>2777</v>
      </c>
      <c r="X956">
        <v>44418.781000000003</v>
      </c>
    </row>
    <row r="957" spans="1:24" x14ac:dyDescent="0.2">
      <c r="A957">
        <v>57912005</v>
      </c>
      <c r="B957" t="s">
        <v>588</v>
      </c>
      <c r="C957">
        <v>57912</v>
      </c>
      <c r="D957" t="s">
        <v>586</v>
      </c>
      <c r="E957">
        <v>57</v>
      </c>
      <c r="F957" t="s">
        <v>480</v>
      </c>
      <c r="G957">
        <v>10</v>
      </c>
      <c r="H957" t="s">
        <v>397</v>
      </c>
      <c r="I957">
        <v>375</v>
      </c>
      <c r="J957">
        <v>399</v>
      </c>
      <c r="K957">
        <v>773</v>
      </c>
      <c r="L957">
        <v>377</v>
      </c>
      <c r="M957">
        <v>402</v>
      </c>
      <c r="N957">
        <v>777</v>
      </c>
      <c r="O957">
        <v>381</v>
      </c>
      <c r="P957">
        <v>404</v>
      </c>
      <c r="Q957">
        <v>785</v>
      </c>
      <c r="R957">
        <v>369</v>
      </c>
      <c r="S957">
        <v>397</v>
      </c>
      <c r="T957">
        <v>764</v>
      </c>
      <c r="U957">
        <v>196</v>
      </c>
      <c r="V957">
        <v>158</v>
      </c>
      <c r="W957">
        <v>354</v>
      </c>
      <c r="X957">
        <v>44695.108999999982</v>
      </c>
    </row>
    <row r="958" spans="1:24" x14ac:dyDescent="0.2">
      <c r="A958">
        <v>57912006</v>
      </c>
      <c r="B958" t="s">
        <v>589</v>
      </c>
      <c r="C958">
        <v>57912</v>
      </c>
      <c r="D958" t="s">
        <v>586</v>
      </c>
      <c r="E958">
        <v>57</v>
      </c>
      <c r="F958" t="s">
        <v>480</v>
      </c>
      <c r="G958">
        <v>10</v>
      </c>
      <c r="H958" t="s">
        <v>397</v>
      </c>
      <c r="I958">
        <v>460</v>
      </c>
      <c r="J958">
        <v>455</v>
      </c>
      <c r="K958">
        <v>916</v>
      </c>
      <c r="L958">
        <v>467</v>
      </c>
      <c r="M958">
        <v>458</v>
      </c>
      <c r="N958">
        <v>925</v>
      </c>
      <c r="O958">
        <v>482</v>
      </c>
      <c r="P958">
        <v>461</v>
      </c>
      <c r="Q958">
        <v>943</v>
      </c>
      <c r="R958">
        <v>449</v>
      </c>
      <c r="S958">
        <v>455</v>
      </c>
      <c r="T958">
        <v>905</v>
      </c>
      <c r="U958">
        <v>935</v>
      </c>
      <c r="V958">
        <v>848</v>
      </c>
      <c r="W958">
        <v>1783</v>
      </c>
      <c r="X958">
        <v>44695.108999999982</v>
      </c>
    </row>
    <row r="959" spans="1:24" x14ac:dyDescent="0.2">
      <c r="A959">
        <v>57912002</v>
      </c>
      <c r="B959" t="s">
        <v>585</v>
      </c>
      <c r="C959">
        <v>57912</v>
      </c>
      <c r="D959" t="s">
        <v>586</v>
      </c>
      <c r="E959">
        <v>57</v>
      </c>
      <c r="F959" t="s">
        <v>480</v>
      </c>
      <c r="G959">
        <v>10</v>
      </c>
      <c r="H959" t="s">
        <v>397</v>
      </c>
      <c r="I959">
        <v>450</v>
      </c>
      <c r="J959">
        <v>456</v>
      </c>
      <c r="K959">
        <v>907</v>
      </c>
      <c r="L959">
        <v>451</v>
      </c>
      <c r="M959">
        <v>456</v>
      </c>
      <c r="N959">
        <v>907</v>
      </c>
      <c r="O959">
        <v>457</v>
      </c>
      <c r="P959">
        <v>452</v>
      </c>
      <c r="Q959">
        <v>909</v>
      </c>
      <c r="R959">
        <v>444</v>
      </c>
      <c r="S959">
        <v>461</v>
      </c>
      <c r="T959">
        <v>905</v>
      </c>
      <c r="U959">
        <v>1126</v>
      </c>
      <c r="V959">
        <v>1270</v>
      </c>
      <c r="W959">
        <v>2396</v>
      </c>
      <c r="X959">
        <v>44695.108999999982</v>
      </c>
    </row>
    <row r="960" spans="1:24" x14ac:dyDescent="0.2">
      <c r="A960">
        <v>57912004</v>
      </c>
      <c r="B960" t="s">
        <v>587</v>
      </c>
      <c r="C960">
        <v>57912</v>
      </c>
      <c r="D960" t="s">
        <v>586</v>
      </c>
      <c r="E960">
        <v>57</v>
      </c>
      <c r="F960" t="s">
        <v>480</v>
      </c>
      <c r="G960">
        <v>10</v>
      </c>
      <c r="H960" t="s">
        <v>397</v>
      </c>
      <c r="I960">
        <v>448</v>
      </c>
      <c r="J960">
        <v>450</v>
      </c>
      <c r="K960">
        <v>898</v>
      </c>
      <c r="L960">
        <v>457</v>
      </c>
      <c r="M960">
        <v>457</v>
      </c>
      <c r="N960">
        <v>914</v>
      </c>
      <c r="O960">
        <v>457</v>
      </c>
      <c r="P960">
        <v>447</v>
      </c>
      <c r="Q960">
        <v>903</v>
      </c>
      <c r="R960">
        <v>458</v>
      </c>
      <c r="S960">
        <v>466</v>
      </c>
      <c r="T960">
        <v>924</v>
      </c>
      <c r="U960">
        <v>1146</v>
      </c>
      <c r="V960">
        <v>1317</v>
      </c>
      <c r="W960">
        <v>2463</v>
      </c>
      <c r="X960">
        <v>44695.108999999982</v>
      </c>
    </row>
    <row r="961" spans="1:24" x14ac:dyDescent="0.2">
      <c r="A961">
        <v>57912003</v>
      </c>
      <c r="B961" t="s">
        <v>186</v>
      </c>
      <c r="C961">
        <v>57912</v>
      </c>
      <c r="D961" t="s">
        <v>586</v>
      </c>
      <c r="E961">
        <v>57</v>
      </c>
      <c r="F961" t="s">
        <v>480</v>
      </c>
      <c r="G961">
        <v>10</v>
      </c>
      <c r="H961" t="s">
        <v>397</v>
      </c>
      <c r="I961">
        <v>458</v>
      </c>
      <c r="J961">
        <v>462</v>
      </c>
      <c r="K961">
        <v>920</v>
      </c>
      <c r="L961">
        <v>473</v>
      </c>
      <c r="M961">
        <v>477</v>
      </c>
      <c r="N961">
        <v>950</v>
      </c>
      <c r="O961">
        <v>471</v>
      </c>
      <c r="P961">
        <v>469</v>
      </c>
      <c r="Q961">
        <v>940</v>
      </c>
      <c r="R961">
        <v>475</v>
      </c>
      <c r="S961">
        <v>487</v>
      </c>
      <c r="T961">
        <v>961</v>
      </c>
      <c r="U961">
        <v>1384</v>
      </c>
      <c r="V961">
        <v>1409</v>
      </c>
      <c r="W961">
        <v>2793</v>
      </c>
      <c r="X961">
        <v>44695.108999999982</v>
      </c>
    </row>
    <row r="962" spans="1:24" x14ac:dyDescent="0.2">
      <c r="A962">
        <v>101919021</v>
      </c>
      <c r="B962" t="s">
        <v>1124</v>
      </c>
      <c r="C962">
        <v>101919</v>
      </c>
      <c r="D962" t="s">
        <v>1121</v>
      </c>
      <c r="E962">
        <v>101</v>
      </c>
      <c r="F962" t="s">
        <v>971</v>
      </c>
      <c r="G962">
        <v>4</v>
      </c>
      <c r="H962" t="s">
        <v>252</v>
      </c>
      <c r="I962">
        <v>527</v>
      </c>
      <c r="J962">
        <v>513</v>
      </c>
      <c r="K962">
        <v>1040</v>
      </c>
      <c r="L962">
        <v>528</v>
      </c>
      <c r="M962">
        <v>519</v>
      </c>
      <c r="N962">
        <v>1047</v>
      </c>
      <c r="O962">
        <v>527</v>
      </c>
      <c r="P962">
        <v>523</v>
      </c>
      <c r="Q962">
        <v>1050</v>
      </c>
      <c r="R962">
        <v>529</v>
      </c>
      <c r="S962">
        <v>516</v>
      </c>
      <c r="T962">
        <v>1045</v>
      </c>
      <c r="U962">
        <v>222</v>
      </c>
      <c r="V962">
        <v>167</v>
      </c>
      <c r="W962">
        <v>389</v>
      </c>
      <c r="X962">
        <v>46061.436000000002</v>
      </c>
    </row>
    <row r="963" spans="1:24" x14ac:dyDescent="0.2">
      <c r="A963">
        <v>101919003</v>
      </c>
      <c r="B963" t="s">
        <v>1123</v>
      </c>
      <c r="C963">
        <v>101919</v>
      </c>
      <c r="D963" t="s">
        <v>1121</v>
      </c>
      <c r="E963">
        <v>101</v>
      </c>
      <c r="F963" t="s">
        <v>971</v>
      </c>
      <c r="G963">
        <v>4</v>
      </c>
      <c r="H963" t="s">
        <v>252</v>
      </c>
      <c r="I963">
        <v>421</v>
      </c>
      <c r="J963">
        <v>414</v>
      </c>
      <c r="K963">
        <v>835</v>
      </c>
      <c r="L963">
        <v>419</v>
      </c>
      <c r="M963">
        <v>411</v>
      </c>
      <c r="N963">
        <v>831</v>
      </c>
      <c r="O963">
        <v>426</v>
      </c>
      <c r="P963">
        <v>409</v>
      </c>
      <c r="Q963">
        <v>835</v>
      </c>
      <c r="R963">
        <v>412</v>
      </c>
      <c r="S963">
        <v>414</v>
      </c>
      <c r="T963">
        <v>826</v>
      </c>
      <c r="U963">
        <v>1294</v>
      </c>
      <c r="V963">
        <v>1534</v>
      </c>
      <c r="W963">
        <v>2828</v>
      </c>
      <c r="X963">
        <v>46061.436000000002</v>
      </c>
    </row>
    <row r="964" spans="1:24" x14ac:dyDescent="0.2">
      <c r="A964">
        <v>101919002</v>
      </c>
      <c r="B964" t="s">
        <v>1122</v>
      </c>
      <c r="C964">
        <v>101919</v>
      </c>
      <c r="D964" t="s">
        <v>1121</v>
      </c>
      <c r="E964">
        <v>101</v>
      </c>
      <c r="F964" t="s">
        <v>971</v>
      </c>
      <c r="G964">
        <v>4</v>
      </c>
      <c r="H964" t="s">
        <v>252</v>
      </c>
      <c r="I964">
        <v>429</v>
      </c>
      <c r="J964">
        <v>437</v>
      </c>
      <c r="K964">
        <v>867</v>
      </c>
      <c r="L964">
        <v>440</v>
      </c>
      <c r="M964">
        <v>444</v>
      </c>
      <c r="N964">
        <v>883</v>
      </c>
      <c r="O964">
        <v>441</v>
      </c>
      <c r="P964">
        <v>436</v>
      </c>
      <c r="Q964">
        <v>877</v>
      </c>
      <c r="R964">
        <v>438</v>
      </c>
      <c r="S964">
        <v>451</v>
      </c>
      <c r="T964">
        <v>889</v>
      </c>
      <c r="U964">
        <v>1534</v>
      </c>
      <c r="V964">
        <v>1687</v>
      </c>
      <c r="W964">
        <v>3221</v>
      </c>
      <c r="X964">
        <v>46061.436000000002</v>
      </c>
    </row>
    <row r="965" spans="1:24" x14ac:dyDescent="0.2">
      <c r="A965">
        <v>101919001</v>
      </c>
      <c r="B965" t="s">
        <v>1120</v>
      </c>
      <c r="C965">
        <v>101919</v>
      </c>
      <c r="D965" t="s">
        <v>1121</v>
      </c>
      <c r="E965">
        <v>101</v>
      </c>
      <c r="F965" t="s">
        <v>971</v>
      </c>
      <c r="G965">
        <v>4</v>
      </c>
      <c r="H965" t="s">
        <v>252</v>
      </c>
      <c r="I965">
        <v>448</v>
      </c>
      <c r="J965">
        <v>439</v>
      </c>
      <c r="K965">
        <v>887</v>
      </c>
      <c r="L965">
        <v>455</v>
      </c>
      <c r="M965">
        <v>447</v>
      </c>
      <c r="N965">
        <v>901</v>
      </c>
      <c r="O965">
        <v>463</v>
      </c>
      <c r="P965">
        <v>446</v>
      </c>
      <c r="Q965">
        <v>910</v>
      </c>
      <c r="R965">
        <v>446</v>
      </c>
      <c r="S965">
        <v>447</v>
      </c>
      <c r="T965">
        <v>893</v>
      </c>
      <c r="U965">
        <v>1526</v>
      </c>
      <c r="V965">
        <v>1713</v>
      </c>
      <c r="W965">
        <v>3239</v>
      </c>
      <c r="X965">
        <v>46061.436000000002</v>
      </c>
    </row>
    <row r="966" spans="1:24" x14ac:dyDescent="0.2">
      <c r="A966">
        <v>178904014</v>
      </c>
      <c r="B966" t="s">
        <v>1667</v>
      </c>
      <c r="C966">
        <v>178904</v>
      </c>
      <c r="D966" t="s">
        <v>1662</v>
      </c>
      <c r="E966">
        <v>178</v>
      </c>
      <c r="F966" t="s">
        <v>1657</v>
      </c>
      <c r="G966">
        <v>2</v>
      </c>
      <c r="H966" t="s">
        <v>59</v>
      </c>
      <c r="I966">
        <v>485</v>
      </c>
      <c r="J966">
        <v>462</v>
      </c>
      <c r="K966">
        <v>948</v>
      </c>
      <c r="L966">
        <v>500</v>
      </c>
      <c r="M966">
        <v>477</v>
      </c>
      <c r="N966">
        <v>977</v>
      </c>
      <c r="O966">
        <v>500</v>
      </c>
      <c r="P966">
        <v>479</v>
      </c>
      <c r="Q966">
        <v>980</v>
      </c>
      <c r="R966">
        <v>501</v>
      </c>
      <c r="S966">
        <v>474</v>
      </c>
      <c r="T966">
        <v>975</v>
      </c>
      <c r="U966">
        <v>102</v>
      </c>
      <c r="V966">
        <v>107</v>
      </c>
      <c r="W966">
        <v>209</v>
      </c>
      <c r="X966">
        <v>46632.576000000001</v>
      </c>
    </row>
    <row r="967" spans="1:24" x14ac:dyDescent="0.2">
      <c r="A967">
        <v>178904008</v>
      </c>
      <c r="B967" t="s">
        <v>1666</v>
      </c>
      <c r="C967">
        <v>178904</v>
      </c>
      <c r="D967" t="s">
        <v>1662</v>
      </c>
      <c r="E967">
        <v>178</v>
      </c>
      <c r="F967" t="s">
        <v>1657</v>
      </c>
      <c r="G967">
        <v>2</v>
      </c>
      <c r="H967" t="s">
        <v>59</v>
      </c>
      <c r="I967">
        <v>521</v>
      </c>
      <c r="J967">
        <v>489</v>
      </c>
      <c r="K967">
        <v>1010</v>
      </c>
      <c r="L967">
        <v>526</v>
      </c>
      <c r="M967">
        <v>497</v>
      </c>
      <c r="N967">
        <v>1023</v>
      </c>
      <c r="O967">
        <v>517</v>
      </c>
      <c r="P967">
        <v>492</v>
      </c>
      <c r="Q967">
        <v>1009</v>
      </c>
      <c r="R967">
        <v>543</v>
      </c>
      <c r="S967">
        <v>506</v>
      </c>
      <c r="T967">
        <v>1049</v>
      </c>
      <c r="U967">
        <v>244</v>
      </c>
      <c r="V967">
        <v>149</v>
      </c>
      <c r="W967">
        <v>393</v>
      </c>
      <c r="X967">
        <v>46632.576000000001</v>
      </c>
    </row>
    <row r="968" spans="1:24" x14ac:dyDescent="0.2">
      <c r="A968">
        <v>178904015</v>
      </c>
      <c r="B968" t="s">
        <v>1198</v>
      </c>
      <c r="C968">
        <v>178904</v>
      </c>
      <c r="D968" t="s">
        <v>1662</v>
      </c>
      <c r="E968">
        <v>178</v>
      </c>
      <c r="F968" t="s">
        <v>1657</v>
      </c>
      <c r="G968">
        <v>2</v>
      </c>
      <c r="H968" t="s">
        <v>59</v>
      </c>
      <c r="I968">
        <v>509</v>
      </c>
      <c r="J968">
        <v>490</v>
      </c>
      <c r="K968">
        <v>999</v>
      </c>
      <c r="L968">
        <v>520</v>
      </c>
      <c r="M968">
        <v>501</v>
      </c>
      <c r="N968">
        <v>1021</v>
      </c>
      <c r="O968">
        <v>519</v>
      </c>
      <c r="P968">
        <v>490</v>
      </c>
      <c r="Q968">
        <v>1009</v>
      </c>
      <c r="R968">
        <v>521</v>
      </c>
      <c r="S968">
        <v>514</v>
      </c>
      <c r="T968">
        <v>1035</v>
      </c>
      <c r="U968">
        <v>687</v>
      </c>
      <c r="V968">
        <v>676</v>
      </c>
      <c r="W968">
        <v>1363</v>
      </c>
      <c r="X968">
        <v>46632.576000000001</v>
      </c>
    </row>
    <row r="969" spans="1:24" x14ac:dyDescent="0.2">
      <c r="A969">
        <v>178904003</v>
      </c>
      <c r="B969" t="s">
        <v>1664</v>
      </c>
      <c r="C969">
        <v>178904</v>
      </c>
      <c r="D969" t="s">
        <v>1662</v>
      </c>
      <c r="E969">
        <v>178</v>
      </c>
      <c r="F969" t="s">
        <v>1657</v>
      </c>
      <c r="G969">
        <v>2</v>
      </c>
      <c r="H969" t="s">
        <v>59</v>
      </c>
      <c r="I969">
        <v>463</v>
      </c>
      <c r="J969">
        <v>449</v>
      </c>
      <c r="K969">
        <v>912</v>
      </c>
      <c r="L969">
        <v>461</v>
      </c>
      <c r="M969">
        <v>446</v>
      </c>
      <c r="N969">
        <v>908</v>
      </c>
      <c r="O969">
        <v>464</v>
      </c>
      <c r="P969">
        <v>441</v>
      </c>
      <c r="Q969">
        <v>905</v>
      </c>
      <c r="R969">
        <v>459</v>
      </c>
      <c r="S969">
        <v>451</v>
      </c>
      <c r="T969">
        <v>910</v>
      </c>
      <c r="U969">
        <v>655</v>
      </c>
      <c r="V969">
        <v>734</v>
      </c>
      <c r="W969">
        <v>1389</v>
      </c>
      <c r="X969">
        <v>46632.576000000001</v>
      </c>
    </row>
    <row r="970" spans="1:24" x14ac:dyDescent="0.2">
      <c r="A970">
        <v>178904004</v>
      </c>
      <c r="B970" t="s">
        <v>1542</v>
      </c>
      <c r="C970">
        <v>178904</v>
      </c>
      <c r="D970" t="s">
        <v>1662</v>
      </c>
      <c r="E970">
        <v>178</v>
      </c>
      <c r="F970" t="s">
        <v>1657</v>
      </c>
      <c r="G970">
        <v>2</v>
      </c>
      <c r="H970" t="s">
        <v>59</v>
      </c>
      <c r="I970">
        <v>477</v>
      </c>
      <c r="J970">
        <v>460</v>
      </c>
      <c r="K970">
        <v>937</v>
      </c>
      <c r="L970">
        <v>484</v>
      </c>
      <c r="M970">
        <v>462</v>
      </c>
      <c r="N970">
        <v>946</v>
      </c>
      <c r="O970">
        <v>481</v>
      </c>
      <c r="P970">
        <v>454</v>
      </c>
      <c r="Q970">
        <v>936</v>
      </c>
      <c r="R970">
        <v>486</v>
      </c>
      <c r="S970">
        <v>470</v>
      </c>
      <c r="T970">
        <v>956</v>
      </c>
      <c r="U970">
        <v>796</v>
      </c>
      <c r="V970">
        <v>870</v>
      </c>
      <c r="W970">
        <v>1666</v>
      </c>
      <c r="X970">
        <v>46632.576000000001</v>
      </c>
    </row>
    <row r="971" spans="1:24" x14ac:dyDescent="0.2">
      <c r="A971">
        <v>178904002</v>
      </c>
      <c r="B971" t="s">
        <v>1663</v>
      </c>
      <c r="C971">
        <v>178904</v>
      </c>
      <c r="D971" t="s">
        <v>1662</v>
      </c>
      <c r="E971">
        <v>178</v>
      </c>
      <c r="F971" t="s">
        <v>1657</v>
      </c>
      <c r="G971">
        <v>2</v>
      </c>
      <c r="H971" t="s">
        <v>59</v>
      </c>
      <c r="I971">
        <v>505</v>
      </c>
      <c r="J971">
        <v>500</v>
      </c>
      <c r="K971">
        <v>1005</v>
      </c>
      <c r="L971">
        <v>540</v>
      </c>
      <c r="M971">
        <v>535</v>
      </c>
      <c r="N971">
        <v>1075</v>
      </c>
      <c r="O971">
        <v>535</v>
      </c>
      <c r="P971">
        <v>522</v>
      </c>
      <c r="Q971">
        <v>1057</v>
      </c>
      <c r="R971">
        <v>544</v>
      </c>
      <c r="S971">
        <v>547</v>
      </c>
      <c r="T971">
        <v>1092</v>
      </c>
      <c r="U971">
        <v>864</v>
      </c>
      <c r="V971">
        <v>937</v>
      </c>
      <c r="W971">
        <v>1801</v>
      </c>
      <c r="X971">
        <v>46632.576000000001</v>
      </c>
    </row>
    <row r="972" spans="1:24" x14ac:dyDescent="0.2">
      <c r="A972">
        <v>178904001</v>
      </c>
      <c r="B972" t="s">
        <v>1661</v>
      </c>
      <c r="C972">
        <v>178904</v>
      </c>
      <c r="D972" t="s">
        <v>1662</v>
      </c>
      <c r="E972">
        <v>178</v>
      </c>
      <c r="F972" t="s">
        <v>1657</v>
      </c>
      <c r="G972">
        <v>2</v>
      </c>
      <c r="H972" t="s">
        <v>59</v>
      </c>
      <c r="I972">
        <v>487</v>
      </c>
      <c r="J972">
        <v>466</v>
      </c>
      <c r="K972">
        <v>953</v>
      </c>
      <c r="L972">
        <v>507</v>
      </c>
      <c r="M972">
        <v>490</v>
      </c>
      <c r="N972">
        <v>997</v>
      </c>
      <c r="O972">
        <v>504</v>
      </c>
      <c r="P972">
        <v>478</v>
      </c>
      <c r="Q972">
        <v>982</v>
      </c>
      <c r="R972">
        <v>512</v>
      </c>
      <c r="S972">
        <v>507</v>
      </c>
      <c r="T972">
        <v>1019</v>
      </c>
      <c r="U972">
        <v>921</v>
      </c>
      <c r="V972">
        <v>918</v>
      </c>
      <c r="W972">
        <v>1839</v>
      </c>
      <c r="X972">
        <v>46632.576000000001</v>
      </c>
    </row>
    <row r="973" spans="1:24" x14ac:dyDescent="0.2">
      <c r="A973">
        <v>178904005</v>
      </c>
      <c r="B973" t="s">
        <v>1665</v>
      </c>
      <c r="C973">
        <v>178904</v>
      </c>
      <c r="D973" t="s">
        <v>1662</v>
      </c>
      <c r="E973">
        <v>178</v>
      </c>
      <c r="F973" t="s">
        <v>1657</v>
      </c>
      <c r="G973">
        <v>2</v>
      </c>
      <c r="H973" t="s">
        <v>59</v>
      </c>
      <c r="I973">
        <v>498</v>
      </c>
      <c r="J973">
        <v>473</v>
      </c>
      <c r="K973">
        <v>971</v>
      </c>
      <c r="L973">
        <v>537</v>
      </c>
      <c r="M973">
        <v>510</v>
      </c>
      <c r="N973">
        <v>1047</v>
      </c>
      <c r="O973">
        <v>534</v>
      </c>
      <c r="P973">
        <v>496</v>
      </c>
      <c r="Q973">
        <v>1031</v>
      </c>
      <c r="R973">
        <v>541</v>
      </c>
      <c r="S973">
        <v>524</v>
      </c>
      <c r="T973">
        <v>1064</v>
      </c>
      <c r="U973">
        <v>946</v>
      </c>
      <c r="V973">
        <v>1035</v>
      </c>
      <c r="W973">
        <v>1981</v>
      </c>
      <c r="X973">
        <v>46632.576000000001</v>
      </c>
    </row>
    <row r="974" spans="1:24" x14ac:dyDescent="0.2">
      <c r="A974">
        <v>101913005</v>
      </c>
      <c r="B974" t="s">
        <v>1095</v>
      </c>
      <c r="C974">
        <v>101913</v>
      </c>
      <c r="D974" t="s">
        <v>1093</v>
      </c>
      <c r="E974">
        <v>101</v>
      </c>
      <c r="F974" t="s">
        <v>971</v>
      </c>
      <c r="G974">
        <v>4</v>
      </c>
      <c r="H974" t="s">
        <v>252</v>
      </c>
      <c r="I974">
        <v>550</v>
      </c>
      <c r="J974">
        <v>518</v>
      </c>
      <c r="K974">
        <v>1068</v>
      </c>
      <c r="L974">
        <v>576</v>
      </c>
      <c r="M974">
        <v>552</v>
      </c>
      <c r="N974">
        <v>1129</v>
      </c>
      <c r="O974">
        <v>575</v>
      </c>
      <c r="P974">
        <v>544</v>
      </c>
      <c r="Q974">
        <v>1119</v>
      </c>
      <c r="R974">
        <v>578</v>
      </c>
      <c r="S974">
        <v>562</v>
      </c>
      <c r="T974">
        <v>1141</v>
      </c>
      <c r="U974">
        <v>226</v>
      </c>
      <c r="V974">
        <v>161</v>
      </c>
      <c r="W974">
        <v>387</v>
      </c>
      <c r="X974">
        <v>47284.934000000001</v>
      </c>
    </row>
    <row r="975" spans="1:24" x14ac:dyDescent="0.2">
      <c r="A975">
        <v>101913001</v>
      </c>
      <c r="B975" t="s">
        <v>1092</v>
      </c>
      <c r="C975">
        <v>101913</v>
      </c>
      <c r="D975" t="s">
        <v>1093</v>
      </c>
      <c r="E975">
        <v>101</v>
      </c>
      <c r="F975" t="s">
        <v>971</v>
      </c>
      <c r="G975">
        <v>4</v>
      </c>
      <c r="H975" t="s">
        <v>252</v>
      </c>
      <c r="I975">
        <v>466</v>
      </c>
      <c r="J975">
        <v>457</v>
      </c>
      <c r="K975">
        <v>923</v>
      </c>
      <c r="L975">
        <v>479</v>
      </c>
      <c r="M975">
        <v>470</v>
      </c>
      <c r="N975">
        <v>949</v>
      </c>
      <c r="O975">
        <v>482</v>
      </c>
      <c r="P975">
        <v>462</v>
      </c>
      <c r="Q975">
        <v>944</v>
      </c>
      <c r="R975">
        <v>476</v>
      </c>
      <c r="S975">
        <v>479</v>
      </c>
      <c r="T975">
        <v>955</v>
      </c>
      <c r="U975">
        <v>765</v>
      </c>
      <c r="V975">
        <v>871</v>
      </c>
      <c r="W975">
        <v>1636</v>
      </c>
      <c r="X975">
        <v>47284.934000000001</v>
      </c>
    </row>
    <row r="976" spans="1:24" x14ac:dyDescent="0.2">
      <c r="A976">
        <v>101913013</v>
      </c>
      <c r="B976" t="s">
        <v>1097</v>
      </c>
      <c r="C976">
        <v>101913</v>
      </c>
      <c r="D976" t="s">
        <v>1093</v>
      </c>
      <c r="E976">
        <v>101</v>
      </c>
      <c r="F976" t="s">
        <v>971</v>
      </c>
      <c r="G976">
        <v>4</v>
      </c>
      <c r="H976" t="s">
        <v>252</v>
      </c>
      <c r="I976">
        <v>525</v>
      </c>
      <c r="J976">
        <v>516</v>
      </c>
      <c r="K976">
        <v>1041</v>
      </c>
      <c r="L976">
        <v>568</v>
      </c>
      <c r="M976">
        <v>559</v>
      </c>
      <c r="N976">
        <v>1127</v>
      </c>
      <c r="O976">
        <v>568</v>
      </c>
      <c r="P976">
        <v>547</v>
      </c>
      <c r="Q976">
        <v>1115</v>
      </c>
      <c r="R976">
        <v>568</v>
      </c>
      <c r="S976">
        <v>577</v>
      </c>
      <c r="T976">
        <v>1144</v>
      </c>
      <c r="U976">
        <v>863</v>
      </c>
      <c r="V976">
        <v>941</v>
      </c>
      <c r="W976">
        <v>1804</v>
      </c>
      <c r="X976">
        <v>47284.934000000001</v>
      </c>
    </row>
    <row r="977" spans="1:24" x14ac:dyDescent="0.2">
      <c r="A977">
        <v>101913014</v>
      </c>
      <c r="B977" t="s">
        <v>1098</v>
      </c>
      <c r="C977">
        <v>101913</v>
      </c>
      <c r="D977" t="s">
        <v>1093</v>
      </c>
      <c r="E977">
        <v>101</v>
      </c>
      <c r="F977" t="s">
        <v>971</v>
      </c>
      <c r="G977">
        <v>4</v>
      </c>
      <c r="H977" t="s">
        <v>252</v>
      </c>
      <c r="I977">
        <v>477</v>
      </c>
      <c r="J977">
        <v>464</v>
      </c>
      <c r="K977">
        <v>941</v>
      </c>
      <c r="L977">
        <v>501</v>
      </c>
      <c r="M977">
        <v>483</v>
      </c>
      <c r="N977">
        <v>984</v>
      </c>
      <c r="O977">
        <v>506</v>
      </c>
      <c r="P977">
        <v>478</v>
      </c>
      <c r="Q977">
        <v>985</v>
      </c>
      <c r="R977">
        <v>494</v>
      </c>
      <c r="S977">
        <v>490</v>
      </c>
      <c r="T977">
        <v>984</v>
      </c>
      <c r="U977">
        <v>1214</v>
      </c>
      <c r="V977">
        <v>1275</v>
      </c>
      <c r="W977">
        <v>2489</v>
      </c>
      <c r="X977">
        <v>47284.934000000001</v>
      </c>
    </row>
    <row r="978" spans="1:24" x14ac:dyDescent="0.2">
      <c r="A978">
        <v>101913002</v>
      </c>
      <c r="B978" t="s">
        <v>1094</v>
      </c>
      <c r="C978">
        <v>101913</v>
      </c>
      <c r="D978" t="s">
        <v>1093</v>
      </c>
      <c r="E978">
        <v>101</v>
      </c>
      <c r="F978" t="s">
        <v>971</v>
      </c>
      <c r="G978">
        <v>4</v>
      </c>
      <c r="H978" t="s">
        <v>252</v>
      </c>
      <c r="I978">
        <v>545</v>
      </c>
      <c r="J978">
        <v>506</v>
      </c>
      <c r="K978">
        <v>1054</v>
      </c>
      <c r="L978">
        <v>601</v>
      </c>
      <c r="M978">
        <v>587</v>
      </c>
      <c r="N978">
        <v>1189</v>
      </c>
      <c r="O978">
        <v>589</v>
      </c>
      <c r="P978">
        <v>568</v>
      </c>
      <c r="Q978">
        <v>1158</v>
      </c>
      <c r="R978">
        <v>613</v>
      </c>
      <c r="S978">
        <v>607</v>
      </c>
      <c r="T978">
        <v>1220</v>
      </c>
      <c r="U978">
        <v>1318</v>
      </c>
      <c r="V978">
        <v>1343</v>
      </c>
      <c r="W978">
        <v>2661</v>
      </c>
      <c r="X978">
        <v>47284.934000000001</v>
      </c>
    </row>
    <row r="979" spans="1:24" x14ac:dyDescent="0.2">
      <c r="A979">
        <v>101913008</v>
      </c>
      <c r="B979" t="s">
        <v>1096</v>
      </c>
      <c r="C979">
        <v>101913</v>
      </c>
      <c r="D979" t="s">
        <v>1093</v>
      </c>
      <c r="E979">
        <v>101</v>
      </c>
      <c r="F979" t="s">
        <v>971</v>
      </c>
      <c r="G979">
        <v>4</v>
      </c>
      <c r="H979" t="s">
        <v>252</v>
      </c>
      <c r="I979">
        <v>521</v>
      </c>
      <c r="J979">
        <v>493</v>
      </c>
      <c r="K979">
        <v>1014</v>
      </c>
      <c r="L979">
        <v>537</v>
      </c>
      <c r="M979">
        <v>520</v>
      </c>
      <c r="N979">
        <v>1058</v>
      </c>
      <c r="O979">
        <v>537</v>
      </c>
      <c r="P979">
        <v>507</v>
      </c>
      <c r="Q979">
        <v>1045</v>
      </c>
      <c r="R979">
        <v>538</v>
      </c>
      <c r="S979">
        <v>535</v>
      </c>
      <c r="T979">
        <v>1072</v>
      </c>
      <c r="U979">
        <v>1647</v>
      </c>
      <c r="V979">
        <v>1739</v>
      </c>
      <c r="W979">
        <v>3386</v>
      </c>
      <c r="X979">
        <v>47284.934000000001</v>
      </c>
    </row>
    <row r="980" spans="1:24" x14ac:dyDescent="0.2">
      <c r="A980">
        <v>57916002</v>
      </c>
      <c r="B980" t="s">
        <v>597</v>
      </c>
      <c r="C980">
        <v>57916</v>
      </c>
      <c r="D980" t="s">
        <v>598</v>
      </c>
      <c r="E980">
        <v>57</v>
      </c>
      <c r="F980" t="s">
        <v>480</v>
      </c>
      <c r="G980">
        <v>10</v>
      </c>
      <c r="H980" t="s">
        <v>397</v>
      </c>
      <c r="I980">
        <v>493</v>
      </c>
      <c r="J980">
        <v>493</v>
      </c>
      <c r="K980">
        <v>987</v>
      </c>
      <c r="L980">
        <v>550</v>
      </c>
      <c r="M980">
        <v>543</v>
      </c>
      <c r="N980">
        <v>1093</v>
      </c>
      <c r="O980">
        <v>531</v>
      </c>
      <c r="P980">
        <v>523</v>
      </c>
      <c r="Q980">
        <v>1054</v>
      </c>
      <c r="R980">
        <v>577</v>
      </c>
      <c r="S980">
        <v>573</v>
      </c>
      <c r="T980">
        <v>1150</v>
      </c>
      <c r="U980">
        <v>872</v>
      </c>
      <c r="V980">
        <v>919</v>
      </c>
      <c r="W980">
        <v>1791</v>
      </c>
      <c r="X980">
        <v>47821.214</v>
      </c>
    </row>
    <row r="981" spans="1:24" x14ac:dyDescent="0.2">
      <c r="A981">
        <v>57916004</v>
      </c>
      <c r="B981" t="s">
        <v>600</v>
      </c>
      <c r="C981">
        <v>57916</v>
      </c>
      <c r="D981" t="s">
        <v>598</v>
      </c>
      <c r="E981">
        <v>57</v>
      </c>
      <c r="F981" t="s">
        <v>480</v>
      </c>
      <c r="G981">
        <v>10</v>
      </c>
      <c r="H981" t="s">
        <v>397</v>
      </c>
      <c r="I981">
        <v>510</v>
      </c>
      <c r="J981">
        <v>528</v>
      </c>
      <c r="K981">
        <v>1039</v>
      </c>
      <c r="L981">
        <v>570</v>
      </c>
      <c r="M981">
        <v>571</v>
      </c>
      <c r="N981">
        <v>1141</v>
      </c>
      <c r="O981">
        <v>564</v>
      </c>
      <c r="P981">
        <v>553</v>
      </c>
      <c r="Q981">
        <v>1118</v>
      </c>
      <c r="R981">
        <v>576</v>
      </c>
      <c r="S981">
        <v>591</v>
      </c>
      <c r="T981">
        <v>1167</v>
      </c>
      <c r="U981">
        <v>1092</v>
      </c>
      <c r="V981">
        <v>1193</v>
      </c>
      <c r="W981">
        <v>2285</v>
      </c>
      <c r="X981">
        <v>47821.214</v>
      </c>
    </row>
    <row r="982" spans="1:24" x14ac:dyDescent="0.2">
      <c r="A982">
        <v>57916005</v>
      </c>
      <c r="B982" t="s">
        <v>601</v>
      </c>
      <c r="C982">
        <v>57916</v>
      </c>
      <c r="D982" t="s">
        <v>598</v>
      </c>
      <c r="E982">
        <v>57</v>
      </c>
      <c r="F982" t="s">
        <v>480</v>
      </c>
      <c r="G982">
        <v>10</v>
      </c>
      <c r="H982" t="s">
        <v>397</v>
      </c>
      <c r="I982">
        <v>510</v>
      </c>
      <c r="J982">
        <v>534</v>
      </c>
      <c r="K982">
        <v>1044</v>
      </c>
      <c r="L982">
        <v>529</v>
      </c>
      <c r="M982">
        <v>547</v>
      </c>
      <c r="N982">
        <v>1075</v>
      </c>
      <c r="O982">
        <v>528</v>
      </c>
      <c r="P982">
        <v>527</v>
      </c>
      <c r="Q982">
        <v>1054</v>
      </c>
      <c r="R982">
        <v>530</v>
      </c>
      <c r="S982">
        <v>564</v>
      </c>
      <c r="T982">
        <v>1094</v>
      </c>
      <c r="U982">
        <v>1131</v>
      </c>
      <c r="V982">
        <v>1336</v>
      </c>
      <c r="W982">
        <v>2467</v>
      </c>
      <c r="X982">
        <v>47821.214</v>
      </c>
    </row>
    <row r="983" spans="1:24" x14ac:dyDescent="0.2">
      <c r="A983">
        <v>57916003</v>
      </c>
      <c r="B983" t="s">
        <v>599</v>
      </c>
      <c r="C983">
        <v>57916</v>
      </c>
      <c r="D983" t="s">
        <v>598</v>
      </c>
      <c r="E983">
        <v>57</v>
      </c>
      <c r="F983" t="s">
        <v>480</v>
      </c>
      <c r="G983">
        <v>10</v>
      </c>
      <c r="H983" t="s">
        <v>397</v>
      </c>
      <c r="I983">
        <v>534</v>
      </c>
      <c r="J983">
        <v>540</v>
      </c>
      <c r="K983">
        <v>1074</v>
      </c>
      <c r="L983">
        <v>575</v>
      </c>
      <c r="M983">
        <v>573</v>
      </c>
      <c r="N983">
        <v>1149</v>
      </c>
      <c r="O983">
        <v>573</v>
      </c>
      <c r="P983">
        <v>555</v>
      </c>
      <c r="Q983">
        <v>1128</v>
      </c>
      <c r="R983">
        <v>579</v>
      </c>
      <c r="S983">
        <v>600</v>
      </c>
      <c r="T983">
        <v>1179</v>
      </c>
      <c r="U983">
        <v>1315</v>
      </c>
      <c r="V983">
        <v>1369</v>
      </c>
      <c r="W983">
        <v>2684</v>
      </c>
      <c r="X983">
        <v>47821.214</v>
      </c>
    </row>
    <row r="984" spans="1:24" x14ac:dyDescent="0.2">
      <c r="A984">
        <v>84910004</v>
      </c>
      <c r="B984" t="s">
        <v>861</v>
      </c>
      <c r="C984">
        <v>84910</v>
      </c>
      <c r="D984" t="s">
        <v>858</v>
      </c>
      <c r="E984">
        <v>84</v>
      </c>
      <c r="F984" t="s">
        <v>843</v>
      </c>
      <c r="G984">
        <v>4</v>
      </c>
      <c r="H984" t="s">
        <v>252</v>
      </c>
      <c r="I984">
        <v>520</v>
      </c>
      <c r="J984">
        <v>497</v>
      </c>
      <c r="K984">
        <v>1017</v>
      </c>
      <c r="L984">
        <v>548</v>
      </c>
      <c r="M984">
        <v>523</v>
      </c>
      <c r="N984">
        <v>1070</v>
      </c>
      <c r="O984">
        <v>546</v>
      </c>
      <c r="P984">
        <v>514</v>
      </c>
      <c r="Q984">
        <v>1060</v>
      </c>
      <c r="R984">
        <v>550</v>
      </c>
      <c r="S984">
        <v>540</v>
      </c>
      <c r="T984">
        <v>1090</v>
      </c>
      <c r="U984">
        <v>112</v>
      </c>
      <c r="V984">
        <v>97</v>
      </c>
      <c r="W984">
        <v>209</v>
      </c>
      <c r="X984">
        <v>48423.828000000001</v>
      </c>
    </row>
    <row r="985" spans="1:24" x14ac:dyDescent="0.2">
      <c r="A985">
        <v>84910010</v>
      </c>
      <c r="B985" t="s">
        <v>863</v>
      </c>
      <c r="C985">
        <v>84910</v>
      </c>
      <c r="D985" t="s">
        <v>858</v>
      </c>
      <c r="E985">
        <v>84</v>
      </c>
      <c r="F985" t="s">
        <v>843</v>
      </c>
      <c r="G985">
        <v>4</v>
      </c>
      <c r="H985" t="s">
        <v>252</v>
      </c>
      <c r="I985">
        <v>595</v>
      </c>
      <c r="J985">
        <v>612</v>
      </c>
      <c r="K985">
        <v>1207</v>
      </c>
      <c r="L985">
        <v>598</v>
      </c>
      <c r="M985">
        <v>602</v>
      </c>
      <c r="N985">
        <v>1200</v>
      </c>
      <c r="O985">
        <v>595</v>
      </c>
      <c r="P985">
        <v>591</v>
      </c>
      <c r="Q985">
        <v>1185</v>
      </c>
      <c r="R985">
        <v>602</v>
      </c>
      <c r="S985">
        <v>616</v>
      </c>
      <c r="T985">
        <v>1218</v>
      </c>
      <c r="U985">
        <v>262</v>
      </c>
      <c r="V985">
        <v>191</v>
      </c>
      <c r="W985">
        <v>453</v>
      </c>
      <c r="X985">
        <v>48423.828000000001</v>
      </c>
    </row>
    <row r="986" spans="1:24" x14ac:dyDescent="0.2">
      <c r="A986">
        <v>84910003</v>
      </c>
      <c r="B986" t="s">
        <v>860</v>
      </c>
      <c r="C986">
        <v>84910</v>
      </c>
      <c r="D986" t="s">
        <v>858</v>
      </c>
      <c r="E986">
        <v>84</v>
      </c>
      <c r="F986" t="s">
        <v>843</v>
      </c>
      <c r="G986">
        <v>4</v>
      </c>
      <c r="H986" t="s">
        <v>252</v>
      </c>
      <c r="I986">
        <v>526</v>
      </c>
      <c r="J986">
        <v>535</v>
      </c>
      <c r="K986">
        <v>1060</v>
      </c>
      <c r="L986">
        <v>560</v>
      </c>
      <c r="M986">
        <v>561</v>
      </c>
      <c r="N986">
        <v>1121</v>
      </c>
      <c r="O986">
        <v>557</v>
      </c>
      <c r="P986">
        <v>547</v>
      </c>
      <c r="Q986">
        <v>1105</v>
      </c>
      <c r="R986">
        <v>564</v>
      </c>
      <c r="S986">
        <v>576</v>
      </c>
      <c r="T986">
        <v>1140</v>
      </c>
      <c r="U986">
        <v>1071</v>
      </c>
      <c r="V986">
        <v>1149</v>
      </c>
      <c r="W986">
        <v>2220</v>
      </c>
      <c r="X986">
        <v>48423.828000000001</v>
      </c>
    </row>
    <row r="987" spans="1:24" x14ac:dyDescent="0.2">
      <c r="A987">
        <v>84910001</v>
      </c>
      <c r="B987" t="s">
        <v>857</v>
      </c>
      <c r="C987">
        <v>84910</v>
      </c>
      <c r="D987" t="s">
        <v>858</v>
      </c>
      <c r="E987">
        <v>84</v>
      </c>
      <c r="F987" t="s">
        <v>843</v>
      </c>
      <c r="G987">
        <v>4</v>
      </c>
      <c r="H987" t="s">
        <v>252</v>
      </c>
      <c r="I987">
        <v>537</v>
      </c>
      <c r="J987">
        <v>523</v>
      </c>
      <c r="K987">
        <v>1060</v>
      </c>
      <c r="L987">
        <v>557</v>
      </c>
      <c r="M987">
        <v>551</v>
      </c>
      <c r="N987">
        <v>1108</v>
      </c>
      <c r="O987">
        <v>556</v>
      </c>
      <c r="P987">
        <v>543</v>
      </c>
      <c r="Q987">
        <v>1100</v>
      </c>
      <c r="R987">
        <v>557</v>
      </c>
      <c r="S987">
        <v>559</v>
      </c>
      <c r="T987">
        <v>1116</v>
      </c>
      <c r="U987">
        <v>1096</v>
      </c>
      <c r="V987">
        <v>1190</v>
      </c>
      <c r="W987">
        <v>2286</v>
      </c>
      <c r="X987">
        <v>48423.828000000001</v>
      </c>
    </row>
    <row r="988" spans="1:24" x14ac:dyDescent="0.2">
      <c r="A988">
        <v>84910002</v>
      </c>
      <c r="B988" t="s">
        <v>859</v>
      </c>
      <c r="C988">
        <v>84910</v>
      </c>
      <c r="D988" t="s">
        <v>858</v>
      </c>
      <c r="E988">
        <v>84</v>
      </c>
      <c r="F988" t="s">
        <v>843</v>
      </c>
      <c r="G988">
        <v>4</v>
      </c>
      <c r="H988" t="s">
        <v>252</v>
      </c>
      <c r="I988">
        <v>540</v>
      </c>
      <c r="J988">
        <v>548</v>
      </c>
      <c r="K988">
        <v>1087</v>
      </c>
      <c r="L988">
        <v>598</v>
      </c>
      <c r="M988">
        <v>602</v>
      </c>
      <c r="N988">
        <v>1199</v>
      </c>
      <c r="O988">
        <v>598</v>
      </c>
      <c r="P988">
        <v>599</v>
      </c>
      <c r="Q988">
        <v>1196</v>
      </c>
      <c r="R988">
        <v>597</v>
      </c>
      <c r="S988">
        <v>606</v>
      </c>
      <c r="T988">
        <v>1202</v>
      </c>
      <c r="U988">
        <v>1150</v>
      </c>
      <c r="V988">
        <v>1246</v>
      </c>
      <c r="W988">
        <v>2396</v>
      </c>
      <c r="X988">
        <v>48423.828000000001</v>
      </c>
    </row>
    <row r="989" spans="1:24" x14ac:dyDescent="0.2">
      <c r="A989">
        <v>84910009</v>
      </c>
      <c r="B989" t="s">
        <v>862</v>
      </c>
      <c r="C989">
        <v>84910</v>
      </c>
      <c r="D989" t="s">
        <v>858</v>
      </c>
      <c r="E989">
        <v>84</v>
      </c>
      <c r="F989" t="s">
        <v>843</v>
      </c>
      <c r="G989">
        <v>4</v>
      </c>
      <c r="H989" t="s">
        <v>252</v>
      </c>
      <c r="I989">
        <v>516</v>
      </c>
      <c r="J989">
        <v>524</v>
      </c>
      <c r="K989">
        <v>1042</v>
      </c>
      <c r="L989">
        <v>558</v>
      </c>
      <c r="M989">
        <v>553</v>
      </c>
      <c r="N989">
        <v>1113</v>
      </c>
      <c r="O989">
        <v>559</v>
      </c>
      <c r="P989">
        <v>546</v>
      </c>
      <c r="Q989">
        <v>1106</v>
      </c>
      <c r="R989">
        <v>558</v>
      </c>
      <c r="S989">
        <v>561</v>
      </c>
      <c r="T989">
        <v>1120</v>
      </c>
      <c r="U989">
        <v>1229</v>
      </c>
      <c r="V989">
        <v>1300</v>
      </c>
      <c r="W989">
        <v>2529</v>
      </c>
      <c r="X989">
        <v>48423.828000000001</v>
      </c>
    </row>
    <row r="990" spans="1:24" x14ac:dyDescent="0.2">
      <c r="A990">
        <v>84910011</v>
      </c>
      <c r="B990" t="s">
        <v>864</v>
      </c>
      <c r="C990">
        <v>84910</v>
      </c>
      <c r="D990" t="s">
        <v>858</v>
      </c>
      <c r="E990">
        <v>84</v>
      </c>
      <c r="F990" t="s">
        <v>843</v>
      </c>
      <c r="G990">
        <v>4</v>
      </c>
      <c r="H990" t="s">
        <v>252</v>
      </c>
      <c r="I990">
        <v>525</v>
      </c>
      <c r="J990">
        <v>512</v>
      </c>
      <c r="K990">
        <v>1037</v>
      </c>
      <c r="L990">
        <v>564</v>
      </c>
      <c r="M990">
        <v>566</v>
      </c>
      <c r="N990">
        <v>1130</v>
      </c>
      <c r="O990">
        <v>561</v>
      </c>
      <c r="P990">
        <v>550</v>
      </c>
      <c r="Q990">
        <v>1110</v>
      </c>
      <c r="R990">
        <v>568</v>
      </c>
      <c r="S990">
        <v>587</v>
      </c>
      <c r="T990">
        <v>1154</v>
      </c>
      <c r="U990">
        <v>1292</v>
      </c>
      <c r="V990">
        <v>1286</v>
      </c>
      <c r="W990">
        <v>2578</v>
      </c>
      <c r="X990">
        <v>48423.828000000001</v>
      </c>
    </row>
    <row r="991" spans="1:24" x14ac:dyDescent="0.2">
      <c r="A991">
        <v>14906006</v>
      </c>
      <c r="B991" t="s">
        <v>126</v>
      </c>
      <c r="C991">
        <v>14906</v>
      </c>
      <c r="D991" t="s">
        <v>124</v>
      </c>
      <c r="E991">
        <v>14</v>
      </c>
      <c r="F991" t="s">
        <v>108</v>
      </c>
      <c r="G991">
        <v>12</v>
      </c>
      <c r="H991" t="s">
        <v>115</v>
      </c>
      <c r="I991">
        <v>492</v>
      </c>
      <c r="J991">
        <v>464</v>
      </c>
      <c r="K991">
        <v>954</v>
      </c>
      <c r="L991">
        <v>534</v>
      </c>
      <c r="M991">
        <v>488</v>
      </c>
      <c r="N991">
        <v>1021</v>
      </c>
      <c r="O991">
        <v>552</v>
      </c>
      <c r="P991">
        <v>485</v>
      </c>
      <c r="Q991">
        <v>1035</v>
      </c>
      <c r="R991">
        <v>500</v>
      </c>
      <c r="S991">
        <v>493</v>
      </c>
      <c r="T991">
        <v>993</v>
      </c>
      <c r="U991">
        <v>183</v>
      </c>
      <c r="V991">
        <v>184</v>
      </c>
      <c r="W991">
        <v>367</v>
      </c>
      <c r="X991">
        <v>51086.625</v>
      </c>
    </row>
    <row r="992" spans="1:24" x14ac:dyDescent="0.2">
      <c r="A992">
        <v>14906008</v>
      </c>
      <c r="B992" t="s">
        <v>128</v>
      </c>
      <c r="C992">
        <v>14906</v>
      </c>
      <c r="D992" t="s">
        <v>124</v>
      </c>
      <c r="E992">
        <v>14</v>
      </c>
      <c r="F992" t="s">
        <v>108</v>
      </c>
      <c r="G992">
        <v>12</v>
      </c>
      <c r="H992" t="s">
        <v>115</v>
      </c>
      <c r="I992">
        <v>490</v>
      </c>
      <c r="J992">
        <v>470</v>
      </c>
      <c r="K992">
        <v>960</v>
      </c>
      <c r="L992">
        <v>500</v>
      </c>
      <c r="M992">
        <v>480</v>
      </c>
      <c r="N992">
        <v>980</v>
      </c>
      <c r="O992">
        <v>500</v>
      </c>
      <c r="P992">
        <v>471</v>
      </c>
      <c r="Q992">
        <v>972</v>
      </c>
      <c r="R992">
        <v>499</v>
      </c>
      <c r="S992">
        <v>495</v>
      </c>
      <c r="T992">
        <v>993</v>
      </c>
      <c r="U992">
        <v>1114</v>
      </c>
      <c r="V992">
        <v>1155</v>
      </c>
      <c r="W992">
        <v>2269</v>
      </c>
      <c r="X992">
        <v>51086.625</v>
      </c>
    </row>
    <row r="993" spans="1:24" x14ac:dyDescent="0.2">
      <c r="A993">
        <v>14906001</v>
      </c>
      <c r="B993" t="s">
        <v>123</v>
      </c>
      <c r="C993">
        <v>14906</v>
      </c>
      <c r="D993" t="s">
        <v>124</v>
      </c>
      <c r="E993">
        <v>14</v>
      </c>
      <c r="F993" t="s">
        <v>108</v>
      </c>
      <c r="G993">
        <v>12</v>
      </c>
      <c r="H993" t="s">
        <v>115</v>
      </c>
      <c r="I993">
        <v>490</v>
      </c>
      <c r="J993">
        <v>469</v>
      </c>
      <c r="K993">
        <v>959</v>
      </c>
      <c r="L993">
        <v>510</v>
      </c>
      <c r="M993">
        <v>487</v>
      </c>
      <c r="N993">
        <v>998</v>
      </c>
      <c r="O993">
        <v>513</v>
      </c>
      <c r="P993">
        <v>481</v>
      </c>
      <c r="Q993">
        <v>994</v>
      </c>
      <c r="R993">
        <v>507</v>
      </c>
      <c r="S993">
        <v>496</v>
      </c>
      <c r="T993">
        <v>1003</v>
      </c>
      <c r="U993">
        <v>1160</v>
      </c>
      <c r="V993">
        <v>1176</v>
      </c>
      <c r="W993">
        <v>2336</v>
      </c>
      <c r="X993">
        <v>51086.625</v>
      </c>
    </row>
    <row r="994" spans="1:24" x14ac:dyDescent="0.2">
      <c r="A994">
        <v>14906007</v>
      </c>
      <c r="B994" t="s">
        <v>127</v>
      </c>
      <c r="C994">
        <v>14906</v>
      </c>
      <c r="D994" t="s">
        <v>124</v>
      </c>
      <c r="E994">
        <v>14</v>
      </c>
      <c r="F994" t="s">
        <v>108</v>
      </c>
      <c r="G994">
        <v>12</v>
      </c>
      <c r="H994" t="s">
        <v>115</v>
      </c>
      <c r="I994">
        <v>510</v>
      </c>
      <c r="J994">
        <v>499</v>
      </c>
      <c r="K994">
        <v>1009</v>
      </c>
      <c r="L994">
        <v>541</v>
      </c>
      <c r="M994">
        <v>521</v>
      </c>
      <c r="N994">
        <v>1062</v>
      </c>
      <c r="O994">
        <v>542</v>
      </c>
      <c r="P994">
        <v>510</v>
      </c>
      <c r="Q994">
        <v>1052</v>
      </c>
      <c r="R994">
        <v>540</v>
      </c>
      <c r="S994">
        <v>539</v>
      </c>
      <c r="T994">
        <v>1078</v>
      </c>
      <c r="U994">
        <v>1219</v>
      </c>
      <c r="V994">
        <v>1236</v>
      </c>
      <c r="W994">
        <v>2455</v>
      </c>
      <c r="X994">
        <v>51086.625</v>
      </c>
    </row>
    <row r="995" spans="1:24" x14ac:dyDescent="0.2">
      <c r="A995">
        <v>14906002</v>
      </c>
      <c r="B995" t="s">
        <v>125</v>
      </c>
      <c r="C995">
        <v>14906</v>
      </c>
      <c r="D995" t="s">
        <v>124</v>
      </c>
      <c r="E995">
        <v>14</v>
      </c>
      <c r="F995" t="s">
        <v>108</v>
      </c>
      <c r="G995">
        <v>12</v>
      </c>
      <c r="H995" t="s">
        <v>115</v>
      </c>
      <c r="I995">
        <v>499</v>
      </c>
      <c r="J995">
        <v>485</v>
      </c>
      <c r="K995">
        <v>984</v>
      </c>
      <c r="L995">
        <v>512</v>
      </c>
      <c r="M995">
        <v>497</v>
      </c>
      <c r="N995">
        <v>1009</v>
      </c>
      <c r="O995">
        <v>509</v>
      </c>
      <c r="P995">
        <v>484</v>
      </c>
      <c r="Q995">
        <v>993</v>
      </c>
      <c r="R995">
        <v>516</v>
      </c>
      <c r="S995">
        <v>514</v>
      </c>
      <c r="T995">
        <v>1030</v>
      </c>
      <c r="U995">
        <v>1373</v>
      </c>
      <c r="V995">
        <v>1260</v>
      </c>
      <c r="W995">
        <v>2633</v>
      </c>
      <c r="X995">
        <v>51086.625</v>
      </c>
    </row>
    <row r="996" spans="1:24" x14ac:dyDescent="0.2">
      <c r="A996">
        <v>57914004</v>
      </c>
      <c r="B996" t="s">
        <v>74</v>
      </c>
      <c r="C996">
        <v>57914</v>
      </c>
      <c r="D996" t="s">
        <v>593</v>
      </c>
      <c r="E996">
        <v>57</v>
      </c>
      <c r="F996" t="s">
        <v>480</v>
      </c>
      <c r="G996">
        <v>10</v>
      </c>
      <c r="H996" t="s">
        <v>397</v>
      </c>
      <c r="I996">
        <v>488</v>
      </c>
      <c r="J996">
        <v>486</v>
      </c>
      <c r="K996">
        <v>974</v>
      </c>
      <c r="L996">
        <v>509</v>
      </c>
      <c r="M996">
        <v>498</v>
      </c>
      <c r="N996">
        <v>1006</v>
      </c>
      <c r="O996">
        <v>512</v>
      </c>
      <c r="P996">
        <v>485</v>
      </c>
      <c r="Q996">
        <v>997</v>
      </c>
      <c r="R996">
        <v>505</v>
      </c>
      <c r="S996">
        <v>513</v>
      </c>
      <c r="T996">
        <v>1017</v>
      </c>
      <c r="U996">
        <v>894</v>
      </c>
      <c r="V996">
        <v>920</v>
      </c>
      <c r="W996">
        <v>1814</v>
      </c>
      <c r="X996">
        <v>52864.661999999982</v>
      </c>
    </row>
    <row r="997" spans="1:24" x14ac:dyDescent="0.2">
      <c r="A997">
        <v>57914003</v>
      </c>
      <c r="B997" t="s">
        <v>595</v>
      </c>
      <c r="C997">
        <v>57914</v>
      </c>
      <c r="D997" t="s">
        <v>593</v>
      </c>
      <c r="E997">
        <v>57</v>
      </c>
      <c r="F997" t="s">
        <v>480</v>
      </c>
      <c r="G997">
        <v>10</v>
      </c>
      <c r="H997" t="s">
        <v>397</v>
      </c>
      <c r="I997">
        <v>482</v>
      </c>
      <c r="J997">
        <v>476</v>
      </c>
      <c r="K997">
        <v>958</v>
      </c>
      <c r="L997">
        <v>481</v>
      </c>
      <c r="M997">
        <v>478</v>
      </c>
      <c r="N997">
        <v>959</v>
      </c>
      <c r="O997">
        <v>484</v>
      </c>
      <c r="P997">
        <v>474</v>
      </c>
      <c r="Q997">
        <v>958</v>
      </c>
      <c r="R997">
        <v>477</v>
      </c>
      <c r="S997">
        <v>485</v>
      </c>
      <c r="T997">
        <v>961</v>
      </c>
      <c r="U997">
        <v>950</v>
      </c>
      <c r="V997">
        <v>1024</v>
      </c>
      <c r="W997">
        <v>1974</v>
      </c>
      <c r="X997">
        <v>52864.661999999982</v>
      </c>
    </row>
    <row r="998" spans="1:24" x14ac:dyDescent="0.2">
      <c r="A998">
        <v>57914005</v>
      </c>
      <c r="B998" t="s">
        <v>596</v>
      </c>
      <c r="C998">
        <v>57914</v>
      </c>
      <c r="D998" t="s">
        <v>593</v>
      </c>
      <c r="E998">
        <v>57</v>
      </c>
      <c r="F998" t="s">
        <v>480</v>
      </c>
      <c r="G998">
        <v>10</v>
      </c>
      <c r="H998" t="s">
        <v>397</v>
      </c>
      <c r="I998">
        <v>489</v>
      </c>
      <c r="J998">
        <v>478</v>
      </c>
      <c r="K998">
        <v>968</v>
      </c>
      <c r="L998">
        <v>505</v>
      </c>
      <c r="M998">
        <v>491</v>
      </c>
      <c r="N998">
        <v>996</v>
      </c>
      <c r="O998">
        <v>508</v>
      </c>
      <c r="P998">
        <v>488</v>
      </c>
      <c r="Q998">
        <v>996</v>
      </c>
      <c r="R998">
        <v>501</v>
      </c>
      <c r="S998">
        <v>494</v>
      </c>
      <c r="T998">
        <v>995</v>
      </c>
      <c r="U998">
        <v>1125</v>
      </c>
      <c r="V998">
        <v>1195</v>
      </c>
      <c r="W998">
        <v>2320</v>
      </c>
      <c r="X998">
        <v>52864.661999999982</v>
      </c>
    </row>
    <row r="999" spans="1:24" x14ac:dyDescent="0.2">
      <c r="A999">
        <v>57914002</v>
      </c>
      <c r="B999" t="s">
        <v>594</v>
      </c>
      <c r="C999">
        <v>57914</v>
      </c>
      <c r="D999" t="s">
        <v>593</v>
      </c>
      <c r="E999">
        <v>57</v>
      </c>
      <c r="F999" t="s">
        <v>480</v>
      </c>
      <c r="G999">
        <v>10</v>
      </c>
      <c r="H999" t="s">
        <v>397</v>
      </c>
      <c r="I999">
        <v>475</v>
      </c>
      <c r="J999">
        <v>478</v>
      </c>
      <c r="K999">
        <v>953</v>
      </c>
      <c r="L999">
        <v>481</v>
      </c>
      <c r="M999">
        <v>480</v>
      </c>
      <c r="N999">
        <v>961</v>
      </c>
      <c r="O999">
        <v>477</v>
      </c>
      <c r="P999">
        <v>469</v>
      </c>
      <c r="Q999">
        <v>946</v>
      </c>
      <c r="R999">
        <v>487</v>
      </c>
      <c r="S999">
        <v>497</v>
      </c>
      <c r="T999">
        <v>984</v>
      </c>
      <c r="U999">
        <v>1465</v>
      </c>
      <c r="V999">
        <v>1378</v>
      </c>
      <c r="W999">
        <v>2843</v>
      </c>
      <c r="X999">
        <v>52864.661999999982</v>
      </c>
    </row>
    <row r="1000" spans="1:24" x14ac:dyDescent="0.2">
      <c r="A1000">
        <v>57914001</v>
      </c>
      <c r="B1000" t="s">
        <v>592</v>
      </c>
      <c r="C1000">
        <v>57914</v>
      </c>
      <c r="D1000" t="s">
        <v>593</v>
      </c>
      <c r="E1000">
        <v>57</v>
      </c>
      <c r="F1000" t="s">
        <v>480</v>
      </c>
      <c r="G1000">
        <v>10</v>
      </c>
      <c r="H1000" t="s">
        <v>397</v>
      </c>
      <c r="I1000">
        <v>484</v>
      </c>
      <c r="J1000">
        <v>486</v>
      </c>
      <c r="K1000">
        <v>970</v>
      </c>
      <c r="L1000">
        <v>489</v>
      </c>
      <c r="M1000">
        <v>489</v>
      </c>
      <c r="N1000">
        <v>978</v>
      </c>
      <c r="O1000">
        <v>482</v>
      </c>
      <c r="P1000">
        <v>482</v>
      </c>
      <c r="Q1000">
        <v>964</v>
      </c>
      <c r="R1000">
        <v>497</v>
      </c>
      <c r="S1000">
        <v>497</v>
      </c>
      <c r="T1000">
        <v>994</v>
      </c>
      <c r="U1000">
        <v>1402</v>
      </c>
      <c r="V1000">
        <v>1490</v>
      </c>
      <c r="W1000">
        <v>2892</v>
      </c>
      <c r="X1000">
        <v>52864.661999999982</v>
      </c>
    </row>
    <row r="1001" spans="1:24" x14ac:dyDescent="0.2">
      <c r="A1001">
        <v>71905010</v>
      </c>
      <c r="B1001" t="s">
        <v>734</v>
      </c>
      <c r="C1001">
        <v>71905</v>
      </c>
      <c r="D1001" t="s">
        <v>727</v>
      </c>
      <c r="E1001">
        <v>71</v>
      </c>
      <c r="F1001" t="s">
        <v>696</v>
      </c>
      <c r="G1001">
        <v>19</v>
      </c>
      <c r="H1001" t="s">
        <v>697</v>
      </c>
      <c r="I1001">
        <v>440</v>
      </c>
      <c r="J1001">
        <v>390</v>
      </c>
      <c r="K1001">
        <v>830</v>
      </c>
      <c r="L1001">
        <v>440</v>
      </c>
      <c r="M1001">
        <v>390</v>
      </c>
      <c r="N1001">
        <v>830</v>
      </c>
      <c r="O1001">
        <v>440</v>
      </c>
      <c r="P1001">
        <v>390</v>
      </c>
      <c r="Q1001">
        <v>830</v>
      </c>
      <c r="U1001">
        <v>51</v>
      </c>
      <c r="V1001">
        <v>51</v>
      </c>
      <c r="W1001">
        <v>102</v>
      </c>
      <c r="X1001">
        <v>55270.713000000018</v>
      </c>
    </row>
    <row r="1002" spans="1:24" x14ac:dyDescent="0.2">
      <c r="A1002">
        <v>71905033</v>
      </c>
      <c r="B1002" t="s">
        <v>736</v>
      </c>
      <c r="C1002">
        <v>71905</v>
      </c>
      <c r="D1002" t="s">
        <v>727</v>
      </c>
      <c r="E1002">
        <v>71</v>
      </c>
      <c r="F1002" t="s">
        <v>696</v>
      </c>
      <c r="G1002">
        <v>19</v>
      </c>
      <c r="H1002" t="s">
        <v>697</v>
      </c>
      <c r="I1002">
        <v>400</v>
      </c>
      <c r="J1002">
        <v>373</v>
      </c>
      <c r="K1002">
        <v>768</v>
      </c>
      <c r="L1002">
        <v>414</v>
      </c>
      <c r="M1002">
        <v>394</v>
      </c>
      <c r="N1002">
        <v>804</v>
      </c>
      <c r="O1002">
        <v>425</v>
      </c>
      <c r="P1002">
        <v>363</v>
      </c>
      <c r="Q1002">
        <v>788</v>
      </c>
      <c r="R1002">
        <v>400</v>
      </c>
      <c r="S1002">
        <v>437</v>
      </c>
      <c r="T1002">
        <v>827</v>
      </c>
      <c r="U1002">
        <v>56</v>
      </c>
      <c r="V1002">
        <v>90</v>
      </c>
      <c r="W1002">
        <v>146</v>
      </c>
      <c r="X1002">
        <v>55270.713000000018</v>
      </c>
    </row>
    <row r="1003" spans="1:24" x14ac:dyDescent="0.2">
      <c r="A1003">
        <v>71905017</v>
      </c>
      <c r="B1003" t="s">
        <v>735</v>
      </c>
      <c r="C1003">
        <v>71905</v>
      </c>
      <c r="D1003" t="s">
        <v>727</v>
      </c>
      <c r="E1003">
        <v>71</v>
      </c>
      <c r="F1003" t="s">
        <v>696</v>
      </c>
      <c r="G1003">
        <v>19</v>
      </c>
      <c r="H1003" t="s">
        <v>697</v>
      </c>
      <c r="I1003">
        <v>528</v>
      </c>
      <c r="J1003">
        <v>510</v>
      </c>
      <c r="K1003">
        <v>1040</v>
      </c>
      <c r="L1003">
        <v>547</v>
      </c>
      <c r="M1003">
        <v>522</v>
      </c>
      <c r="N1003">
        <v>1074</v>
      </c>
      <c r="O1003">
        <v>545</v>
      </c>
      <c r="P1003">
        <v>517</v>
      </c>
      <c r="Q1003">
        <v>1071</v>
      </c>
      <c r="R1003">
        <v>549</v>
      </c>
      <c r="S1003">
        <v>530</v>
      </c>
      <c r="T1003">
        <v>1078</v>
      </c>
      <c r="U1003">
        <v>234</v>
      </c>
      <c r="V1003">
        <v>173</v>
      </c>
      <c r="W1003">
        <v>407</v>
      </c>
      <c r="X1003">
        <v>55270.713000000018</v>
      </c>
    </row>
    <row r="1004" spans="1:24" x14ac:dyDescent="0.2">
      <c r="A1004">
        <v>71905005</v>
      </c>
      <c r="B1004" t="s">
        <v>731</v>
      </c>
      <c r="C1004">
        <v>71905</v>
      </c>
      <c r="D1004" t="s">
        <v>727</v>
      </c>
      <c r="E1004">
        <v>71</v>
      </c>
      <c r="F1004" t="s">
        <v>696</v>
      </c>
      <c r="G1004">
        <v>19</v>
      </c>
      <c r="H1004" t="s">
        <v>697</v>
      </c>
      <c r="I1004">
        <v>489</v>
      </c>
      <c r="J1004">
        <v>457</v>
      </c>
      <c r="K1004">
        <v>946</v>
      </c>
      <c r="L1004">
        <v>490</v>
      </c>
      <c r="M1004">
        <v>458</v>
      </c>
      <c r="N1004">
        <v>948</v>
      </c>
      <c r="O1004">
        <v>472</v>
      </c>
      <c r="P1004">
        <v>440</v>
      </c>
      <c r="Q1004">
        <v>912</v>
      </c>
      <c r="R1004">
        <v>513</v>
      </c>
      <c r="S1004">
        <v>481</v>
      </c>
      <c r="T1004">
        <v>994</v>
      </c>
      <c r="U1004">
        <v>562</v>
      </c>
      <c r="V1004">
        <v>605</v>
      </c>
      <c r="W1004">
        <v>1167</v>
      </c>
      <c r="X1004">
        <v>55270.713000000018</v>
      </c>
    </row>
    <row r="1005" spans="1:24" x14ac:dyDescent="0.2">
      <c r="A1005">
        <v>71905004</v>
      </c>
      <c r="B1005" t="s">
        <v>730</v>
      </c>
      <c r="C1005">
        <v>71905</v>
      </c>
      <c r="D1005" t="s">
        <v>727</v>
      </c>
      <c r="E1005">
        <v>71</v>
      </c>
      <c r="F1005" t="s">
        <v>696</v>
      </c>
      <c r="G1005">
        <v>19</v>
      </c>
      <c r="H1005" t="s">
        <v>697</v>
      </c>
      <c r="I1005">
        <v>455</v>
      </c>
      <c r="J1005">
        <v>441</v>
      </c>
      <c r="K1005">
        <v>896</v>
      </c>
      <c r="L1005">
        <v>458</v>
      </c>
      <c r="M1005">
        <v>448</v>
      </c>
      <c r="N1005">
        <v>906</v>
      </c>
      <c r="O1005">
        <v>455</v>
      </c>
      <c r="P1005">
        <v>435</v>
      </c>
      <c r="Q1005">
        <v>890</v>
      </c>
      <c r="R1005">
        <v>463</v>
      </c>
      <c r="S1005">
        <v>463</v>
      </c>
      <c r="T1005">
        <v>926</v>
      </c>
      <c r="U1005">
        <v>639</v>
      </c>
      <c r="V1005">
        <v>698</v>
      </c>
      <c r="W1005">
        <v>1337</v>
      </c>
      <c r="X1005">
        <v>55270.713000000018</v>
      </c>
    </row>
    <row r="1006" spans="1:24" x14ac:dyDescent="0.2">
      <c r="A1006">
        <v>71905003</v>
      </c>
      <c r="B1006" t="s">
        <v>729</v>
      </c>
      <c r="C1006">
        <v>71905</v>
      </c>
      <c r="D1006" t="s">
        <v>727</v>
      </c>
      <c r="E1006">
        <v>71</v>
      </c>
      <c r="F1006" t="s">
        <v>696</v>
      </c>
      <c r="G1006">
        <v>19</v>
      </c>
      <c r="H1006" t="s">
        <v>697</v>
      </c>
      <c r="I1006">
        <v>441</v>
      </c>
      <c r="J1006">
        <v>444</v>
      </c>
      <c r="K1006">
        <v>882</v>
      </c>
      <c r="L1006">
        <v>445</v>
      </c>
      <c r="M1006">
        <v>442</v>
      </c>
      <c r="N1006">
        <v>885</v>
      </c>
      <c r="O1006">
        <v>457</v>
      </c>
      <c r="P1006">
        <v>448</v>
      </c>
      <c r="Q1006">
        <v>903</v>
      </c>
      <c r="R1006">
        <v>432</v>
      </c>
      <c r="S1006">
        <v>435</v>
      </c>
      <c r="T1006">
        <v>866</v>
      </c>
      <c r="U1006">
        <v>668</v>
      </c>
      <c r="V1006">
        <v>724</v>
      </c>
      <c r="W1006">
        <v>1392</v>
      </c>
      <c r="X1006">
        <v>55270.713000000018</v>
      </c>
    </row>
    <row r="1007" spans="1:24" x14ac:dyDescent="0.2">
      <c r="A1007">
        <v>71905007</v>
      </c>
      <c r="B1007" t="s">
        <v>732</v>
      </c>
      <c r="C1007">
        <v>71905</v>
      </c>
      <c r="D1007" t="s">
        <v>727</v>
      </c>
      <c r="E1007">
        <v>71</v>
      </c>
      <c r="F1007" t="s">
        <v>696</v>
      </c>
      <c r="G1007">
        <v>19</v>
      </c>
      <c r="H1007" t="s">
        <v>697</v>
      </c>
      <c r="I1007">
        <v>479</v>
      </c>
      <c r="J1007">
        <v>472</v>
      </c>
      <c r="K1007">
        <v>951</v>
      </c>
      <c r="L1007">
        <v>489</v>
      </c>
      <c r="M1007">
        <v>478</v>
      </c>
      <c r="N1007">
        <v>968</v>
      </c>
      <c r="O1007">
        <v>488</v>
      </c>
      <c r="P1007">
        <v>468</v>
      </c>
      <c r="Q1007">
        <v>956</v>
      </c>
      <c r="R1007">
        <v>492</v>
      </c>
      <c r="S1007">
        <v>494</v>
      </c>
      <c r="T1007">
        <v>985</v>
      </c>
      <c r="U1007">
        <v>873</v>
      </c>
      <c r="V1007">
        <v>951</v>
      </c>
      <c r="W1007">
        <v>1824</v>
      </c>
      <c r="X1007">
        <v>55270.713000000018</v>
      </c>
    </row>
    <row r="1008" spans="1:24" x14ac:dyDescent="0.2">
      <c r="A1008">
        <v>71905008</v>
      </c>
      <c r="B1008" t="s">
        <v>733</v>
      </c>
      <c r="C1008">
        <v>71905</v>
      </c>
      <c r="D1008" t="s">
        <v>727</v>
      </c>
      <c r="E1008">
        <v>71</v>
      </c>
      <c r="F1008" t="s">
        <v>696</v>
      </c>
      <c r="G1008">
        <v>19</v>
      </c>
      <c r="H1008" t="s">
        <v>697</v>
      </c>
      <c r="I1008">
        <v>481</v>
      </c>
      <c r="J1008">
        <v>503</v>
      </c>
      <c r="K1008">
        <v>984</v>
      </c>
      <c r="L1008">
        <v>483</v>
      </c>
      <c r="M1008">
        <v>506</v>
      </c>
      <c r="N1008">
        <v>989</v>
      </c>
      <c r="O1008">
        <v>480</v>
      </c>
      <c r="P1008">
        <v>495</v>
      </c>
      <c r="Q1008">
        <v>975</v>
      </c>
      <c r="R1008">
        <v>487</v>
      </c>
      <c r="S1008">
        <v>522</v>
      </c>
      <c r="T1008">
        <v>1009</v>
      </c>
      <c r="U1008">
        <v>922</v>
      </c>
      <c r="V1008">
        <v>1001</v>
      </c>
      <c r="W1008">
        <v>1923</v>
      </c>
      <c r="X1008">
        <v>55270.713000000018</v>
      </c>
    </row>
    <row r="1009" spans="1:24" x14ac:dyDescent="0.2">
      <c r="A1009">
        <v>71905001</v>
      </c>
      <c r="B1009" t="s">
        <v>726</v>
      </c>
      <c r="C1009">
        <v>71905</v>
      </c>
      <c r="D1009" t="s">
        <v>727</v>
      </c>
      <c r="E1009">
        <v>71</v>
      </c>
      <c r="F1009" t="s">
        <v>696</v>
      </c>
      <c r="G1009">
        <v>19</v>
      </c>
      <c r="H1009" t="s">
        <v>697</v>
      </c>
      <c r="I1009">
        <v>463</v>
      </c>
      <c r="J1009">
        <v>460</v>
      </c>
      <c r="K1009">
        <v>924</v>
      </c>
      <c r="L1009">
        <v>477</v>
      </c>
      <c r="M1009">
        <v>470</v>
      </c>
      <c r="N1009">
        <v>947</v>
      </c>
      <c r="O1009">
        <v>479</v>
      </c>
      <c r="P1009">
        <v>466</v>
      </c>
      <c r="Q1009">
        <v>944</v>
      </c>
      <c r="R1009">
        <v>474</v>
      </c>
      <c r="S1009">
        <v>476</v>
      </c>
      <c r="T1009">
        <v>950</v>
      </c>
      <c r="U1009">
        <v>1085</v>
      </c>
      <c r="V1009">
        <v>977</v>
      </c>
      <c r="W1009">
        <v>2062</v>
      </c>
      <c r="X1009">
        <v>55270.713000000018</v>
      </c>
    </row>
    <row r="1010" spans="1:24" x14ac:dyDescent="0.2">
      <c r="A1010">
        <v>71905002</v>
      </c>
      <c r="B1010" t="s">
        <v>728</v>
      </c>
      <c r="C1010">
        <v>71905</v>
      </c>
      <c r="D1010" t="s">
        <v>727</v>
      </c>
      <c r="E1010">
        <v>71</v>
      </c>
      <c r="F1010" t="s">
        <v>696</v>
      </c>
      <c r="G1010">
        <v>19</v>
      </c>
      <c r="H1010" t="s">
        <v>697</v>
      </c>
      <c r="I1010">
        <v>513</v>
      </c>
      <c r="J1010">
        <v>487</v>
      </c>
      <c r="K1010">
        <v>1000</v>
      </c>
      <c r="L1010">
        <v>522</v>
      </c>
      <c r="M1010">
        <v>495</v>
      </c>
      <c r="N1010">
        <v>1017</v>
      </c>
      <c r="O1010">
        <v>515</v>
      </c>
      <c r="P1010">
        <v>477</v>
      </c>
      <c r="Q1010">
        <v>992</v>
      </c>
      <c r="R1010">
        <v>530</v>
      </c>
      <c r="S1010">
        <v>517</v>
      </c>
      <c r="T1010">
        <v>1046</v>
      </c>
      <c r="U1010">
        <v>1091</v>
      </c>
      <c r="V1010">
        <v>1225</v>
      </c>
      <c r="W1010">
        <v>2316</v>
      </c>
      <c r="X1010">
        <v>55270.713000000018</v>
      </c>
    </row>
    <row r="1011" spans="1:24" x14ac:dyDescent="0.2">
      <c r="A1011">
        <v>246909011</v>
      </c>
      <c r="B1011" t="s">
        <v>1888</v>
      </c>
      <c r="C1011">
        <v>246909</v>
      </c>
      <c r="D1011" t="s">
        <v>2134</v>
      </c>
      <c r="E1011">
        <v>246</v>
      </c>
      <c r="F1011" t="s">
        <v>2118</v>
      </c>
      <c r="G1011">
        <v>13</v>
      </c>
      <c r="H1011" t="s">
        <v>92</v>
      </c>
      <c r="I1011">
        <v>392</v>
      </c>
      <c r="J1011">
        <v>412</v>
      </c>
      <c r="K1011">
        <v>803</v>
      </c>
      <c r="L1011">
        <v>425</v>
      </c>
      <c r="M1011">
        <v>430</v>
      </c>
      <c r="N1011">
        <v>855</v>
      </c>
      <c r="O1011">
        <v>432</v>
      </c>
      <c r="P1011">
        <v>431</v>
      </c>
      <c r="Q1011">
        <v>863</v>
      </c>
      <c r="R1011">
        <v>420</v>
      </c>
      <c r="S1011">
        <v>430</v>
      </c>
      <c r="T1011">
        <v>849</v>
      </c>
      <c r="U1011">
        <v>189</v>
      </c>
      <c r="V1011">
        <v>203</v>
      </c>
      <c r="W1011">
        <v>392</v>
      </c>
      <c r="X1011">
        <v>55594.972000000002</v>
      </c>
    </row>
    <row r="1012" spans="1:24" x14ac:dyDescent="0.2">
      <c r="A1012">
        <v>246909007</v>
      </c>
      <c r="B1012" t="s">
        <v>2136</v>
      </c>
      <c r="C1012">
        <v>246909</v>
      </c>
      <c r="D1012" t="s">
        <v>2134</v>
      </c>
      <c r="E1012">
        <v>246</v>
      </c>
      <c r="F1012" t="s">
        <v>2118</v>
      </c>
      <c r="G1012">
        <v>13</v>
      </c>
      <c r="H1012" t="s">
        <v>92</v>
      </c>
      <c r="I1012">
        <v>471</v>
      </c>
      <c r="J1012">
        <v>455</v>
      </c>
      <c r="K1012">
        <v>926</v>
      </c>
      <c r="L1012">
        <v>501</v>
      </c>
      <c r="M1012">
        <v>483</v>
      </c>
      <c r="N1012">
        <v>984</v>
      </c>
      <c r="O1012">
        <v>506</v>
      </c>
      <c r="P1012">
        <v>481</v>
      </c>
      <c r="Q1012">
        <v>987</v>
      </c>
      <c r="R1012">
        <v>495</v>
      </c>
      <c r="S1012">
        <v>485</v>
      </c>
      <c r="T1012">
        <v>980</v>
      </c>
      <c r="U1012">
        <v>1292</v>
      </c>
      <c r="V1012">
        <v>1308</v>
      </c>
      <c r="W1012">
        <v>2600</v>
      </c>
      <c r="X1012">
        <v>55594.972000000002</v>
      </c>
    </row>
    <row r="1013" spans="1:24" x14ac:dyDescent="0.2">
      <c r="A1013">
        <v>246909004</v>
      </c>
      <c r="B1013" t="s">
        <v>2135</v>
      </c>
      <c r="C1013">
        <v>246909</v>
      </c>
      <c r="D1013" t="s">
        <v>2134</v>
      </c>
      <c r="E1013">
        <v>246</v>
      </c>
      <c r="F1013" t="s">
        <v>2118</v>
      </c>
      <c r="G1013">
        <v>13</v>
      </c>
      <c r="H1013" t="s">
        <v>92</v>
      </c>
      <c r="I1013">
        <v>501</v>
      </c>
      <c r="J1013">
        <v>508</v>
      </c>
      <c r="K1013">
        <v>1009</v>
      </c>
      <c r="L1013">
        <v>555</v>
      </c>
      <c r="M1013">
        <v>564</v>
      </c>
      <c r="N1013">
        <v>1119</v>
      </c>
      <c r="O1013">
        <v>560</v>
      </c>
      <c r="P1013">
        <v>556</v>
      </c>
      <c r="Q1013">
        <v>1116</v>
      </c>
      <c r="R1013">
        <v>551</v>
      </c>
      <c r="S1013">
        <v>572</v>
      </c>
      <c r="T1013">
        <v>1122</v>
      </c>
      <c r="U1013">
        <v>1298</v>
      </c>
      <c r="V1013">
        <v>1327</v>
      </c>
      <c r="W1013">
        <v>2625</v>
      </c>
      <c r="X1013">
        <v>55594.972000000002</v>
      </c>
    </row>
    <row r="1014" spans="1:24" x14ac:dyDescent="0.2">
      <c r="A1014">
        <v>246909003</v>
      </c>
      <c r="B1014" t="s">
        <v>33</v>
      </c>
      <c r="C1014">
        <v>246909</v>
      </c>
      <c r="D1014" t="s">
        <v>2134</v>
      </c>
      <c r="E1014">
        <v>246</v>
      </c>
      <c r="F1014" t="s">
        <v>2118</v>
      </c>
      <c r="G1014">
        <v>13</v>
      </c>
      <c r="H1014" t="s">
        <v>92</v>
      </c>
      <c r="I1014">
        <v>530</v>
      </c>
      <c r="J1014">
        <v>530</v>
      </c>
      <c r="K1014">
        <v>1059</v>
      </c>
      <c r="L1014">
        <v>615</v>
      </c>
      <c r="M1014">
        <v>628</v>
      </c>
      <c r="N1014">
        <v>1243</v>
      </c>
      <c r="O1014">
        <v>615</v>
      </c>
      <c r="P1014">
        <v>617</v>
      </c>
      <c r="Q1014">
        <v>1233</v>
      </c>
      <c r="R1014">
        <v>614</v>
      </c>
      <c r="S1014">
        <v>639</v>
      </c>
      <c r="T1014">
        <v>1253</v>
      </c>
      <c r="U1014">
        <v>1352</v>
      </c>
      <c r="V1014">
        <v>1357</v>
      </c>
      <c r="W1014">
        <v>2709</v>
      </c>
      <c r="X1014">
        <v>55594.972000000002</v>
      </c>
    </row>
    <row r="1015" spans="1:24" x14ac:dyDescent="0.2">
      <c r="A1015">
        <v>246909008</v>
      </c>
      <c r="B1015" t="s">
        <v>2137</v>
      </c>
      <c r="C1015">
        <v>246909</v>
      </c>
      <c r="D1015" t="s">
        <v>2134</v>
      </c>
      <c r="E1015">
        <v>246</v>
      </c>
      <c r="F1015" t="s">
        <v>2118</v>
      </c>
      <c r="G1015">
        <v>13</v>
      </c>
      <c r="H1015" t="s">
        <v>92</v>
      </c>
      <c r="I1015">
        <v>456</v>
      </c>
      <c r="J1015">
        <v>459</v>
      </c>
      <c r="K1015">
        <v>916</v>
      </c>
      <c r="L1015">
        <v>521</v>
      </c>
      <c r="M1015">
        <v>519</v>
      </c>
      <c r="N1015">
        <v>1040</v>
      </c>
      <c r="O1015">
        <v>524</v>
      </c>
      <c r="P1015">
        <v>516</v>
      </c>
      <c r="Q1015">
        <v>1040</v>
      </c>
      <c r="R1015">
        <v>519</v>
      </c>
      <c r="S1015">
        <v>521</v>
      </c>
      <c r="T1015">
        <v>1041</v>
      </c>
      <c r="U1015">
        <v>1297</v>
      </c>
      <c r="V1015">
        <v>1449</v>
      </c>
      <c r="W1015">
        <v>2746</v>
      </c>
      <c r="X1015">
        <v>55594.972000000002</v>
      </c>
    </row>
    <row r="1016" spans="1:24" x14ac:dyDescent="0.2">
      <c r="A1016">
        <v>246909001</v>
      </c>
      <c r="B1016" t="s">
        <v>2133</v>
      </c>
      <c r="C1016">
        <v>246909</v>
      </c>
      <c r="D1016" t="s">
        <v>2134</v>
      </c>
      <c r="E1016">
        <v>246</v>
      </c>
      <c r="F1016" t="s">
        <v>2118</v>
      </c>
      <c r="G1016">
        <v>13</v>
      </c>
      <c r="H1016" t="s">
        <v>92</v>
      </c>
      <c r="I1016">
        <v>507</v>
      </c>
      <c r="J1016">
        <v>510</v>
      </c>
      <c r="K1016">
        <v>1017</v>
      </c>
      <c r="L1016">
        <v>571</v>
      </c>
      <c r="M1016">
        <v>570</v>
      </c>
      <c r="N1016">
        <v>1141</v>
      </c>
      <c r="O1016">
        <v>576</v>
      </c>
      <c r="P1016">
        <v>563</v>
      </c>
      <c r="Q1016">
        <v>1139</v>
      </c>
      <c r="R1016">
        <v>565</v>
      </c>
      <c r="S1016">
        <v>577</v>
      </c>
      <c r="T1016">
        <v>1142</v>
      </c>
      <c r="U1016">
        <v>1499</v>
      </c>
      <c r="V1016">
        <v>1635</v>
      </c>
      <c r="W1016">
        <v>3134</v>
      </c>
      <c r="X1016">
        <v>55594.972000000002</v>
      </c>
    </row>
    <row r="1017" spans="1:24" x14ac:dyDescent="0.2">
      <c r="A1017">
        <v>240903003</v>
      </c>
      <c r="B1017" t="s">
        <v>2083</v>
      </c>
      <c r="C1017">
        <v>240903</v>
      </c>
      <c r="D1017" t="s">
        <v>2081</v>
      </c>
      <c r="E1017">
        <v>240</v>
      </c>
      <c r="F1017" t="s">
        <v>2076</v>
      </c>
      <c r="G1017">
        <v>1</v>
      </c>
      <c r="H1017" t="s">
        <v>327</v>
      </c>
      <c r="I1017">
        <v>475</v>
      </c>
      <c r="J1017">
        <v>471</v>
      </c>
      <c r="K1017">
        <v>946</v>
      </c>
      <c r="L1017">
        <v>497</v>
      </c>
      <c r="M1017">
        <v>487</v>
      </c>
      <c r="N1017">
        <v>984</v>
      </c>
      <c r="O1017">
        <v>504</v>
      </c>
      <c r="P1017">
        <v>486</v>
      </c>
      <c r="Q1017">
        <v>991</v>
      </c>
      <c r="R1017">
        <v>489</v>
      </c>
      <c r="S1017">
        <v>488</v>
      </c>
      <c r="T1017">
        <v>977</v>
      </c>
      <c r="U1017">
        <v>1373</v>
      </c>
      <c r="V1017">
        <v>1381</v>
      </c>
      <c r="W1017">
        <v>2754</v>
      </c>
      <c r="X1017">
        <v>56025.764000000003</v>
      </c>
    </row>
    <row r="1018" spans="1:24" x14ac:dyDescent="0.2">
      <c r="A1018">
        <v>240903009</v>
      </c>
      <c r="B1018" t="s">
        <v>2084</v>
      </c>
      <c r="C1018">
        <v>240903</v>
      </c>
      <c r="D1018" t="s">
        <v>2081</v>
      </c>
      <c r="E1018">
        <v>240</v>
      </c>
      <c r="F1018" t="s">
        <v>2076</v>
      </c>
      <c r="G1018">
        <v>1</v>
      </c>
      <c r="H1018" t="s">
        <v>327</v>
      </c>
      <c r="I1018">
        <v>461</v>
      </c>
      <c r="J1018">
        <v>457</v>
      </c>
      <c r="K1018">
        <v>918</v>
      </c>
      <c r="L1018">
        <v>462</v>
      </c>
      <c r="M1018">
        <v>458</v>
      </c>
      <c r="N1018">
        <v>920</v>
      </c>
      <c r="O1018">
        <v>462</v>
      </c>
      <c r="P1018">
        <v>455</v>
      </c>
      <c r="Q1018">
        <v>917</v>
      </c>
      <c r="R1018">
        <v>462</v>
      </c>
      <c r="S1018">
        <v>463</v>
      </c>
      <c r="T1018">
        <v>926</v>
      </c>
      <c r="U1018">
        <v>1404</v>
      </c>
      <c r="V1018">
        <v>1407</v>
      </c>
      <c r="W1018">
        <v>2811</v>
      </c>
      <c r="X1018">
        <v>56025.764000000003</v>
      </c>
    </row>
    <row r="1019" spans="1:24" x14ac:dyDescent="0.2">
      <c r="A1019">
        <v>240903002</v>
      </c>
      <c r="B1019" t="s">
        <v>2082</v>
      </c>
      <c r="C1019">
        <v>240903</v>
      </c>
      <c r="D1019" t="s">
        <v>2081</v>
      </c>
      <c r="E1019">
        <v>240</v>
      </c>
      <c r="F1019" t="s">
        <v>2076</v>
      </c>
      <c r="G1019">
        <v>1</v>
      </c>
      <c r="H1019" t="s">
        <v>327</v>
      </c>
      <c r="I1019">
        <v>466</v>
      </c>
      <c r="J1019">
        <v>459</v>
      </c>
      <c r="K1019">
        <v>926</v>
      </c>
      <c r="L1019">
        <v>467</v>
      </c>
      <c r="M1019">
        <v>460</v>
      </c>
      <c r="N1019">
        <v>927</v>
      </c>
      <c r="O1019">
        <v>462</v>
      </c>
      <c r="P1019">
        <v>453</v>
      </c>
      <c r="Q1019">
        <v>915</v>
      </c>
      <c r="R1019">
        <v>473</v>
      </c>
      <c r="S1019">
        <v>471</v>
      </c>
      <c r="T1019">
        <v>944</v>
      </c>
      <c r="U1019">
        <v>1616</v>
      </c>
      <c r="V1019">
        <v>1683</v>
      </c>
      <c r="W1019">
        <v>3299</v>
      </c>
      <c r="X1019">
        <v>56025.764000000003</v>
      </c>
    </row>
    <row r="1020" spans="1:24" x14ac:dyDescent="0.2">
      <c r="A1020">
        <v>240903001</v>
      </c>
      <c r="B1020" t="s">
        <v>2080</v>
      </c>
      <c r="C1020">
        <v>240903</v>
      </c>
      <c r="D1020" t="s">
        <v>2081</v>
      </c>
      <c r="E1020">
        <v>240</v>
      </c>
      <c r="F1020" t="s">
        <v>2076</v>
      </c>
      <c r="G1020">
        <v>1</v>
      </c>
      <c r="H1020" t="s">
        <v>327</v>
      </c>
      <c r="I1020">
        <v>476</v>
      </c>
      <c r="J1020">
        <v>469</v>
      </c>
      <c r="K1020">
        <v>945</v>
      </c>
      <c r="L1020">
        <v>491</v>
      </c>
      <c r="M1020">
        <v>482</v>
      </c>
      <c r="N1020">
        <v>974</v>
      </c>
      <c r="O1020">
        <v>487</v>
      </c>
      <c r="P1020">
        <v>468</v>
      </c>
      <c r="Q1020">
        <v>955</v>
      </c>
      <c r="R1020">
        <v>496</v>
      </c>
      <c r="S1020">
        <v>498</v>
      </c>
      <c r="T1020">
        <v>994</v>
      </c>
      <c r="U1020">
        <v>2002</v>
      </c>
      <c r="V1020">
        <v>2240</v>
      </c>
      <c r="W1020">
        <v>4242</v>
      </c>
      <c r="X1020">
        <v>56025.764000000003</v>
      </c>
    </row>
    <row r="1021" spans="1:24" x14ac:dyDescent="0.2">
      <c r="A1021">
        <v>71909003</v>
      </c>
      <c r="B1021" t="s">
        <v>747</v>
      </c>
      <c r="C1021">
        <v>71909</v>
      </c>
      <c r="D1021" t="s">
        <v>745</v>
      </c>
      <c r="E1021">
        <v>71</v>
      </c>
      <c r="F1021" t="s">
        <v>696</v>
      </c>
      <c r="G1021">
        <v>19</v>
      </c>
      <c r="H1021" t="s">
        <v>697</v>
      </c>
      <c r="I1021">
        <v>360</v>
      </c>
      <c r="J1021">
        <v>387</v>
      </c>
      <c r="K1021">
        <v>747</v>
      </c>
      <c r="L1021">
        <v>427</v>
      </c>
      <c r="M1021">
        <v>407</v>
      </c>
      <c r="N1021">
        <v>833</v>
      </c>
      <c r="R1021">
        <v>427</v>
      </c>
      <c r="S1021">
        <v>407</v>
      </c>
      <c r="T1021">
        <v>833</v>
      </c>
      <c r="U1021">
        <v>8</v>
      </c>
      <c r="V1021">
        <v>42</v>
      </c>
      <c r="W1021">
        <v>50</v>
      </c>
      <c r="X1021">
        <v>57459.817999999999</v>
      </c>
    </row>
    <row r="1022" spans="1:24" x14ac:dyDescent="0.2">
      <c r="A1022">
        <v>71909009</v>
      </c>
      <c r="B1022" t="s">
        <v>752</v>
      </c>
      <c r="C1022">
        <v>71909</v>
      </c>
      <c r="D1022" t="s">
        <v>745</v>
      </c>
      <c r="E1022">
        <v>71</v>
      </c>
      <c r="F1022" t="s">
        <v>696</v>
      </c>
      <c r="G1022">
        <v>19</v>
      </c>
      <c r="H1022" t="s">
        <v>697</v>
      </c>
      <c r="I1022">
        <v>387</v>
      </c>
      <c r="J1022">
        <v>381</v>
      </c>
      <c r="K1022">
        <v>770</v>
      </c>
      <c r="L1022">
        <v>393</v>
      </c>
      <c r="M1022">
        <v>389</v>
      </c>
      <c r="N1022">
        <v>784</v>
      </c>
      <c r="O1022">
        <v>401</v>
      </c>
      <c r="P1022">
        <v>389</v>
      </c>
      <c r="Q1022">
        <v>791</v>
      </c>
      <c r="R1022">
        <v>378</v>
      </c>
      <c r="S1022">
        <v>390</v>
      </c>
      <c r="T1022">
        <v>770</v>
      </c>
      <c r="U1022">
        <v>25</v>
      </c>
      <c r="V1022">
        <v>47</v>
      </c>
      <c r="W1022">
        <v>72</v>
      </c>
      <c r="X1022">
        <v>57459.817999999999</v>
      </c>
    </row>
    <row r="1023" spans="1:24" x14ac:dyDescent="0.2">
      <c r="A1023">
        <v>71909007</v>
      </c>
      <c r="B1023" t="s">
        <v>750</v>
      </c>
      <c r="C1023">
        <v>71909</v>
      </c>
      <c r="D1023" t="s">
        <v>745</v>
      </c>
      <c r="E1023">
        <v>71</v>
      </c>
      <c r="F1023" t="s">
        <v>696</v>
      </c>
      <c r="G1023">
        <v>19</v>
      </c>
      <c r="H1023" t="s">
        <v>697</v>
      </c>
      <c r="I1023">
        <v>535</v>
      </c>
      <c r="J1023">
        <v>540</v>
      </c>
      <c r="K1023">
        <v>1075</v>
      </c>
      <c r="L1023">
        <v>544</v>
      </c>
      <c r="M1023">
        <v>545</v>
      </c>
      <c r="N1023">
        <v>1088</v>
      </c>
      <c r="O1023">
        <v>538</v>
      </c>
      <c r="P1023">
        <v>527</v>
      </c>
      <c r="Q1023">
        <v>1065</v>
      </c>
      <c r="R1023">
        <v>554</v>
      </c>
      <c r="S1023">
        <v>573</v>
      </c>
      <c r="T1023">
        <v>1127</v>
      </c>
      <c r="U1023">
        <v>293</v>
      </c>
      <c r="V1023">
        <v>171</v>
      </c>
      <c r="W1023">
        <v>464</v>
      </c>
      <c r="X1023">
        <v>57459.817999999999</v>
      </c>
    </row>
    <row r="1024" spans="1:24" x14ac:dyDescent="0.2">
      <c r="A1024">
        <v>71909008</v>
      </c>
      <c r="B1024" t="s">
        <v>751</v>
      </c>
      <c r="C1024">
        <v>71909</v>
      </c>
      <c r="D1024" t="s">
        <v>745</v>
      </c>
      <c r="E1024">
        <v>71</v>
      </c>
      <c r="F1024" t="s">
        <v>696</v>
      </c>
      <c r="G1024">
        <v>19</v>
      </c>
      <c r="H1024" t="s">
        <v>697</v>
      </c>
      <c r="I1024">
        <v>441</v>
      </c>
      <c r="J1024">
        <v>442</v>
      </c>
      <c r="K1024">
        <v>882</v>
      </c>
      <c r="L1024">
        <v>450</v>
      </c>
      <c r="M1024">
        <v>449</v>
      </c>
      <c r="N1024">
        <v>899</v>
      </c>
      <c r="O1024">
        <v>450</v>
      </c>
      <c r="P1024">
        <v>441</v>
      </c>
      <c r="Q1024">
        <v>891</v>
      </c>
      <c r="R1024">
        <v>449</v>
      </c>
      <c r="S1024">
        <v>458</v>
      </c>
      <c r="T1024">
        <v>907</v>
      </c>
      <c r="U1024">
        <v>939</v>
      </c>
      <c r="V1024">
        <v>1025</v>
      </c>
      <c r="W1024">
        <v>1964</v>
      </c>
      <c r="X1024">
        <v>57459.817999999999</v>
      </c>
    </row>
    <row r="1025" spans="1:24" x14ac:dyDescent="0.2">
      <c r="A1025">
        <v>71909004</v>
      </c>
      <c r="B1025" t="s">
        <v>748</v>
      </c>
      <c r="C1025">
        <v>71909</v>
      </c>
      <c r="D1025" t="s">
        <v>745</v>
      </c>
      <c r="E1025">
        <v>71</v>
      </c>
      <c r="F1025" t="s">
        <v>696</v>
      </c>
      <c r="G1025">
        <v>19</v>
      </c>
      <c r="H1025" t="s">
        <v>697</v>
      </c>
      <c r="I1025">
        <v>468</v>
      </c>
      <c r="J1025">
        <v>466</v>
      </c>
      <c r="K1025">
        <v>934</v>
      </c>
      <c r="L1025">
        <v>483</v>
      </c>
      <c r="M1025">
        <v>477</v>
      </c>
      <c r="N1025">
        <v>960</v>
      </c>
      <c r="O1025">
        <v>481</v>
      </c>
      <c r="P1025">
        <v>466</v>
      </c>
      <c r="Q1025">
        <v>947</v>
      </c>
      <c r="R1025">
        <v>485</v>
      </c>
      <c r="S1025">
        <v>486</v>
      </c>
      <c r="T1025">
        <v>972</v>
      </c>
      <c r="U1025">
        <v>1143</v>
      </c>
      <c r="V1025">
        <v>1212</v>
      </c>
      <c r="W1025">
        <v>2355</v>
      </c>
      <c r="X1025">
        <v>57459.817999999999</v>
      </c>
    </row>
    <row r="1026" spans="1:24" x14ac:dyDescent="0.2">
      <c r="A1026">
        <v>71909001</v>
      </c>
      <c r="B1026" t="s">
        <v>744</v>
      </c>
      <c r="C1026">
        <v>71909</v>
      </c>
      <c r="D1026" t="s">
        <v>745</v>
      </c>
      <c r="E1026">
        <v>71</v>
      </c>
      <c r="F1026" t="s">
        <v>696</v>
      </c>
      <c r="G1026">
        <v>19</v>
      </c>
      <c r="H1026" t="s">
        <v>697</v>
      </c>
      <c r="I1026">
        <v>440</v>
      </c>
      <c r="J1026">
        <v>444</v>
      </c>
      <c r="K1026">
        <v>884</v>
      </c>
      <c r="L1026">
        <v>445</v>
      </c>
      <c r="M1026">
        <v>446</v>
      </c>
      <c r="N1026">
        <v>891</v>
      </c>
      <c r="O1026">
        <v>449</v>
      </c>
      <c r="P1026">
        <v>444</v>
      </c>
      <c r="Q1026">
        <v>892</v>
      </c>
      <c r="R1026">
        <v>441</v>
      </c>
      <c r="S1026">
        <v>449</v>
      </c>
      <c r="T1026">
        <v>890</v>
      </c>
      <c r="U1026">
        <v>1277</v>
      </c>
      <c r="V1026">
        <v>1258</v>
      </c>
      <c r="W1026">
        <v>2535</v>
      </c>
      <c r="X1026">
        <v>57459.817999999999</v>
      </c>
    </row>
    <row r="1027" spans="1:24" x14ac:dyDescent="0.2">
      <c r="A1027">
        <v>71909002</v>
      </c>
      <c r="B1027" t="s">
        <v>746</v>
      </c>
      <c r="C1027">
        <v>71909</v>
      </c>
      <c r="D1027" t="s">
        <v>745</v>
      </c>
      <c r="E1027">
        <v>71</v>
      </c>
      <c r="F1027" t="s">
        <v>696</v>
      </c>
      <c r="G1027">
        <v>19</v>
      </c>
      <c r="H1027" t="s">
        <v>697</v>
      </c>
      <c r="I1027">
        <v>449</v>
      </c>
      <c r="J1027">
        <v>459</v>
      </c>
      <c r="K1027">
        <v>908</v>
      </c>
      <c r="L1027">
        <v>461</v>
      </c>
      <c r="M1027">
        <v>467</v>
      </c>
      <c r="N1027">
        <v>928</v>
      </c>
      <c r="O1027">
        <v>466</v>
      </c>
      <c r="P1027">
        <v>465</v>
      </c>
      <c r="Q1027">
        <v>931</v>
      </c>
      <c r="R1027">
        <v>456</v>
      </c>
      <c r="S1027">
        <v>470</v>
      </c>
      <c r="T1027">
        <v>926</v>
      </c>
      <c r="U1027">
        <v>1261</v>
      </c>
      <c r="V1027">
        <v>1356</v>
      </c>
      <c r="W1027">
        <v>2617</v>
      </c>
      <c r="X1027">
        <v>57459.817999999999</v>
      </c>
    </row>
    <row r="1028" spans="1:24" x14ac:dyDescent="0.2">
      <c r="A1028">
        <v>71909005</v>
      </c>
      <c r="B1028" t="s">
        <v>749</v>
      </c>
      <c r="C1028">
        <v>71909</v>
      </c>
      <c r="D1028" t="s">
        <v>745</v>
      </c>
      <c r="E1028">
        <v>71</v>
      </c>
      <c r="F1028" t="s">
        <v>696</v>
      </c>
      <c r="G1028">
        <v>19</v>
      </c>
      <c r="H1028" t="s">
        <v>697</v>
      </c>
      <c r="I1028">
        <v>458</v>
      </c>
      <c r="J1028">
        <v>444</v>
      </c>
      <c r="K1028">
        <v>901</v>
      </c>
      <c r="L1028">
        <v>466</v>
      </c>
      <c r="M1028">
        <v>449</v>
      </c>
      <c r="N1028">
        <v>915</v>
      </c>
      <c r="O1028">
        <v>470</v>
      </c>
      <c r="P1028">
        <v>445</v>
      </c>
      <c r="Q1028">
        <v>915</v>
      </c>
      <c r="R1028">
        <v>462</v>
      </c>
      <c r="S1028">
        <v>453</v>
      </c>
      <c r="T1028">
        <v>914</v>
      </c>
      <c r="U1028">
        <v>1428</v>
      </c>
      <c r="V1028">
        <v>1549</v>
      </c>
      <c r="W1028">
        <v>2977</v>
      </c>
      <c r="X1028">
        <v>57459.817999999999</v>
      </c>
    </row>
    <row r="1029" spans="1:24" x14ac:dyDescent="0.2">
      <c r="A1029">
        <v>43905009</v>
      </c>
      <c r="B1029" t="s">
        <v>411</v>
      </c>
      <c r="C1029">
        <v>43905</v>
      </c>
      <c r="D1029" t="s">
        <v>405</v>
      </c>
      <c r="E1029">
        <v>43</v>
      </c>
      <c r="F1029" t="s">
        <v>396</v>
      </c>
      <c r="G1029">
        <v>10</v>
      </c>
      <c r="H1029" t="s">
        <v>397</v>
      </c>
      <c r="I1029">
        <v>531</v>
      </c>
      <c r="J1029">
        <v>523</v>
      </c>
      <c r="K1029">
        <v>1054</v>
      </c>
      <c r="L1029">
        <v>585</v>
      </c>
      <c r="M1029">
        <v>582</v>
      </c>
      <c r="N1029">
        <v>1167</v>
      </c>
      <c r="O1029">
        <v>575</v>
      </c>
      <c r="P1029">
        <v>563</v>
      </c>
      <c r="Q1029">
        <v>1139</v>
      </c>
      <c r="R1029">
        <v>594</v>
      </c>
      <c r="S1029">
        <v>599</v>
      </c>
      <c r="T1029">
        <v>1194</v>
      </c>
      <c r="U1029">
        <v>831</v>
      </c>
      <c r="V1029">
        <v>884</v>
      </c>
      <c r="W1029">
        <v>1715</v>
      </c>
      <c r="X1029">
        <v>59738.938000000002</v>
      </c>
    </row>
    <row r="1030" spans="1:24" x14ac:dyDescent="0.2">
      <c r="A1030">
        <v>43905008</v>
      </c>
      <c r="B1030" t="s">
        <v>410</v>
      </c>
      <c r="C1030">
        <v>43905</v>
      </c>
      <c r="D1030" t="s">
        <v>405</v>
      </c>
      <c r="E1030">
        <v>43</v>
      </c>
      <c r="F1030" t="s">
        <v>396</v>
      </c>
      <c r="G1030">
        <v>10</v>
      </c>
      <c r="H1030" t="s">
        <v>397</v>
      </c>
      <c r="I1030">
        <v>543</v>
      </c>
      <c r="J1030">
        <v>509</v>
      </c>
      <c r="K1030">
        <v>1051</v>
      </c>
      <c r="L1030">
        <v>567</v>
      </c>
      <c r="M1030">
        <v>555</v>
      </c>
      <c r="N1030">
        <v>1123</v>
      </c>
      <c r="O1030">
        <v>568</v>
      </c>
      <c r="P1030">
        <v>545</v>
      </c>
      <c r="Q1030">
        <v>1114</v>
      </c>
      <c r="R1030">
        <v>565</v>
      </c>
      <c r="S1030">
        <v>566</v>
      </c>
      <c r="T1030">
        <v>1132</v>
      </c>
      <c r="U1030">
        <v>823</v>
      </c>
      <c r="V1030">
        <v>899</v>
      </c>
      <c r="W1030">
        <v>1722</v>
      </c>
      <c r="X1030">
        <v>59738.938000000002</v>
      </c>
    </row>
    <row r="1031" spans="1:24" x14ac:dyDescent="0.2">
      <c r="A1031">
        <v>43905001</v>
      </c>
      <c r="B1031" t="s">
        <v>404</v>
      </c>
      <c r="C1031">
        <v>43905</v>
      </c>
      <c r="D1031" t="s">
        <v>405</v>
      </c>
      <c r="E1031">
        <v>43</v>
      </c>
      <c r="F1031" t="s">
        <v>396</v>
      </c>
      <c r="G1031">
        <v>10</v>
      </c>
      <c r="H1031" t="s">
        <v>397</v>
      </c>
      <c r="I1031">
        <v>491</v>
      </c>
      <c r="J1031">
        <v>493</v>
      </c>
      <c r="K1031">
        <v>981</v>
      </c>
      <c r="L1031">
        <v>594</v>
      </c>
      <c r="M1031">
        <v>596</v>
      </c>
      <c r="N1031">
        <v>1190</v>
      </c>
      <c r="O1031">
        <v>593</v>
      </c>
      <c r="P1031">
        <v>580</v>
      </c>
      <c r="Q1031">
        <v>1174</v>
      </c>
      <c r="R1031">
        <v>595</v>
      </c>
      <c r="S1031">
        <v>615</v>
      </c>
      <c r="T1031">
        <v>1209</v>
      </c>
      <c r="U1031">
        <v>889</v>
      </c>
      <c r="V1031">
        <v>924</v>
      </c>
      <c r="W1031">
        <v>1813</v>
      </c>
      <c r="X1031">
        <v>59738.938000000002</v>
      </c>
    </row>
    <row r="1032" spans="1:24" x14ac:dyDescent="0.2">
      <c r="A1032">
        <v>43905007</v>
      </c>
      <c r="B1032" t="s">
        <v>409</v>
      </c>
      <c r="C1032">
        <v>43905</v>
      </c>
      <c r="D1032" t="s">
        <v>405</v>
      </c>
      <c r="E1032">
        <v>43</v>
      </c>
      <c r="F1032" t="s">
        <v>396</v>
      </c>
      <c r="G1032">
        <v>10</v>
      </c>
      <c r="H1032" t="s">
        <v>397</v>
      </c>
      <c r="I1032">
        <v>533</v>
      </c>
      <c r="J1032">
        <v>527</v>
      </c>
      <c r="K1032">
        <v>1059</v>
      </c>
      <c r="L1032">
        <v>581</v>
      </c>
      <c r="M1032">
        <v>574</v>
      </c>
      <c r="N1032">
        <v>1154</v>
      </c>
      <c r="O1032">
        <v>575</v>
      </c>
      <c r="P1032">
        <v>554</v>
      </c>
      <c r="Q1032">
        <v>1129</v>
      </c>
      <c r="R1032">
        <v>587</v>
      </c>
      <c r="S1032">
        <v>597</v>
      </c>
      <c r="T1032">
        <v>1183</v>
      </c>
      <c r="U1032">
        <v>1005</v>
      </c>
      <c r="V1032">
        <v>935</v>
      </c>
      <c r="W1032">
        <v>1940</v>
      </c>
      <c r="X1032">
        <v>59738.938000000002</v>
      </c>
    </row>
    <row r="1033" spans="1:24" x14ac:dyDescent="0.2">
      <c r="A1033">
        <v>43905002</v>
      </c>
      <c r="B1033" t="s">
        <v>406</v>
      </c>
      <c r="C1033">
        <v>43905</v>
      </c>
      <c r="D1033" t="s">
        <v>405</v>
      </c>
      <c r="E1033">
        <v>43</v>
      </c>
      <c r="F1033" t="s">
        <v>396</v>
      </c>
      <c r="G1033">
        <v>10</v>
      </c>
      <c r="H1033" t="s">
        <v>397</v>
      </c>
      <c r="I1033">
        <v>591</v>
      </c>
      <c r="J1033">
        <v>595</v>
      </c>
      <c r="K1033">
        <v>1186</v>
      </c>
      <c r="L1033">
        <v>587</v>
      </c>
      <c r="M1033">
        <v>586</v>
      </c>
      <c r="N1033">
        <v>1172</v>
      </c>
      <c r="O1033">
        <v>588</v>
      </c>
      <c r="P1033">
        <v>573</v>
      </c>
      <c r="Q1033">
        <v>1160</v>
      </c>
      <c r="R1033">
        <v>585</v>
      </c>
      <c r="S1033">
        <v>602</v>
      </c>
      <c r="T1033">
        <v>1186</v>
      </c>
      <c r="U1033">
        <v>1026</v>
      </c>
      <c r="V1033">
        <v>1012</v>
      </c>
      <c r="W1033">
        <v>2038</v>
      </c>
      <c r="X1033">
        <v>59738.938000000002</v>
      </c>
    </row>
    <row r="1034" spans="1:24" x14ac:dyDescent="0.2">
      <c r="A1034">
        <v>43905005</v>
      </c>
      <c r="B1034" t="s">
        <v>407</v>
      </c>
      <c r="C1034">
        <v>43905</v>
      </c>
      <c r="D1034" t="s">
        <v>405</v>
      </c>
      <c r="E1034">
        <v>43</v>
      </c>
      <c r="F1034" t="s">
        <v>396</v>
      </c>
      <c r="G1034">
        <v>10</v>
      </c>
      <c r="H1034" t="s">
        <v>397</v>
      </c>
      <c r="I1034">
        <v>535</v>
      </c>
      <c r="J1034">
        <v>513</v>
      </c>
      <c r="K1034">
        <v>1048</v>
      </c>
      <c r="L1034">
        <v>591</v>
      </c>
      <c r="M1034">
        <v>586</v>
      </c>
      <c r="N1034">
        <v>1177</v>
      </c>
      <c r="O1034">
        <v>586</v>
      </c>
      <c r="P1034">
        <v>575</v>
      </c>
      <c r="Q1034">
        <v>1161</v>
      </c>
      <c r="R1034">
        <v>597</v>
      </c>
      <c r="S1034">
        <v>598</v>
      </c>
      <c r="T1034">
        <v>1194</v>
      </c>
      <c r="U1034">
        <v>1017</v>
      </c>
      <c r="V1034">
        <v>1050</v>
      </c>
      <c r="W1034">
        <v>2067</v>
      </c>
      <c r="X1034">
        <v>59738.938000000002</v>
      </c>
    </row>
    <row r="1035" spans="1:24" x14ac:dyDescent="0.2">
      <c r="A1035">
        <v>43905006</v>
      </c>
      <c r="B1035" t="s">
        <v>408</v>
      </c>
      <c r="C1035">
        <v>43905</v>
      </c>
      <c r="D1035" t="s">
        <v>405</v>
      </c>
      <c r="E1035">
        <v>43</v>
      </c>
      <c r="F1035" t="s">
        <v>396</v>
      </c>
      <c r="G1035">
        <v>10</v>
      </c>
      <c r="H1035" t="s">
        <v>397</v>
      </c>
      <c r="I1035">
        <v>566</v>
      </c>
      <c r="J1035">
        <v>571</v>
      </c>
      <c r="K1035">
        <v>1136</v>
      </c>
      <c r="L1035">
        <v>613</v>
      </c>
      <c r="M1035">
        <v>625</v>
      </c>
      <c r="N1035">
        <v>1236</v>
      </c>
      <c r="O1035">
        <v>606</v>
      </c>
      <c r="P1035">
        <v>614</v>
      </c>
      <c r="Q1035">
        <v>1218</v>
      </c>
      <c r="R1035">
        <v>619</v>
      </c>
      <c r="S1035">
        <v>636</v>
      </c>
      <c r="T1035">
        <v>1254</v>
      </c>
      <c r="U1035">
        <v>1034</v>
      </c>
      <c r="V1035">
        <v>1049</v>
      </c>
      <c r="W1035">
        <v>2083</v>
      </c>
      <c r="X1035">
        <v>59738.938000000002</v>
      </c>
    </row>
    <row r="1036" spans="1:24" x14ac:dyDescent="0.2">
      <c r="A1036">
        <v>101915004</v>
      </c>
      <c r="B1036" t="s">
        <v>1111</v>
      </c>
      <c r="C1036">
        <v>101915</v>
      </c>
      <c r="D1036" t="s">
        <v>1108</v>
      </c>
      <c r="E1036">
        <v>101</v>
      </c>
      <c r="F1036" t="s">
        <v>971</v>
      </c>
      <c r="G1036">
        <v>4</v>
      </c>
      <c r="H1036" t="s">
        <v>252</v>
      </c>
      <c r="I1036">
        <v>526</v>
      </c>
      <c r="J1036">
        <v>516</v>
      </c>
      <c r="K1036">
        <v>1042</v>
      </c>
      <c r="L1036">
        <v>560</v>
      </c>
      <c r="M1036">
        <v>547</v>
      </c>
      <c r="N1036">
        <v>1107</v>
      </c>
      <c r="O1036">
        <v>563</v>
      </c>
      <c r="P1036">
        <v>536</v>
      </c>
      <c r="Q1036">
        <v>1099</v>
      </c>
      <c r="R1036">
        <v>555</v>
      </c>
      <c r="S1036">
        <v>562</v>
      </c>
      <c r="T1036">
        <v>1117</v>
      </c>
      <c r="U1036">
        <v>1794</v>
      </c>
      <c r="V1036">
        <v>1821</v>
      </c>
      <c r="W1036">
        <v>3615</v>
      </c>
      <c r="X1036">
        <v>60735.923000000003</v>
      </c>
    </row>
    <row r="1037" spans="1:24" x14ac:dyDescent="0.2">
      <c r="A1037">
        <v>101915002</v>
      </c>
      <c r="B1037" t="s">
        <v>1109</v>
      </c>
      <c r="C1037">
        <v>101915</v>
      </c>
      <c r="D1037" t="s">
        <v>1108</v>
      </c>
      <c r="E1037">
        <v>101</v>
      </c>
      <c r="F1037" t="s">
        <v>971</v>
      </c>
      <c r="G1037">
        <v>4</v>
      </c>
      <c r="H1037" t="s">
        <v>252</v>
      </c>
      <c r="I1037">
        <v>476</v>
      </c>
      <c r="J1037">
        <v>477</v>
      </c>
      <c r="K1037">
        <v>954</v>
      </c>
      <c r="L1037">
        <v>483</v>
      </c>
      <c r="M1037">
        <v>484</v>
      </c>
      <c r="N1037">
        <v>967</v>
      </c>
      <c r="O1037">
        <v>476</v>
      </c>
      <c r="P1037">
        <v>470</v>
      </c>
      <c r="Q1037">
        <v>946</v>
      </c>
      <c r="R1037">
        <v>491</v>
      </c>
      <c r="S1037">
        <v>502</v>
      </c>
      <c r="T1037">
        <v>993</v>
      </c>
      <c r="U1037">
        <v>1803</v>
      </c>
      <c r="V1037">
        <v>1888</v>
      </c>
      <c r="W1037">
        <v>3691</v>
      </c>
      <c r="X1037">
        <v>60735.923000000003</v>
      </c>
    </row>
    <row r="1038" spans="1:24" x14ac:dyDescent="0.2">
      <c r="A1038">
        <v>101915001</v>
      </c>
      <c r="B1038" t="s">
        <v>1107</v>
      </c>
      <c r="C1038">
        <v>101915</v>
      </c>
      <c r="D1038" t="s">
        <v>1108</v>
      </c>
      <c r="E1038">
        <v>101</v>
      </c>
      <c r="F1038" t="s">
        <v>971</v>
      </c>
      <c r="G1038">
        <v>4</v>
      </c>
      <c r="H1038" t="s">
        <v>252</v>
      </c>
      <c r="I1038">
        <v>507</v>
      </c>
      <c r="J1038">
        <v>504</v>
      </c>
      <c r="K1038">
        <v>1011</v>
      </c>
      <c r="L1038">
        <v>556</v>
      </c>
      <c r="M1038">
        <v>555</v>
      </c>
      <c r="N1038">
        <v>1111</v>
      </c>
      <c r="O1038">
        <v>551</v>
      </c>
      <c r="P1038">
        <v>537</v>
      </c>
      <c r="Q1038">
        <v>1088</v>
      </c>
      <c r="R1038">
        <v>561</v>
      </c>
      <c r="S1038">
        <v>576</v>
      </c>
      <c r="T1038">
        <v>1136</v>
      </c>
      <c r="U1038">
        <v>1862</v>
      </c>
      <c r="V1038">
        <v>2094</v>
      </c>
      <c r="W1038">
        <v>3956</v>
      </c>
      <c r="X1038">
        <v>60735.923000000003</v>
      </c>
    </row>
    <row r="1039" spans="1:24" x14ac:dyDescent="0.2">
      <c r="A1039">
        <v>101915003</v>
      </c>
      <c r="B1039" t="s">
        <v>1110</v>
      </c>
      <c r="C1039">
        <v>101915</v>
      </c>
      <c r="D1039" t="s">
        <v>1108</v>
      </c>
      <c r="E1039">
        <v>101</v>
      </c>
      <c r="F1039" t="s">
        <v>971</v>
      </c>
      <c r="G1039">
        <v>4</v>
      </c>
      <c r="H1039" t="s">
        <v>252</v>
      </c>
      <c r="I1039">
        <v>540</v>
      </c>
      <c r="J1039">
        <v>536</v>
      </c>
      <c r="K1039">
        <v>1077</v>
      </c>
      <c r="L1039">
        <v>575</v>
      </c>
      <c r="M1039">
        <v>569</v>
      </c>
      <c r="N1039">
        <v>1145</v>
      </c>
      <c r="O1039">
        <v>578</v>
      </c>
      <c r="P1039">
        <v>557</v>
      </c>
      <c r="Q1039">
        <v>1136</v>
      </c>
      <c r="R1039">
        <v>572</v>
      </c>
      <c r="S1039">
        <v>583</v>
      </c>
      <c r="T1039">
        <v>1155</v>
      </c>
      <c r="U1039">
        <v>1973</v>
      </c>
      <c r="V1039">
        <v>2055</v>
      </c>
      <c r="W1039">
        <v>4028</v>
      </c>
      <c r="X1039">
        <v>60735.923000000003</v>
      </c>
    </row>
    <row r="1040" spans="1:24" x14ac:dyDescent="0.2">
      <c r="A1040">
        <v>101903012</v>
      </c>
      <c r="B1040" t="s">
        <v>1021</v>
      </c>
      <c r="C1040">
        <v>101903</v>
      </c>
      <c r="D1040" t="s">
        <v>1017</v>
      </c>
      <c r="E1040">
        <v>101</v>
      </c>
      <c r="F1040" t="s">
        <v>971</v>
      </c>
      <c r="G1040">
        <v>4</v>
      </c>
      <c r="H1040" t="s">
        <v>252</v>
      </c>
      <c r="I1040">
        <v>537</v>
      </c>
      <c r="J1040">
        <v>536</v>
      </c>
      <c r="K1040">
        <v>1073</v>
      </c>
      <c r="L1040">
        <v>544</v>
      </c>
      <c r="M1040">
        <v>539</v>
      </c>
      <c r="N1040">
        <v>1083</v>
      </c>
      <c r="O1040">
        <v>539</v>
      </c>
      <c r="P1040">
        <v>533</v>
      </c>
      <c r="Q1040">
        <v>1073</v>
      </c>
      <c r="R1040">
        <v>554</v>
      </c>
      <c r="S1040">
        <v>552</v>
      </c>
      <c r="T1040">
        <v>1105</v>
      </c>
      <c r="U1040">
        <v>274</v>
      </c>
      <c r="V1040">
        <v>158</v>
      </c>
      <c r="W1040">
        <v>432</v>
      </c>
      <c r="X1040">
        <v>60767.932000000001</v>
      </c>
    </row>
    <row r="1041" spans="1:24" x14ac:dyDescent="0.2">
      <c r="A1041">
        <v>101903006</v>
      </c>
      <c r="B1041" t="s">
        <v>1020</v>
      </c>
      <c r="C1041">
        <v>101903</v>
      </c>
      <c r="D1041" t="s">
        <v>1017</v>
      </c>
      <c r="E1041">
        <v>101</v>
      </c>
      <c r="F1041" t="s">
        <v>971</v>
      </c>
      <c r="G1041">
        <v>4</v>
      </c>
      <c r="H1041" t="s">
        <v>252</v>
      </c>
      <c r="I1041">
        <v>579</v>
      </c>
      <c r="J1041">
        <v>582</v>
      </c>
      <c r="K1041">
        <v>1161</v>
      </c>
      <c r="L1041">
        <v>578</v>
      </c>
      <c r="M1041">
        <v>577</v>
      </c>
      <c r="N1041">
        <v>1155</v>
      </c>
      <c r="O1041">
        <v>578</v>
      </c>
      <c r="P1041">
        <v>568</v>
      </c>
      <c r="Q1041">
        <v>1146</v>
      </c>
      <c r="R1041">
        <v>579</v>
      </c>
      <c r="S1041">
        <v>586</v>
      </c>
      <c r="T1041">
        <v>1164</v>
      </c>
      <c r="U1041">
        <v>429</v>
      </c>
      <c r="V1041">
        <v>380</v>
      </c>
      <c r="W1041">
        <v>809</v>
      </c>
      <c r="X1041">
        <v>60767.932000000001</v>
      </c>
    </row>
    <row r="1042" spans="1:24" x14ac:dyDescent="0.2">
      <c r="A1042">
        <v>101903003</v>
      </c>
      <c r="B1042" t="s">
        <v>1019</v>
      </c>
      <c r="C1042">
        <v>101903</v>
      </c>
      <c r="D1042" t="s">
        <v>1017</v>
      </c>
      <c r="E1042">
        <v>101</v>
      </c>
      <c r="F1042" t="s">
        <v>971</v>
      </c>
      <c r="G1042">
        <v>4</v>
      </c>
      <c r="H1042" t="s">
        <v>252</v>
      </c>
      <c r="I1042">
        <v>439</v>
      </c>
      <c r="J1042">
        <v>448</v>
      </c>
      <c r="K1042">
        <v>888</v>
      </c>
      <c r="L1042">
        <v>444</v>
      </c>
      <c r="M1042">
        <v>450</v>
      </c>
      <c r="N1042">
        <v>894</v>
      </c>
      <c r="O1042">
        <v>443</v>
      </c>
      <c r="P1042">
        <v>446</v>
      </c>
      <c r="Q1042">
        <v>889</v>
      </c>
      <c r="R1042">
        <v>445</v>
      </c>
      <c r="S1042">
        <v>454</v>
      </c>
      <c r="T1042">
        <v>899</v>
      </c>
      <c r="U1042">
        <v>1466</v>
      </c>
      <c r="V1042">
        <v>1590</v>
      </c>
      <c r="W1042">
        <v>3056</v>
      </c>
      <c r="X1042">
        <v>60767.932000000001</v>
      </c>
    </row>
    <row r="1043" spans="1:24" x14ac:dyDescent="0.2">
      <c r="A1043">
        <v>101903001</v>
      </c>
      <c r="B1043" t="s">
        <v>1016</v>
      </c>
      <c r="C1043">
        <v>101903</v>
      </c>
      <c r="D1043" t="s">
        <v>1017</v>
      </c>
      <c r="E1043">
        <v>101</v>
      </c>
      <c r="F1043" t="s">
        <v>971</v>
      </c>
      <c r="G1043">
        <v>4</v>
      </c>
      <c r="H1043" t="s">
        <v>252</v>
      </c>
      <c r="I1043">
        <v>444</v>
      </c>
      <c r="J1043">
        <v>449</v>
      </c>
      <c r="K1043">
        <v>893</v>
      </c>
      <c r="L1043">
        <v>443</v>
      </c>
      <c r="M1043">
        <v>449</v>
      </c>
      <c r="N1043">
        <v>892</v>
      </c>
      <c r="O1043">
        <v>447</v>
      </c>
      <c r="P1043">
        <v>446</v>
      </c>
      <c r="Q1043">
        <v>893</v>
      </c>
      <c r="R1043">
        <v>438</v>
      </c>
      <c r="S1043">
        <v>451</v>
      </c>
      <c r="T1043">
        <v>889</v>
      </c>
      <c r="U1043">
        <v>1858</v>
      </c>
      <c r="V1043">
        <v>2090</v>
      </c>
      <c r="W1043">
        <v>3948</v>
      </c>
      <c r="X1043">
        <v>60767.932000000001</v>
      </c>
    </row>
    <row r="1044" spans="1:24" x14ac:dyDescent="0.2">
      <c r="A1044">
        <v>101903002</v>
      </c>
      <c r="B1044" t="s">
        <v>1018</v>
      </c>
      <c r="C1044">
        <v>101903</v>
      </c>
      <c r="D1044" t="s">
        <v>1017</v>
      </c>
      <c r="E1044">
        <v>101</v>
      </c>
      <c r="F1044" t="s">
        <v>971</v>
      </c>
      <c r="G1044">
        <v>4</v>
      </c>
      <c r="H1044" t="s">
        <v>252</v>
      </c>
      <c r="I1044">
        <v>445</v>
      </c>
      <c r="J1044">
        <v>446</v>
      </c>
      <c r="K1044">
        <v>891</v>
      </c>
      <c r="L1044">
        <v>447</v>
      </c>
      <c r="M1044">
        <v>446</v>
      </c>
      <c r="N1044">
        <v>893</v>
      </c>
      <c r="O1044">
        <v>450</v>
      </c>
      <c r="P1044">
        <v>446</v>
      </c>
      <c r="Q1044">
        <v>895</v>
      </c>
      <c r="R1044">
        <v>444</v>
      </c>
      <c r="S1044">
        <v>446</v>
      </c>
      <c r="T1044">
        <v>890</v>
      </c>
      <c r="U1044">
        <v>1963</v>
      </c>
      <c r="V1044">
        <v>2179</v>
      </c>
      <c r="W1044">
        <v>4142</v>
      </c>
      <c r="X1044">
        <v>60767.932000000001</v>
      </c>
    </row>
    <row r="1045" spans="1:24" x14ac:dyDescent="0.2">
      <c r="A1045">
        <v>61902004</v>
      </c>
      <c r="B1045" t="s">
        <v>622</v>
      </c>
      <c r="C1045">
        <v>61902</v>
      </c>
      <c r="D1045" t="s">
        <v>620</v>
      </c>
      <c r="E1045">
        <v>61</v>
      </c>
      <c r="F1045" t="s">
        <v>615</v>
      </c>
      <c r="G1045">
        <v>11</v>
      </c>
      <c r="H1045" t="s">
        <v>461</v>
      </c>
      <c r="I1045">
        <v>520</v>
      </c>
      <c r="J1045">
        <v>518</v>
      </c>
      <c r="K1045">
        <v>1038</v>
      </c>
      <c r="L1045">
        <v>551</v>
      </c>
      <c r="M1045">
        <v>546</v>
      </c>
      <c r="N1045">
        <v>1098</v>
      </c>
      <c r="O1045">
        <v>556</v>
      </c>
      <c r="P1045">
        <v>535</v>
      </c>
      <c r="Q1045">
        <v>1092</v>
      </c>
      <c r="R1045">
        <v>546</v>
      </c>
      <c r="S1045">
        <v>558</v>
      </c>
      <c r="T1045">
        <v>1104</v>
      </c>
      <c r="U1045">
        <v>958</v>
      </c>
      <c r="V1045">
        <v>1100</v>
      </c>
      <c r="W1045">
        <v>2058</v>
      </c>
      <c r="X1045">
        <v>63973.601999999999</v>
      </c>
    </row>
    <row r="1046" spans="1:24" x14ac:dyDescent="0.2">
      <c r="A1046">
        <v>61902002</v>
      </c>
      <c r="B1046" t="s">
        <v>621</v>
      </c>
      <c r="C1046">
        <v>61902</v>
      </c>
      <c r="D1046" t="s">
        <v>620</v>
      </c>
      <c r="E1046">
        <v>61</v>
      </c>
      <c r="F1046" t="s">
        <v>615</v>
      </c>
      <c r="G1046">
        <v>11</v>
      </c>
      <c r="H1046" t="s">
        <v>461</v>
      </c>
      <c r="I1046">
        <v>548</v>
      </c>
      <c r="J1046">
        <v>546</v>
      </c>
      <c r="K1046">
        <v>1094</v>
      </c>
      <c r="L1046">
        <v>601</v>
      </c>
      <c r="M1046">
        <v>598</v>
      </c>
      <c r="N1046">
        <v>1199</v>
      </c>
      <c r="O1046">
        <v>598</v>
      </c>
      <c r="P1046">
        <v>585</v>
      </c>
      <c r="Q1046">
        <v>1183</v>
      </c>
      <c r="R1046">
        <v>605</v>
      </c>
      <c r="S1046">
        <v>611</v>
      </c>
      <c r="T1046">
        <v>1215</v>
      </c>
      <c r="U1046">
        <v>1173</v>
      </c>
      <c r="V1046">
        <v>1305</v>
      </c>
      <c r="W1046">
        <v>2478</v>
      </c>
      <c r="X1046">
        <v>63973.601999999999</v>
      </c>
    </row>
    <row r="1047" spans="1:24" x14ac:dyDescent="0.2">
      <c r="A1047">
        <v>61902008</v>
      </c>
      <c r="B1047" t="s">
        <v>623</v>
      </c>
      <c r="C1047">
        <v>61902</v>
      </c>
      <c r="D1047" t="s">
        <v>620</v>
      </c>
      <c r="E1047">
        <v>61</v>
      </c>
      <c r="F1047" t="s">
        <v>615</v>
      </c>
      <c r="G1047">
        <v>11</v>
      </c>
      <c r="H1047" t="s">
        <v>461</v>
      </c>
      <c r="I1047">
        <v>544</v>
      </c>
      <c r="J1047">
        <v>552</v>
      </c>
      <c r="K1047">
        <v>1096</v>
      </c>
      <c r="L1047">
        <v>586</v>
      </c>
      <c r="M1047">
        <v>588</v>
      </c>
      <c r="N1047">
        <v>1174</v>
      </c>
      <c r="O1047">
        <v>586</v>
      </c>
      <c r="P1047">
        <v>574</v>
      </c>
      <c r="Q1047">
        <v>1160</v>
      </c>
      <c r="R1047">
        <v>586</v>
      </c>
      <c r="S1047">
        <v>604</v>
      </c>
      <c r="T1047">
        <v>1190</v>
      </c>
      <c r="U1047">
        <v>1268</v>
      </c>
      <c r="V1047">
        <v>1299</v>
      </c>
      <c r="W1047">
        <v>2567</v>
      </c>
      <c r="X1047">
        <v>63973.601999999999</v>
      </c>
    </row>
    <row r="1048" spans="1:24" x14ac:dyDescent="0.2">
      <c r="A1048">
        <v>61902010</v>
      </c>
      <c r="B1048" t="s">
        <v>624</v>
      </c>
      <c r="C1048">
        <v>61902</v>
      </c>
      <c r="D1048" t="s">
        <v>620</v>
      </c>
      <c r="E1048">
        <v>61</v>
      </c>
      <c r="F1048" t="s">
        <v>615</v>
      </c>
      <c r="G1048">
        <v>11</v>
      </c>
      <c r="H1048" t="s">
        <v>461</v>
      </c>
      <c r="I1048">
        <v>594</v>
      </c>
      <c r="J1048">
        <v>627</v>
      </c>
      <c r="K1048">
        <v>1221</v>
      </c>
      <c r="L1048">
        <v>610</v>
      </c>
      <c r="M1048">
        <v>618</v>
      </c>
      <c r="N1048">
        <v>1227</v>
      </c>
      <c r="O1048">
        <v>612</v>
      </c>
      <c r="P1048">
        <v>607</v>
      </c>
      <c r="Q1048">
        <v>1219</v>
      </c>
      <c r="R1048">
        <v>607</v>
      </c>
      <c r="S1048">
        <v>630</v>
      </c>
      <c r="T1048">
        <v>1236</v>
      </c>
      <c r="U1048">
        <v>1312</v>
      </c>
      <c r="V1048">
        <v>1338</v>
      </c>
      <c r="W1048">
        <v>2650</v>
      </c>
      <c r="X1048">
        <v>63973.601999999999</v>
      </c>
    </row>
    <row r="1049" spans="1:24" x14ac:dyDescent="0.2">
      <c r="A1049">
        <v>61902001</v>
      </c>
      <c r="B1049" t="s">
        <v>619</v>
      </c>
      <c r="C1049">
        <v>61902</v>
      </c>
      <c r="D1049" t="s">
        <v>620</v>
      </c>
      <c r="E1049">
        <v>61</v>
      </c>
      <c r="F1049" t="s">
        <v>615</v>
      </c>
      <c r="G1049">
        <v>11</v>
      </c>
      <c r="H1049" t="s">
        <v>461</v>
      </c>
      <c r="I1049">
        <v>496</v>
      </c>
      <c r="J1049">
        <v>497</v>
      </c>
      <c r="K1049">
        <v>993</v>
      </c>
      <c r="L1049">
        <v>524</v>
      </c>
      <c r="M1049">
        <v>514</v>
      </c>
      <c r="N1049">
        <v>1039</v>
      </c>
      <c r="O1049">
        <v>527</v>
      </c>
      <c r="P1049">
        <v>508</v>
      </c>
      <c r="Q1049">
        <v>1035</v>
      </c>
      <c r="R1049">
        <v>521</v>
      </c>
      <c r="S1049">
        <v>522</v>
      </c>
      <c r="T1049">
        <v>1043</v>
      </c>
      <c r="U1049">
        <v>2134</v>
      </c>
      <c r="V1049">
        <v>2243</v>
      </c>
      <c r="W1049">
        <v>4377</v>
      </c>
      <c r="X1049">
        <v>63973.601999999999</v>
      </c>
    </row>
    <row r="1050" spans="1:24" x14ac:dyDescent="0.2">
      <c r="A1050">
        <v>31901127</v>
      </c>
      <c r="B1050" t="s">
        <v>335</v>
      </c>
      <c r="C1050">
        <v>31901</v>
      </c>
      <c r="D1050" t="s">
        <v>325</v>
      </c>
      <c r="E1050">
        <v>31</v>
      </c>
      <c r="F1050" t="s">
        <v>326</v>
      </c>
      <c r="G1050">
        <v>1</v>
      </c>
      <c r="H1050" t="s">
        <v>327</v>
      </c>
      <c r="I1050">
        <v>450</v>
      </c>
      <c r="J1050">
        <v>500</v>
      </c>
      <c r="K1050">
        <v>950</v>
      </c>
      <c r="L1050">
        <v>450</v>
      </c>
      <c r="M1050">
        <v>500</v>
      </c>
      <c r="N1050">
        <v>950</v>
      </c>
      <c r="O1050">
        <v>460</v>
      </c>
      <c r="P1050">
        <v>497</v>
      </c>
      <c r="Q1050">
        <v>957</v>
      </c>
      <c r="U1050">
        <v>103</v>
      </c>
      <c r="V1050">
        <v>0</v>
      </c>
      <c r="W1050">
        <v>103</v>
      </c>
      <c r="X1050">
        <v>64082.152000000002</v>
      </c>
    </row>
    <row r="1051" spans="1:24" x14ac:dyDescent="0.2">
      <c r="A1051">
        <v>31901008</v>
      </c>
      <c r="B1051" t="s">
        <v>332</v>
      </c>
      <c r="C1051">
        <v>31901</v>
      </c>
      <c r="D1051" t="s">
        <v>325</v>
      </c>
      <c r="E1051">
        <v>31</v>
      </c>
      <c r="F1051" t="s">
        <v>326</v>
      </c>
      <c r="G1051">
        <v>1</v>
      </c>
      <c r="H1051" t="s">
        <v>327</v>
      </c>
      <c r="I1051">
        <v>553</v>
      </c>
      <c r="J1051">
        <v>524</v>
      </c>
      <c r="K1051">
        <v>1078</v>
      </c>
      <c r="L1051">
        <v>556</v>
      </c>
      <c r="M1051">
        <v>522</v>
      </c>
      <c r="N1051">
        <v>1078</v>
      </c>
      <c r="O1051">
        <v>560</v>
      </c>
      <c r="P1051">
        <v>515</v>
      </c>
      <c r="Q1051">
        <v>1074</v>
      </c>
      <c r="R1051">
        <v>550</v>
      </c>
      <c r="S1051">
        <v>533</v>
      </c>
      <c r="T1051">
        <v>1082</v>
      </c>
      <c r="U1051">
        <v>265</v>
      </c>
      <c r="V1051">
        <v>160</v>
      </c>
      <c r="W1051">
        <v>425</v>
      </c>
      <c r="X1051">
        <v>64082.152000000002</v>
      </c>
    </row>
    <row r="1052" spans="1:24" x14ac:dyDescent="0.2">
      <c r="A1052">
        <v>31901055</v>
      </c>
      <c r="B1052" t="s">
        <v>334</v>
      </c>
      <c r="C1052">
        <v>31901</v>
      </c>
      <c r="D1052" t="s">
        <v>325</v>
      </c>
      <c r="E1052">
        <v>31</v>
      </c>
      <c r="F1052" t="s">
        <v>326</v>
      </c>
      <c r="G1052">
        <v>1</v>
      </c>
      <c r="H1052" t="s">
        <v>327</v>
      </c>
      <c r="I1052">
        <v>610</v>
      </c>
      <c r="J1052">
        <v>580</v>
      </c>
      <c r="K1052">
        <v>1190</v>
      </c>
      <c r="L1052">
        <v>610</v>
      </c>
      <c r="M1052">
        <v>580</v>
      </c>
      <c r="N1052">
        <v>1190</v>
      </c>
      <c r="O1052">
        <v>610</v>
      </c>
      <c r="P1052">
        <v>580</v>
      </c>
      <c r="Q1052">
        <v>1190</v>
      </c>
      <c r="U1052">
        <v>425</v>
      </c>
      <c r="V1052">
        <v>441</v>
      </c>
      <c r="W1052">
        <v>866</v>
      </c>
      <c r="X1052">
        <v>64082.152000000002</v>
      </c>
    </row>
    <row r="1053" spans="1:24" x14ac:dyDescent="0.2">
      <c r="A1053">
        <v>31901002</v>
      </c>
      <c r="B1053" t="s">
        <v>328</v>
      </c>
      <c r="C1053">
        <v>31901</v>
      </c>
      <c r="D1053" t="s">
        <v>325</v>
      </c>
      <c r="E1053">
        <v>31</v>
      </c>
      <c r="F1053" t="s">
        <v>326</v>
      </c>
      <c r="G1053">
        <v>1</v>
      </c>
      <c r="H1053" t="s">
        <v>327</v>
      </c>
      <c r="I1053">
        <v>444</v>
      </c>
      <c r="J1053">
        <v>446</v>
      </c>
      <c r="K1053">
        <v>890</v>
      </c>
      <c r="L1053">
        <v>444</v>
      </c>
      <c r="M1053">
        <v>446</v>
      </c>
      <c r="N1053">
        <v>890</v>
      </c>
      <c r="O1053">
        <v>441</v>
      </c>
      <c r="P1053">
        <v>439</v>
      </c>
      <c r="Q1053">
        <v>880</v>
      </c>
      <c r="R1053">
        <v>447</v>
      </c>
      <c r="S1053">
        <v>457</v>
      </c>
      <c r="T1053">
        <v>904</v>
      </c>
      <c r="U1053">
        <v>918</v>
      </c>
      <c r="V1053">
        <v>1067</v>
      </c>
      <c r="W1053">
        <v>1985</v>
      </c>
      <c r="X1053">
        <v>64082.152000000002</v>
      </c>
    </row>
    <row r="1054" spans="1:24" x14ac:dyDescent="0.2">
      <c r="A1054">
        <v>31901003</v>
      </c>
      <c r="B1054" t="s">
        <v>329</v>
      </c>
      <c r="C1054">
        <v>31901</v>
      </c>
      <c r="D1054" t="s">
        <v>325</v>
      </c>
      <c r="E1054">
        <v>31</v>
      </c>
      <c r="F1054" t="s">
        <v>326</v>
      </c>
      <c r="G1054">
        <v>1</v>
      </c>
      <c r="H1054" t="s">
        <v>327</v>
      </c>
      <c r="I1054">
        <v>467</v>
      </c>
      <c r="J1054">
        <v>451</v>
      </c>
      <c r="K1054">
        <v>918</v>
      </c>
      <c r="L1054">
        <v>467</v>
      </c>
      <c r="M1054">
        <v>451</v>
      </c>
      <c r="N1054">
        <v>918</v>
      </c>
      <c r="O1054">
        <v>468</v>
      </c>
      <c r="P1054">
        <v>448</v>
      </c>
      <c r="Q1054">
        <v>917</v>
      </c>
      <c r="R1054">
        <v>464</v>
      </c>
      <c r="S1054">
        <v>454</v>
      </c>
      <c r="T1054">
        <v>918</v>
      </c>
      <c r="U1054">
        <v>952</v>
      </c>
      <c r="V1054">
        <v>1082</v>
      </c>
      <c r="W1054">
        <v>2034</v>
      </c>
      <c r="X1054">
        <v>64082.152000000002</v>
      </c>
    </row>
    <row r="1055" spans="1:24" x14ac:dyDescent="0.2">
      <c r="A1055">
        <v>31901009</v>
      </c>
      <c r="B1055" t="s">
        <v>333</v>
      </c>
      <c r="C1055">
        <v>31901</v>
      </c>
      <c r="D1055" t="s">
        <v>325</v>
      </c>
      <c r="E1055">
        <v>31</v>
      </c>
      <c r="F1055" t="s">
        <v>326</v>
      </c>
      <c r="G1055">
        <v>1</v>
      </c>
      <c r="H1055" t="s">
        <v>327</v>
      </c>
      <c r="I1055">
        <v>512</v>
      </c>
      <c r="J1055">
        <v>492</v>
      </c>
      <c r="K1055">
        <v>1005</v>
      </c>
      <c r="L1055">
        <v>516</v>
      </c>
      <c r="M1055">
        <v>495</v>
      </c>
      <c r="N1055">
        <v>1011</v>
      </c>
      <c r="O1055">
        <v>521</v>
      </c>
      <c r="P1055">
        <v>489</v>
      </c>
      <c r="Q1055">
        <v>1010</v>
      </c>
      <c r="R1055">
        <v>510</v>
      </c>
      <c r="S1055">
        <v>503</v>
      </c>
      <c r="T1055">
        <v>1013</v>
      </c>
      <c r="U1055">
        <v>1013</v>
      </c>
      <c r="V1055">
        <v>1051</v>
      </c>
      <c r="W1055">
        <v>2064</v>
      </c>
      <c r="X1055">
        <v>64082.152000000002</v>
      </c>
    </row>
    <row r="1056" spans="1:24" x14ac:dyDescent="0.2">
      <c r="A1056">
        <v>31901007</v>
      </c>
      <c r="B1056" t="s">
        <v>331</v>
      </c>
      <c r="C1056">
        <v>31901</v>
      </c>
      <c r="D1056" t="s">
        <v>325</v>
      </c>
      <c r="E1056">
        <v>31</v>
      </c>
      <c r="F1056" t="s">
        <v>326</v>
      </c>
      <c r="G1056">
        <v>1</v>
      </c>
      <c r="H1056" t="s">
        <v>327</v>
      </c>
      <c r="I1056">
        <v>453</v>
      </c>
      <c r="J1056">
        <v>454</v>
      </c>
      <c r="K1056">
        <v>906</v>
      </c>
      <c r="L1056">
        <v>453</v>
      </c>
      <c r="M1056">
        <v>454</v>
      </c>
      <c r="N1056">
        <v>906</v>
      </c>
      <c r="O1056">
        <v>451</v>
      </c>
      <c r="P1056">
        <v>442</v>
      </c>
      <c r="Q1056">
        <v>893</v>
      </c>
      <c r="R1056">
        <v>455</v>
      </c>
      <c r="S1056">
        <v>469</v>
      </c>
      <c r="T1056">
        <v>924</v>
      </c>
      <c r="U1056">
        <v>957</v>
      </c>
      <c r="V1056">
        <v>1109</v>
      </c>
      <c r="W1056">
        <v>2066</v>
      </c>
      <c r="X1056">
        <v>64082.152000000002</v>
      </c>
    </row>
    <row r="1057" spans="1:24" x14ac:dyDescent="0.2">
      <c r="A1057">
        <v>31901004</v>
      </c>
      <c r="B1057" t="s">
        <v>330</v>
      </c>
      <c r="C1057">
        <v>31901</v>
      </c>
      <c r="D1057" t="s">
        <v>325</v>
      </c>
      <c r="E1057">
        <v>31</v>
      </c>
      <c r="F1057" t="s">
        <v>326</v>
      </c>
      <c r="G1057">
        <v>1</v>
      </c>
      <c r="H1057" t="s">
        <v>327</v>
      </c>
      <c r="I1057">
        <v>471</v>
      </c>
      <c r="J1057">
        <v>460</v>
      </c>
      <c r="K1057">
        <v>931</v>
      </c>
      <c r="L1057">
        <v>471</v>
      </c>
      <c r="M1057">
        <v>460</v>
      </c>
      <c r="N1057">
        <v>931</v>
      </c>
      <c r="O1057">
        <v>470</v>
      </c>
      <c r="P1057">
        <v>454</v>
      </c>
      <c r="Q1057">
        <v>924</v>
      </c>
      <c r="R1057">
        <v>473</v>
      </c>
      <c r="S1057">
        <v>468</v>
      </c>
      <c r="T1057">
        <v>941</v>
      </c>
      <c r="U1057">
        <v>1170</v>
      </c>
      <c r="V1057">
        <v>1256</v>
      </c>
      <c r="W1057">
        <v>2426</v>
      </c>
      <c r="X1057">
        <v>64082.152000000002</v>
      </c>
    </row>
    <row r="1058" spans="1:24" x14ac:dyDescent="0.2">
      <c r="A1058">
        <v>31901001</v>
      </c>
      <c r="B1058" t="s">
        <v>324</v>
      </c>
      <c r="C1058">
        <v>31901</v>
      </c>
      <c r="D1058" t="s">
        <v>325</v>
      </c>
      <c r="E1058">
        <v>31</v>
      </c>
      <c r="F1058" t="s">
        <v>326</v>
      </c>
      <c r="G1058">
        <v>1</v>
      </c>
      <c r="H1058" t="s">
        <v>327</v>
      </c>
      <c r="I1058">
        <v>479</v>
      </c>
      <c r="J1058">
        <v>471</v>
      </c>
      <c r="K1058">
        <v>951</v>
      </c>
      <c r="L1058">
        <v>483</v>
      </c>
      <c r="M1058">
        <v>474</v>
      </c>
      <c r="N1058">
        <v>957</v>
      </c>
      <c r="O1058">
        <v>481</v>
      </c>
      <c r="P1058">
        <v>465</v>
      </c>
      <c r="Q1058">
        <v>946</v>
      </c>
      <c r="R1058">
        <v>484</v>
      </c>
      <c r="S1058">
        <v>485</v>
      </c>
      <c r="T1058">
        <v>968</v>
      </c>
      <c r="U1058">
        <v>1277</v>
      </c>
      <c r="V1058">
        <v>1393</v>
      </c>
      <c r="W1058">
        <v>2670</v>
      </c>
      <c r="X1058">
        <v>64082.152000000002</v>
      </c>
    </row>
    <row r="1059" spans="1:24" x14ac:dyDescent="0.2">
      <c r="A1059">
        <v>43910008</v>
      </c>
      <c r="B1059" t="s">
        <v>421</v>
      </c>
      <c r="C1059">
        <v>43910</v>
      </c>
      <c r="D1059" t="s">
        <v>419</v>
      </c>
      <c r="E1059">
        <v>43</v>
      </c>
      <c r="F1059" t="s">
        <v>396</v>
      </c>
      <c r="G1059">
        <v>10</v>
      </c>
      <c r="H1059" t="s">
        <v>397</v>
      </c>
      <c r="I1059">
        <v>493</v>
      </c>
      <c r="J1059">
        <v>489</v>
      </c>
      <c r="K1059">
        <v>981</v>
      </c>
      <c r="L1059">
        <v>588</v>
      </c>
      <c r="M1059">
        <v>570</v>
      </c>
      <c r="N1059">
        <v>1159</v>
      </c>
      <c r="O1059">
        <v>551</v>
      </c>
      <c r="P1059">
        <v>521</v>
      </c>
      <c r="Q1059">
        <v>1071</v>
      </c>
      <c r="R1059">
        <v>603</v>
      </c>
      <c r="S1059">
        <v>589</v>
      </c>
      <c r="T1059">
        <v>1193</v>
      </c>
      <c r="U1059">
        <v>160</v>
      </c>
      <c r="V1059">
        <v>259</v>
      </c>
      <c r="W1059">
        <v>419</v>
      </c>
      <c r="X1059">
        <v>64213.548000000003</v>
      </c>
    </row>
    <row r="1060" spans="1:24" x14ac:dyDescent="0.2">
      <c r="A1060">
        <v>43910010</v>
      </c>
      <c r="B1060" t="s">
        <v>422</v>
      </c>
      <c r="C1060">
        <v>43910</v>
      </c>
      <c r="D1060" t="s">
        <v>419</v>
      </c>
      <c r="E1060">
        <v>43</v>
      </c>
      <c r="F1060" t="s">
        <v>396</v>
      </c>
      <c r="G1060">
        <v>10</v>
      </c>
      <c r="H1060" t="s">
        <v>397</v>
      </c>
      <c r="I1060">
        <v>531</v>
      </c>
      <c r="J1060">
        <v>547</v>
      </c>
      <c r="K1060">
        <v>1078</v>
      </c>
      <c r="L1060">
        <v>613</v>
      </c>
      <c r="M1060">
        <v>629</v>
      </c>
      <c r="N1060">
        <v>1242</v>
      </c>
      <c r="O1060">
        <v>613</v>
      </c>
      <c r="P1060">
        <v>619</v>
      </c>
      <c r="Q1060">
        <v>1232</v>
      </c>
      <c r="R1060">
        <v>613</v>
      </c>
      <c r="S1060">
        <v>641</v>
      </c>
      <c r="T1060">
        <v>1253</v>
      </c>
      <c r="U1060">
        <v>1330</v>
      </c>
      <c r="V1060">
        <v>1388</v>
      </c>
      <c r="W1060">
        <v>2718</v>
      </c>
      <c r="X1060">
        <v>64213.548000000003</v>
      </c>
    </row>
    <row r="1061" spans="1:24" x14ac:dyDescent="0.2">
      <c r="A1061">
        <v>43910001</v>
      </c>
      <c r="B1061" t="s">
        <v>418</v>
      </c>
      <c r="C1061">
        <v>43910</v>
      </c>
      <c r="D1061" t="s">
        <v>419</v>
      </c>
      <c r="E1061">
        <v>43</v>
      </c>
      <c r="F1061" t="s">
        <v>396</v>
      </c>
      <c r="G1061">
        <v>10</v>
      </c>
      <c r="H1061" t="s">
        <v>397</v>
      </c>
      <c r="I1061">
        <v>538</v>
      </c>
      <c r="J1061">
        <v>549</v>
      </c>
      <c r="K1061">
        <v>1087</v>
      </c>
      <c r="L1061">
        <v>600</v>
      </c>
      <c r="M1061">
        <v>611</v>
      </c>
      <c r="N1061">
        <v>1211</v>
      </c>
      <c r="O1061">
        <v>595</v>
      </c>
      <c r="P1061">
        <v>595</v>
      </c>
      <c r="Q1061">
        <v>1190</v>
      </c>
      <c r="R1061">
        <v>605</v>
      </c>
      <c r="S1061">
        <v>629</v>
      </c>
      <c r="T1061">
        <v>1233</v>
      </c>
      <c r="U1061">
        <v>1389</v>
      </c>
      <c r="V1061">
        <v>1469</v>
      </c>
      <c r="W1061">
        <v>2858</v>
      </c>
      <c r="X1061">
        <v>64213.548000000003</v>
      </c>
    </row>
    <row r="1062" spans="1:24" x14ac:dyDescent="0.2">
      <c r="A1062">
        <v>43910006</v>
      </c>
      <c r="B1062" t="s">
        <v>420</v>
      </c>
      <c r="C1062">
        <v>43910</v>
      </c>
      <c r="D1062" t="s">
        <v>419</v>
      </c>
      <c r="E1062">
        <v>43</v>
      </c>
      <c r="F1062" t="s">
        <v>396</v>
      </c>
      <c r="G1062">
        <v>10</v>
      </c>
      <c r="H1062" t="s">
        <v>397</v>
      </c>
      <c r="I1062">
        <v>526</v>
      </c>
      <c r="J1062">
        <v>535</v>
      </c>
      <c r="K1062">
        <v>1061</v>
      </c>
      <c r="L1062">
        <v>589</v>
      </c>
      <c r="M1062">
        <v>604</v>
      </c>
      <c r="N1062">
        <v>1192</v>
      </c>
      <c r="O1062">
        <v>579</v>
      </c>
      <c r="P1062">
        <v>585</v>
      </c>
      <c r="Q1062">
        <v>1163</v>
      </c>
      <c r="R1062">
        <v>600</v>
      </c>
      <c r="S1062">
        <v>625</v>
      </c>
      <c r="T1062">
        <v>1225</v>
      </c>
      <c r="U1062">
        <v>1467</v>
      </c>
      <c r="V1062">
        <v>1488</v>
      </c>
      <c r="W1062">
        <v>2955</v>
      </c>
      <c r="X1062">
        <v>64213.548000000003</v>
      </c>
    </row>
    <row r="1063" spans="1:24" x14ac:dyDescent="0.2">
      <c r="A1063">
        <v>15907024</v>
      </c>
      <c r="B1063" t="s">
        <v>179</v>
      </c>
      <c r="C1063">
        <v>15907</v>
      </c>
      <c r="D1063" t="s">
        <v>169</v>
      </c>
      <c r="E1063">
        <v>15</v>
      </c>
      <c r="F1063" t="s">
        <v>139</v>
      </c>
      <c r="G1063">
        <v>20</v>
      </c>
      <c r="H1063" t="s">
        <v>67</v>
      </c>
      <c r="I1063">
        <v>415</v>
      </c>
      <c r="J1063">
        <v>398</v>
      </c>
      <c r="K1063">
        <v>812</v>
      </c>
      <c r="L1063">
        <v>407</v>
      </c>
      <c r="M1063">
        <v>394</v>
      </c>
      <c r="N1063">
        <v>801</v>
      </c>
      <c r="O1063">
        <v>420</v>
      </c>
      <c r="P1063">
        <v>396</v>
      </c>
      <c r="Q1063">
        <v>816</v>
      </c>
      <c r="R1063">
        <v>375</v>
      </c>
      <c r="S1063">
        <v>389</v>
      </c>
      <c r="T1063">
        <v>764</v>
      </c>
      <c r="U1063">
        <v>91</v>
      </c>
      <c r="V1063">
        <v>87</v>
      </c>
      <c r="W1063">
        <v>178</v>
      </c>
      <c r="X1063">
        <v>67874.505000000005</v>
      </c>
    </row>
    <row r="1064" spans="1:24" x14ac:dyDescent="0.2">
      <c r="A1064">
        <v>15907004</v>
      </c>
      <c r="B1064" t="s">
        <v>172</v>
      </c>
      <c r="C1064">
        <v>15907</v>
      </c>
      <c r="D1064" t="s">
        <v>169</v>
      </c>
      <c r="E1064">
        <v>15</v>
      </c>
      <c r="F1064" t="s">
        <v>139</v>
      </c>
      <c r="G1064">
        <v>20</v>
      </c>
      <c r="H1064" t="s">
        <v>67</v>
      </c>
      <c r="I1064">
        <v>492</v>
      </c>
      <c r="J1064">
        <v>489</v>
      </c>
      <c r="K1064">
        <v>981</v>
      </c>
      <c r="L1064">
        <v>498</v>
      </c>
      <c r="M1064">
        <v>481</v>
      </c>
      <c r="N1064">
        <v>979</v>
      </c>
      <c r="O1064">
        <v>498</v>
      </c>
      <c r="P1064">
        <v>475</v>
      </c>
      <c r="Q1064">
        <v>973</v>
      </c>
      <c r="R1064">
        <v>497</v>
      </c>
      <c r="S1064">
        <v>497</v>
      </c>
      <c r="T1064">
        <v>994</v>
      </c>
      <c r="U1064">
        <v>245</v>
      </c>
      <c r="V1064">
        <v>116</v>
      </c>
      <c r="W1064">
        <v>361</v>
      </c>
      <c r="X1064">
        <v>67874.505000000005</v>
      </c>
    </row>
    <row r="1065" spans="1:24" x14ac:dyDescent="0.2">
      <c r="A1065">
        <v>15907023</v>
      </c>
      <c r="B1065" t="s">
        <v>178</v>
      </c>
      <c r="C1065">
        <v>15907</v>
      </c>
      <c r="D1065" t="s">
        <v>169</v>
      </c>
      <c r="E1065">
        <v>15</v>
      </c>
      <c r="F1065" t="s">
        <v>139</v>
      </c>
      <c r="G1065">
        <v>20</v>
      </c>
      <c r="H1065" t="s">
        <v>67</v>
      </c>
      <c r="I1065">
        <v>578</v>
      </c>
      <c r="J1065">
        <v>591</v>
      </c>
      <c r="K1065">
        <v>1168</v>
      </c>
      <c r="L1065">
        <v>577</v>
      </c>
      <c r="M1065">
        <v>584</v>
      </c>
      <c r="N1065">
        <v>1161</v>
      </c>
      <c r="O1065">
        <v>577</v>
      </c>
      <c r="P1065">
        <v>584</v>
      </c>
      <c r="Q1065">
        <v>1161</v>
      </c>
      <c r="U1065">
        <v>424</v>
      </c>
      <c r="V1065">
        <v>0</v>
      </c>
      <c r="W1065">
        <v>424</v>
      </c>
      <c r="X1065">
        <v>67874.505000000005</v>
      </c>
    </row>
    <row r="1066" spans="1:24" x14ac:dyDescent="0.2">
      <c r="A1066">
        <v>15907022</v>
      </c>
      <c r="B1066" t="s">
        <v>177</v>
      </c>
      <c r="C1066">
        <v>15907</v>
      </c>
      <c r="D1066" t="s">
        <v>169</v>
      </c>
      <c r="E1066">
        <v>15</v>
      </c>
      <c r="F1066" t="s">
        <v>139</v>
      </c>
      <c r="G1066">
        <v>20</v>
      </c>
      <c r="H1066" t="s">
        <v>67</v>
      </c>
      <c r="I1066">
        <v>531</v>
      </c>
      <c r="J1066">
        <v>525</v>
      </c>
      <c r="K1066">
        <v>1056</v>
      </c>
      <c r="L1066">
        <v>539</v>
      </c>
      <c r="M1066">
        <v>531</v>
      </c>
      <c r="N1066">
        <v>1069</v>
      </c>
      <c r="O1066">
        <v>535</v>
      </c>
      <c r="P1066">
        <v>523</v>
      </c>
      <c r="Q1066">
        <v>1058</v>
      </c>
      <c r="R1066">
        <v>546</v>
      </c>
      <c r="S1066">
        <v>547</v>
      </c>
      <c r="T1066">
        <v>1093</v>
      </c>
      <c r="U1066">
        <v>279</v>
      </c>
      <c r="V1066">
        <v>158</v>
      </c>
      <c r="W1066">
        <v>437</v>
      </c>
      <c r="X1066">
        <v>67874.505000000005</v>
      </c>
    </row>
    <row r="1067" spans="1:24" x14ac:dyDescent="0.2">
      <c r="A1067">
        <v>15907006</v>
      </c>
      <c r="B1067" t="s">
        <v>174</v>
      </c>
      <c r="C1067">
        <v>15907</v>
      </c>
      <c r="D1067" t="s">
        <v>169</v>
      </c>
      <c r="E1067">
        <v>15</v>
      </c>
      <c r="F1067" t="s">
        <v>139</v>
      </c>
      <c r="G1067">
        <v>20</v>
      </c>
      <c r="H1067" t="s">
        <v>67</v>
      </c>
      <c r="I1067">
        <v>411</v>
      </c>
      <c r="J1067">
        <v>406</v>
      </c>
      <c r="K1067">
        <v>816</v>
      </c>
      <c r="L1067">
        <v>409</v>
      </c>
      <c r="M1067">
        <v>405</v>
      </c>
      <c r="N1067">
        <v>814</v>
      </c>
      <c r="O1067">
        <v>412</v>
      </c>
      <c r="P1067">
        <v>411</v>
      </c>
      <c r="Q1067">
        <v>823</v>
      </c>
      <c r="R1067">
        <v>406</v>
      </c>
      <c r="S1067">
        <v>399</v>
      </c>
      <c r="T1067">
        <v>805</v>
      </c>
      <c r="U1067">
        <v>489</v>
      </c>
      <c r="V1067">
        <v>558</v>
      </c>
      <c r="W1067">
        <v>1047</v>
      </c>
      <c r="X1067">
        <v>67874.505000000005</v>
      </c>
    </row>
    <row r="1068" spans="1:24" x14ac:dyDescent="0.2">
      <c r="A1068">
        <v>15907002</v>
      </c>
      <c r="B1068" t="s">
        <v>170</v>
      </c>
      <c r="C1068">
        <v>15907</v>
      </c>
      <c r="D1068" t="s">
        <v>169</v>
      </c>
      <c r="E1068">
        <v>15</v>
      </c>
      <c r="F1068" t="s">
        <v>139</v>
      </c>
      <c r="G1068">
        <v>20</v>
      </c>
      <c r="H1068" t="s">
        <v>67</v>
      </c>
      <c r="I1068">
        <v>422</v>
      </c>
      <c r="J1068">
        <v>420</v>
      </c>
      <c r="K1068">
        <v>843</v>
      </c>
      <c r="L1068">
        <v>428</v>
      </c>
      <c r="M1068">
        <v>426</v>
      </c>
      <c r="N1068">
        <v>855</v>
      </c>
      <c r="O1068">
        <v>427</v>
      </c>
      <c r="P1068">
        <v>420</v>
      </c>
      <c r="Q1068">
        <v>847</v>
      </c>
      <c r="R1068">
        <v>430</v>
      </c>
      <c r="S1068">
        <v>434</v>
      </c>
      <c r="T1068">
        <v>863</v>
      </c>
      <c r="U1068">
        <v>680</v>
      </c>
      <c r="V1068">
        <v>686</v>
      </c>
      <c r="W1068">
        <v>1366</v>
      </c>
      <c r="X1068">
        <v>67874.505000000005</v>
      </c>
    </row>
    <row r="1069" spans="1:24" x14ac:dyDescent="0.2">
      <c r="A1069">
        <v>15907005</v>
      </c>
      <c r="B1069" t="s">
        <v>173</v>
      </c>
      <c r="C1069">
        <v>15907</v>
      </c>
      <c r="D1069" t="s">
        <v>169</v>
      </c>
      <c r="E1069">
        <v>15</v>
      </c>
      <c r="F1069" t="s">
        <v>139</v>
      </c>
      <c r="G1069">
        <v>20</v>
      </c>
      <c r="H1069" t="s">
        <v>67</v>
      </c>
      <c r="I1069">
        <v>407</v>
      </c>
      <c r="J1069">
        <v>409</v>
      </c>
      <c r="K1069">
        <v>816</v>
      </c>
      <c r="L1069">
        <v>411</v>
      </c>
      <c r="M1069">
        <v>412</v>
      </c>
      <c r="N1069">
        <v>822</v>
      </c>
      <c r="O1069">
        <v>417</v>
      </c>
      <c r="P1069">
        <v>406</v>
      </c>
      <c r="Q1069">
        <v>823</v>
      </c>
      <c r="R1069">
        <v>405</v>
      </c>
      <c r="S1069">
        <v>416</v>
      </c>
      <c r="T1069">
        <v>822</v>
      </c>
      <c r="U1069">
        <v>797</v>
      </c>
      <c r="V1069">
        <v>901</v>
      </c>
      <c r="W1069">
        <v>1698</v>
      </c>
      <c r="X1069">
        <v>67874.505000000005</v>
      </c>
    </row>
    <row r="1070" spans="1:24" x14ac:dyDescent="0.2">
      <c r="A1070">
        <v>15907003</v>
      </c>
      <c r="B1070" t="s">
        <v>171</v>
      </c>
      <c r="C1070">
        <v>15907</v>
      </c>
      <c r="D1070" t="s">
        <v>169</v>
      </c>
      <c r="E1070">
        <v>15</v>
      </c>
      <c r="F1070" t="s">
        <v>139</v>
      </c>
      <c r="G1070">
        <v>20</v>
      </c>
      <c r="H1070" t="s">
        <v>67</v>
      </c>
      <c r="I1070">
        <v>432</v>
      </c>
      <c r="J1070">
        <v>431</v>
      </c>
      <c r="K1070">
        <v>863</v>
      </c>
      <c r="L1070">
        <v>432</v>
      </c>
      <c r="M1070">
        <v>430</v>
      </c>
      <c r="N1070">
        <v>862</v>
      </c>
      <c r="O1070">
        <v>435</v>
      </c>
      <c r="P1070">
        <v>426</v>
      </c>
      <c r="Q1070">
        <v>860</v>
      </c>
      <c r="R1070">
        <v>429</v>
      </c>
      <c r="S1070">
        <v>435</v>
      </c>
      <c r="T1070">
        <v>864</v>
      </c>
      <c r="U1070">
        <v>813</v>
      </c>
      <c r="V1070">
        <v>899</v>
      </c>
      <c r="W1070">
        <v>1712</v>
      </c>
      <c r="X1070">
        <v>67874.505000000005</v>
      </c>
    </row>
    <row r="1071" spans="1:24" x14ac:dyDescent="0.2">
      <c r="A1071">
        <v>15907007</v>
      </c>
      <c r="B1071" t="s">
        <v>175</v>
      </c>
      <c r="C1071">
        <v>15907</v>
      </c>
      <c r="D1071" t="s">
        <v>169</v>
      </c>
      <c r="E1071">
        <v>15</v>
      </c>
      <c r="F1071" t="s">
        <v>139</v>
      </c>
      <c r="G1071">
        <v>20</v>
      </c>
      <c r="H1071" t="s">
        <v>67</v>
      </c>
      <c r="I1071">
        <v>416</v>
      </c>
      <c r="J1071">
        <v>410</v>
      </c>
      <c r="K1071">
        <v>826</v>
      </c>
      <c r="L1071">
        <v>421</v>
      </c>
      <c r="M1071">
        <v>412</v>
      </c>
      <c r="N1071">
        <v>833</v>
      </c>
      <c r="O1071">
        <v>428</v>
      </c>
      <c r="P1071">
        <v>413</v>
      </c>
      <c r="Q1071">
        <v>841</v>
      </c>
      <c r="R1071">
        <v>416</v>
      </c>
      <c r="S1071">
        <v>412</v>
      </c>
      <c r="T1071">
        <v>828</v>
      </c>
      <c r="U1071">
        <v>800</v>
      </c>
      <c r="V1071">
        <v>945</v>
      </c>
      <c r="W1071">
        <v>1745</v>
      </c>
      <c r="X1071">
        <v>67874.505000000005</v>
      </c>
    </row>
    <row r="1072" spans="1:24" x14ac:dyDescent="0.2">
      <c r="A1072">
        <v>15907008</v>
      </c>
      <c r="B1072" t="s">
        <v>176</v>
      </c>
      <c r="C1072">
        <v>15907</v>
      </c>
      <c r="D1072" t="s">
        <v>169</v>
      </c>
      <c r="E1072">
        <v>15</v>
      </c>
      <c r="F1072" t="s">
        <v>139</v>
      </c>
      <c r="G1072">
        <v>20</v>
      </c>
      <c r="H1072" t="s">
        <v>67</v>
      </c>
      <c r="I1072">
        <v>409</v>
      </c>
      <c r="J1072">
        <v>415</v>
      </c>
      <c r="K1072">
        <v>825</v>
      </c>
      <c r="L1072">
        <v>409</v>
      </c>
      <c r="M1072">
        <v>416</v>
      </c>
      <c r="N1072">
        <v>825</v>
      </c>
      <c r="O1072">
        <v>422</v>
      </c>
      <c r="P1072">
        <v>418</v>
      </c>
      <c r="Q1072">
        <v>840</v>
      </c>
      <c r="R1072">
        <v>398</v>
      </c>
      <c r="S1072">
        <v>414</v>
      </c>
      <c r="T1072">
        <v>812</v>
      </c>
      <c r="U1072">
        <v>831</v>
      </c>
      <c r="V1072">
        <v>947</v>
      </c>
      <c r="W1072">
        <v>1778</v>
      </c>
      <c r="X1072">
        <v>67874.505000000005</v>
      </c>
    </row>
    <row r="1073" spans="1:24" x14ac:dyDescent="0.2">
      <c r="A1073">
        <v>15907001</v>
      </c>
      <c r="B1073" t="s">
        <v>168</v>
      </c>
      <c r="C1073">
        <v>15907</v>
      </c>
      <c r="D1073" t="s">
        <v>169</v>
      </c>
      <c r="E1073">
        <v>15</v>
      </c>
      <c r="F1073" t="s">
        <v>139</v>
      </c>
      <c r="G1073">
        <v>20</v>
      </c>
      <c r="H1073" t="s">
        <v>67</v>
      </c>
      <c r="I1073">
        <v>420</v>
      </c>
      <c r="J1073">
        <v>424</v>
      </c>
      <c r="K1073">
        <v>844</v>
      </c>
      <c r="L1073">
        <v>427</v>
      </c>
      <c r="M1073">
        <v>430</v>
      </c>
      <c r="N1073">
        <v>857</v>
      </c>
      <c r="O1073">
        <v>437</v>
      </c>
      <c r="P1073">
        <v>424</v>
      </c>
      <c r="Q1073">
        <v>860</v>
      </c>
      <c r="R1073">
        <v>417</v>
      </c>
      <c r="S1073">
        <v>436</v>
      </c>
      <c r="T1073">
        <v>853</v>
      </c>
      <c r="U1073">
        <v>961</v>
      </c>
      <c r="V1073">
        <v>1013</v>
      </c>
      <c r="W1073">
        <v>1974</v>
      </c>
      <c r="X1073">
        <v>67874.505000000005</v>
      </c>
    </row>
    <row r="1074" spans="1:24" x14ac:dyDescent="0.2">
      <c r="A1074">
        <v>170902011</v>
      </c>
      <c r="B1074" t="s">
        <v>1600</v>
      </c>
      <c r="C1074">
        <v>170902</v>
      </c>
      <c r="D1074" t="s">
        <v>1596</v>
      </c>
      <c r="E1074">
        <v>170</v>
      </c>
      <c r="F1074" t="s">
        <v>1597</v>
      </c>
      <c r="G1074">
        <v>6</v>
      </c>
      <c r="H1074" t="s">
        <v>79</v>
      </c>
      <c r="I1074">
        <v>493</v>
      </c>
      <c r="J1074">
        <v>481</v>
      </c>
      <c r="K1074">
        <v>974</v>
      </c>
      <c r="L1074">
        <v>509</v>
      </c>
      <c r="M1074">
        <v>499</v>
      </c>
      <c r="N1074">
        <v>1008</v>
      </c>
      <c r="O1074">
        <v>503</v>
      </c>
      <c r="P1074">
        <v>485</v>
      </c>
      <c r="Q1074">
        <v>988</v>
      </c>
      <c r="R1074">
        <v>518</v>
      </c>
      <c r="S1074">
        <v>521</v>
      </c>
      <c r="T1074">
        <v>1039</v>
      </c>
      <c r="U1074">
        <v>945</v>
      </c>
      <c r="V1074">
        <v>980</v>
      </c>
      <c r="W1074">
        <v>1925</v>
      </c>
      <c r="X1074">
        <v>68547.603000000003</v>
      </c>
    </row>
    <row r="1075" spans="1:24" x14ac:dyDescent="0.2">
      <c r="A1075">
        <v>170902014</v>
      </c>
      <c r="B1075" t="s">
        <v>1601</v>
      </c>
      <c r="C1075">
        <v>170902</v>
      </c>
      <c r="D1075" t="s">
        <v>1596</v>
      </c>
      <c r="E1075">
        <v>170</v>
      </c>
      <c r="F1075" t="s">
        <v>1597</v>
      </c>
      <c r="G1075">
        <v>6</v>
      </c>
      <c r="H1075" t="s">
        <v>79</v>
      </c>
      <c r="I1075">
        <v>558</v>
      </c>
      <c r="J1075">
        <v>548</v>
      </c>
      <c r="K1075">
        <v>1106</v>
      </c>
      <c r="L1075">
        <v>599</v>
      </c>
      <c r="M1075">
        <v>601</v>
      </c>
      <c r="N1075">
        <v>1200</v>
      </c>
      <c r="O1075">
        <v>603</v>
      </c>
      <c r="P1075">
        <v>595</v>
      </c>
      <c r="Q1075">
        <v>1198</v>
      </c>
      <c r="R1075">
        <v>596</v>
      </c>
      <c r="S1075">
        <v>609</v>
      </c>
      <c r="T1075">
        <v>1204</v>
      </c>
      <c r="U1075">
        <v>1386</v>
      </c>
      <c r="V1075">
        <v>1454</v>
      </c>
      <c r="W1075">
        <v>2840</v>
      </c>
      <c r="X1075">
        <v>68547.603000000003</v>
      </c>
    </row>
    <row r="1076" spans="1:24" x14ac:dyDescent="0.2">
      <c r="A1076">
        <v>170902001</v>
      </c>
      <c r="B1076" t="s">
        <v>1595</v>
      </c>
      <c r="C1076">
        <v>170902</v>
      </c>
      <c r="D1076" t="s">
        <v>1596</v>
      </c>
      <c r="E1076">
        <v>170</v>
      </c>
      <c r="F1076" t="s">
        <v>1597</v>
      </c>
      <c r="G1076">
        <v>6</v>
      </c>
      <c r="H1076" t="s">
        <v>79</v>
      </c>
      <c r="I1076">
        <v>486</v>
      </c>
      <c r="J1076">
        <v>468</v>
      </c>
      <c r="K1076">
        <v>954</v>
      </c>
      <c r="L1076">
        <v>516</v>
      </c>
      <c r="M1076">
        <v>503</v>
      </c>
      <c r="N1076">
        <v>1019</v>
      </c>
      <c r="O1076">
        <v>511</v>
      </c>
      <c r="P1076">
        <v>486</v>
      </c>
      <c r="Q1076">
        <v>997</v>
      </c>
      <c r="R1076">
        <v>525</v>
      </c>
      <c r="S1076">
        <v>532</v>
      </c>
      <c r="T1076">
        <v>1056</v>
      </c>
      <c r="U1076">
        <v>1803</v>
      </c>
      <c r="V1076">
        <v>1831</v>
      </c>
      <c r="W1076">
        <v>3634</v>
      </c>
      <c r="X1076">
        <v>68547.603000000003</v>
      </c>
    </row>
    <row r="1077" spans="1:24" x14ac:dyDescent="0.2">
      <c r="A1077">
        <v>170902005</v>
      </c>
      <c r="B1077" t="s">
        <v>1599</v>
      </c>
      <c r="C1077">
        <v>170902</v>
      </c>
      <c r="D1077" t="s">
        <v>1596</v>
      </c>
      <c r="E1077">
        <v>170</v>
      </c>
      <c r="F1077" t="s">
        <v>1597</v>
      </c>
      <c r="G1077">
        <v>6</v>
      </c>
      <c r="H1077" t="s">
        <v>79</v>
      </c>
      <c r="I1077">
        <v>528</v>
      </c>
      <c r="J1077">
        <v>507</v>
      </c>
      <c r="K1077">
        <v>1034</v>
      </c>
      <c r="L1077">
        <v>551</v>
      </c>
      <c r="M1077">
        <v>537</v>
      </c>
      <c r="N1077">
        <v>1088</v>
      </c>
      <c r="O1077">
        <v>547</v>
      </c>
      <c r="P1077">
        <v>522</v>
      </c>
      <c r="Q1077">
        <v>1070</v>
      </c>
      <c r="R1077">
        <v>555</v>
      </c>
      <c r="S1077">
        <v>557</v>
      </c>
      <c r="T1077">
        <v>1112</v>
      </c>
      <c r="U1077">
        <v>1919</v>
      </c>
      <c r="V1077">
        <v>1951</v>
      </c>
      <c r="W1077">
        <v>3870</v>
      </c>
      <c r="X1077">
        <v>68547.603000000003</v>
      </c>
    </row>
    <row r="1078" spans="1:24" x14ac:dyDescent="0.2">
      <c r="A1078">
        <v>170902003</v>
      </c>
      <c r="B1078" t="s">
        <v>1598</v>
      </c>
      <c r="C1078">
        <v>170902</v>
      </c>
      <c r="D1078" t="s">
        <v>1596</v>
      </c>
      <c r="E1078">
        <v>170</v>
      </c>
      <c r="F1078" t="s">
        <v>1597</v>
      </c>
      <c r="G1078">
        <v>6</v>
      </c>
      <c r="H1078" t="s">
        <v>79</v>
      </c>
      <c r="I1078">
        <v>572</v>
      </c>
      <c r="J1078">
        <v>589</v>
      </c>
      <c r="K1078">
        <v>1158</v>
      </c>
      <c r="L1078">
        <v>603</v>
      </c>
      <c r="M1078">
        <v>604</v>
      </c>
      <c r="N1078">
        <v>1207</v>
      </c>
      <c r="O1078">
        <v>598</v>
      </c>
      <c r="P1078">
        <v>590</v>
      </c>
      <c r="Q1078">
        <v>1189</v>
      </c>
      <c r="R1078">
        <v>607</v>
      </c>
      <c r="S1078">
        <v>619</v>
      </c>
      <c r="T1078">
        <v>1226</v>
      </c>
      <c r="U1078">
        <v>2106</v>
      </c>
      <c r="V1078">
        <v>2162</v>
      </c>
      <c r="W1078">
        <v>4268</v>
      </c>
      <c r="X1078">
        <v>68547.603000000003</v>
      </c>
    </row>
    <row r="1079" spans="1:24" x14ac:dyDescent="0.2">
      <c r="A1079">
        <v>101917001</v>
      </c>
      <c r="B1079" t="s">
        <v>1114</v>
      </c>
      <c r="C1079">
        <v>101917</v>
      </c>
      <c r="D1079" t="s">
        <v>1115</v>
      </c>
      <c r="E1079">
        <v>101</v>
      </c>
      <c r="F1079" t="s">
        <v>971</v>
      </c>
      <c r="G1079">
        <v>4</v>
      </c>
      <c r="H1079" t="s">
        <v>252</v>
      </c>
      <c r="I1079">
        <v>470</v>
      </c>
      <c r="J1079">
        <v>475</v>
      </c>
      <c r="K1079">
        <v>945</v>
      </c>
      <c r="L1079">
        <v>473</v>
      </c>
      <c r="M1079">
        <v>479</v>
      </c>
      <c r="N1079">
        <v>953</v>
      </c>
      <c r="O1079">
        <v>472</v>
      </c>
      <c r="P1079">
        <v>469</v>
      </c>
      <c r="Q1079">
        <v>941</v>
      </c>
      <c r="R1079">
        <v>475</v>
      </c>
      <c r="S1079">
        <v>493</v>
      </c>
      <c r="T1079">
        <v>968</v>
      </c>
      <c r="U1079">
        <v>1321</v>
      </c>
      <c r="V1079">
        <v>1374</v>
      </c>
      <c r="W1079">
        <v>2695</v>
      </c>
      <c r="X1079">
        <v>71685.316000000006</v>
      </c>
    </row>
    <row r="1080" spans="1:24" x14ac:dyDescent="0.2">
      <c r="A1080">
        <v>101917003</v>
      </c>
      <c r="B1080" t="s">
        <v>1117</v>
      </c>
      <c r="C1080">
        <v>101917</v>
      </c>
      <c r="D1080" t="s">
        <v>1115</v>
      </c>
      <c r="E1080">
        <v>101</v>
      </c>
      <c r="F1080" t="s">
        <v>971</v>
      </c>
      <c r="G1080">
        <v>4</v>
      </c>
      <c r="H1080" t="s">
        <v>252</v>
      </c>
      <c r="I1080">
        <v>470</v>
      </c>
      <c r="J1080">
        <v>485</v>
      </c>
      <c r="K1080">
        <v>955</v>
      </c>
      <c r="L1080">
        <v>474</v>
      </c>
      <c r="M1080">
        <v>484</v>
      </c>
      <c r="N1080">
        <v>958</v>
      </c>
      <c r="O1080">
        <v>476</v>
      </c>
      <c r="P1080">
        <v>473</v>
      </c>
      <c r="Q1080">
        <v>949</v>
      </c>
      <c r="R1080">
        <v>471</v>
      </c>
      <c r="S1080">
        <v>499</v>
      </c>
      <c r="T1080">
        <v>970</v>
      </c>
      <c r="U1080">
        <v>1344</v>
      </c>
      <c r="V1080">
        <v>1479</v>
      </c>
      <c r="W1080">
        <v>2823</v>
      </c>
      <c r="X1080">
        <v>71685.316000000006</v>
      </c>
    </row>
    <row r="1081" spans="1:24" x14ac:dyDescent="0.2">
      <c r="A1081">
        <v>101917002</v>
      </c>
      <c r="B1081" t="s">
        <v>1116</v>
      </c>
      <c r="C1081">
        <v>101917</v>
      </c>
      <c r="D1081" t="s">
        <v>1115</v>
      </c>
      <c r="E1081">
        <v>101</v>
      </c>
      <c r="F1081" t="s">
        <v>971</v>
      </c>
      <c r="G1081">
        <v>4</v>
      </c>
      <c r="H1081" t="s">
        <v>252</v>
      </c>
      <c r="I1081">
        <v>482</v>
      </c>
      <c r="J1081">
        <v>480</v>
      </c>
      <c r="K1081">
        <v>963</v>
      </c>
      <c r="L1081">
        <v>482</v>
      </c>
      <c r="M1081">
        <v>478</v>
      </c>
      <c r="N1081">
        <v>961</v>
      </c>
      <c r="O1081">
        <v>482</v>
      </c>
      <c r="P1081">
        <v>474</v>
      </c>
      <c r="Q1081">
        <v>956</v>
      </c>
      <c r="R1081">
        <v>483</v>
      </c>
      <c r="S1081">
        <v>485</v>
      </c>
      <c r="T1081">
        <v>968</v>
      </c>
      <c r="U1081">
        <v>1541</v>
      </c>
      <c r="V1081">
        <v>1565</v>
      </c>
      <c r="W1081">
        <v>3106</v>
      </c>
      <c r="X1081">
        <v>71685.316000000006</v>
      </c>
    </row>
    <row r="1082" spans="1:24" x14ac:dyDescent="0.2">
      <c r="A1082">
        <v>101917013</v>
      </c>
      <c r="B1082" t="s">
        <v>1119</v>
      </c>
      <c r="C1082">
        <v>101917</v>
      </c>
      <c r="D1082" t="s">
        <v>1115</v>
      </c>
      <c r="E1082">
        <v>101</v>
      </c>
      <c r="F1082" t="s">
        <v>971</v>
      </c>
      <c r="G1082">
        <v>4</v>
      </c>
      <c r="H1082" t="s">
        <v>252</v>
      </c>
      <c r="I1082">
        <v>500</v>
      </c>
      <c r="J1082">
        <v>504</v>
      </c>
      <c r="K1082">
        <v>1005</v>
      </c>
      <c r="L1082">
        <v>512</v>
      </c>
      <c r="M1082">
        <v>514</v>
      </c>
      <c r="N1082">
        <v>1026</v>
      </c>
      <c r="O1082">
        <v>509</v>
      </c>
      <c r="P1082">
        <v>504</v>
      </c>
      <c r="Q1082">
        <v>1013</v>
      </c>
      <c r="R1082">
        <v>516</v>
      </c>
      <c r="S1082">
        <v>525</v>
      </c>
      <c r="T1082">
        <v>1041</v>
      </c>
      <c r="U1082">
        <v>1574</v>
      </c>
      <c r="V1082">
        <v>1636</v>
      </c>
      <c r="W1082">
        <v>3210</v>
      </c>
      <c r="X1082">
        <v>71685.316000000006</v>
      </c>
    </row>
    <row r="1083" spans="1:24" x14ac:dyDescent="0.2">
      <c r="A1083">
        <v>101917004</v>
      </c>
      <c r="B1083" t="s">
        <v>1118</v>
      </c>
      <c r="C1083">
        <v>101917</v>
      </c>
      <c r="D1083" t="s">
        <v>1115</v>
      </c>
      <c r="E1083">
        <v>101</v>
      </c>
      <c r="F1083" t="s">
        <v>971</v>
      </c>
      <c r="G1083">
        <v>4</v>
      </c>
      <c r="H1083" t="s">
        <v>252</v>
      </c>
      <c r="I1083">
        <v>503</v>
      </c>
      <c r="J1083">
        <v>513</v>
      </c>
      <c r="K1083">
        <v>1016</v>
      </c>
      <c r="L1083">
        <v>509</v>
      </c>
      <c r="M1083">
        <v>515</v>
      </c>
      <c r="N1083">
        <v>1024</v>
      </c>
      <c r="O1083">
        <v>502</v>
      </c>
      <c r="P1083">
        <v>503</v>
      </c>
      <c r="Q1083">
        <v>1005</v>
      </c>
      <c r="R1083">
        <v>518</v>
      </c>
      <c r="S1083">
        <v>531</v>
      </c>
      <c r="T1083">
        <v>1048</v>
      </c>
      <c r="U1083">
        <v>2032</v>
      </c>
      <c r="V1083">
        <v>2152</v>
      </c>
      <c r="W1083">
        <v>4184</v>
      </c>
      <c r="X1083">
        <v>71685.316000000006</v>
      </c>
    </row>
    <row r="1084" spans="1:24" x14ac:dyDescent="0.2">
      <c r="A1084">
        <v>57909006</v>
      </c>
      <c r="B1084" t="s">
        <v>574</v>
      </c>
      <c r="C1084">
        <v>57909</v>
      </c>
      <c r="D1084" t="s">
        <v>570</v>
      </c>
      <c r="E1084">
        <v>57</v>
      </c>
      <c r="F1084" t="s">
        <v>480</v>
      </c>
      <c r="G1084">
        <v>10</v>
      </c>
      <c r="H1084" t="s">
        <v>397</v>
      </c>
      <c r="I1084">
        <v>401</v>
      </c>
      <c r="J1084">
        <v>398</v>
      </c>
      <c r="K1084">
        <v>799</v>
      </c>
      <c r="L1084">
        <v>449</v>
      </c>
      <c r="M1084">
        <v>441</v>
      </c>
      <c r="N1084">
        <v>890</v>
      </c>
      <c r="O1084">
        <v>438</v>
      </c>
      <c r="P1084">
        <v>439</v>
      </c>
      <c r="Q1084">
        <v>877</v>
      </c>
      <c r="R1084">
        <v>468</v>
      </c>
      <c r="S1084">
        <v>446</v>
      </c>
      <c r="T1084">
        <v>914</v>
      </c>
      <c r="U1084">
        <v>81</v>
      </c>
      <c r="V1084">
        <v>68</v>
      </c>
      <c r="W1084">
        <v>149</v>
      </c>
      <c r="X1084">
        <v>72369.164000000004</v>
      </c>
    </row>
    <row r="1085" spans="1:24" x14ac:dyDescent="0.2">
      <c r="A1085">
        <v>57909008</v>
      </c>
      <c r="B1085" t="s">
        <v>575</v>
      </c>
      <c r="C1085">
        <v>57909</v>
      </c>
      <c r="D1085" t="s">
        <v>570</v>
      </c>
      <c r="E1085">
        <v>57</v>
      </c>
      <c r="F1085" t="s">
        <v>480</v>
      </c>
      <c r="G1085">
        <v>10</v>
      </c>
      <c r="H1085" t="s">
        <v>397</v>
      </c>
      <c r="I1085">
        <v>468</v>
      </c>
      <c r="J1085">
        <v>469</v>
      </c>
      <c r="K1085">
        <v>937</v>
      </c>
      <c r="L1085">
        <v>484</v>
      </c>
      <c r="M1085">
        <v>475</v>
      </c>
      <c r="N1085">
        <v>959</v>
      </c>
      <c r="O1085">
        <v>494</v>
      </c>
      <c r="P1085">
        <v>472</v>
      </c>
      <c r="Q1085">
        <v>966</v>
      </c>
      <c r="R1085">
        <v>474</v>
      </c>
      <c r="S1085">
        <v>478</v>
      </c>
      <c r="T1085">
        <v>953</v>
      </c>
      <c r="U1085">
        <v>983</v>
      </c>
      <c r="V1085">
        <v>1089</v>
      </c>
      <c r="W1085">
        <v>2072</v>
      </c>
      <c r="X1085">
        <v>72369.164000000004</v>
      </c>
    </row>
    <row r="1086" spans="1:24" x14ac:dyDescent="0.2">
      <c r="A1086">
        <v>57909003</v>
      </c>
      <c r="B1086" t="s">
        <v>571</v>
      </c>
      <c r="C1086">
        <v>57909</v>
      </c>
      <c r="D1086" t="s">
        <v>570</v>
      </c>
      <c r="E1086">
        <v>57</v>
      </c>
      <c r="F1086" t="s">
        <v>480</v>
      </c>
      <c r="G1086">
        <v>10</v>
      </c>
      <c r="H1086" t="s">
        <v>397</v>
      </c>
      <c r="I1086">
        <v>409</v>
      </c>
      <c r="J1086">
        <v>408</v>
      </c>
      <c r="K1086">
        <v>817</v>
      </c>
      <c r="L1086">
        <v>410</v>
      </c>
      <c r="M1086">
        <v>409</v>
      </c>
      <c r="N1086">
        <v>818</v>
      </c>
      <c r="O1086">
        <v>415</v>
      </c>
      <c r="P1086">
        <v>413</v>
      </c>
      <c r="Q1086">
        <v>828</v>
      </c>
      <c r="R1086">
        <v>404</v>
      </c>
      <c r="S1086">
        <v>404</v>
      </c>
      <c r="T1086">
        <v>808</v>
      </c>
      <c r="U1086">
        <v>1085</v>
      </c>
      <c r="V1086">
        <v>1162</v>
      </c>
      <c r="W1086">
        <v>2247</v>
      </c>
      <c r="X1086">
        <v>72369.164000000004</v>
      </c>
    </row>
    <row r="1087" spans="1:24" x14ac:dyDescent="0.2">
      <c r="A1087">
        <v>57909005</v>
      </c>
      <c r="B1087" t="s">
        <v>573</v>
      </c>
      <c r="C1087">
        <v>57909</v>
      </c>
      <c r="D1087" t="s">
        <v>570</v>
      </c>
      <c r="E1087">
        <v>57</v>
      </c>
      <c r="F1087" t="s">
        <v>480</v>
      </c>
      <c r="G1087">
        <v>10</v>
      </c>
      <c r="H1087" t="s">
        <v>397</v>
      </c>
      <c r="I1087">
        <v>470</v>
      </c>
      <c r="J1087">
        <v>457</v>
      </c>
      <c r="K1087">
        <v>927</v>
      </c>
      <c r="L1087">
        <v>492</v>
      </c>
      <c r="M1087">
        <v>475</v>
      </c>
      <c r="N1087">
        <v>967</v>
      </c>
      <c r="O1087">
        <v>498</v>
      </c>
      <c r="P1087">
        <v>477</v>
      </c>
      <c r="Q1087">
        <v>975</v>
      </c>
      <c r="R1087">
        <v>485</v>
      </c>
      <c r="S1087">
        <v>472</v>
      </c>
      <c r="T1087">
        <v>957</v>
      </c>
      <c r="U1087">
        <v>1212</v>
      </c>
      <c r="V1087">
        <v>1106</v>
      </c>
      <c r="W1087">
        <v>2318</v>
      </c>
      <c r="X1087">
        <v>72369.164000000004</v>
      </c>
    </row>
    <row r="1088" spans="1:24" x14ac:dyDescent="0.2">
      <c r="A1088">
        <v>57909002</v>
      </c>
      <c r="B1088" t="s">
        <v>569</v>
      </c>
      <c r="C1088">
        <v>57909</v>
      </c>
      <c r="D1088" t="s">
        <v>570</v>
      </c>
      <c r="E1088">
        <v>57</v>
      </c>
      <c r="F1088" t="s">
        <v>480</v>
      </c>
      <c r="G1088">
        <v>10</v>
      </c>
      <c r="H1088" t="s">
        <v>397</v>
      </c>
      <c r="I1088">
        <v>477</v>
      </c>
      <c r="J1088">
        <v>468</v>
      </c>
      <c r="K1088">
        <v>945</v>
      </c>
      <c r="L1088">
        <v>513</v>
      </c>
      <c r="M1088">
        <v>500</v>
      </c>
      <c r="N1088">
        <v>1013</v>
      </c>
      <c r="O1088">
        <v>521</v>
      </c>
      <c r="P1088">
        <v>498</v>
      </c>
      <c r="Q1088">
        <v>1019</v>
      </c>
      <c r="R1088">
        <v>503</v>
      </c>
      <c r="S1088">
        <v>502</v>
      </c>
      <c r="T1088">
        <v>1006</v>
      </c>
      <c r="U1088">
        <v>1314</v>
      </c>
      <c r="V1088">
        <v>1336</v>
      </c>
      <c r="W1088">
        <v>2650</v>
      </c>
      <c r="X1088">
        <v>72369.164000000004</v>
      </c>
    </row>
    <row r="1089" spans="1:24" x14ac:dyDescent="0.2">
      <c r="A1089">
        <v>57909004</v>
      </c>
      <c r="B1089" t="s">
        <v>572</v>
      </c>
      <c r="C1089">
        <v>57909</v>
      </c>
      <c r="D1089" t="s">
        <v>570</v>
      </c>
      <c r="E1089">
        <v>57</v>
      </c>
      <c r="F1089" t="s">
        <v>480</v>
      </c>
      <c r="G1089">
        <v>10</v>
      </c>
      <c r="H1089" t="s">
        <v>397</v>
      </c>
      <c r="I1089">
        <v>476</v>
      </c>
      <c r="J1089">
        <v>484</v>
      </c>
      <c r="K1089">
        <v>960</v>
      </c>
      <c r="L1089">
        <v>490</v>
      </c>
      <c r="M1089">
        <v>494</v>
      </c>
      <c r="N1089">
        <v>984</v>
      </c>
      <c r="O1089">
        <v>499</v>
      </c>
      <c r="P1089">
        <v>494</v>
      </c>
      <c r="Q1089">
        <v>994</v>
      </c>
      <c r="R1089">
        <v>481</v>
      </c>
      <c r="S1089">
        <v>493</v>
      </c>
      <c r="T1089">
        <v>975</v>
      </c>
      <c r="U1089">
        <v>1232</v>
      </c>
      <c r="V1089">
        <v>1449</v>
      </c>
      <c r="W1089">
        <v>2681</v>
      </c>
      <c r="X1089">
        <v>72369.164000000004</v>
      </c>
    </row>
    <row r="1090" spans="1:24" x14ac:dyDescent="0.2">
      <c r="A1090">
        <v>57909009</v>
      </c>
      <c r="B1090" t="s">
        <v>576</v>
      </c>
      <c r="C1090">
        <v>57909</v>
      </c>
      <c r="D1090" t="s">
        <v>570</v>
      </c>
      <c r="E1090">
        <v>57</v>
      </c>
      <c r="F1090" t="s">
        <v>480</v>
      </c>
      <c r="G1090">
        <v>10</v>
      </c>
      <c r="H1090" t="s">
        <v>397</v>
      </c>
      <c r="I1090">
        <v>464</v>
      </c>
      <c r="J1090">
        <v>463</v>
      </c>
      <c r="K1090">
        <v>926</v>
      </c>
      <c r="L1090">
        <v>498</v>
      </c>
      <c r="M1090">
        <v>488</v>
      </c>
      <c r="N1090">
        <v>986</v>
      </c>
      <c r="O1090">
        <v>501</v>
      </c>
      <c r="P1090">
        <v>485</v>
      </c>
      <c r="Q1090">
        <v>986</v>
      </c>
      <c r="R1090">
        <v>495</v>
      </c>
      <c r="S1090">
        <v>492</v>
      </c>
      <c r="T1090">
        <v>987</v>
      </c>
      <c r="U1090">
        <v>1307</v>
      </c>
      <c r="V1090">
        <v>1403</v>
      </c>
      <c r="W1090">
        <v>2710</v>
      </c>
      <c r="X1090">
        <v>72369.164000000004</v>
      </c>
    </row>
    <row r="1091" spans="1:24" x14ac:dyDescent="0.2">
      <c r="A1091">
        <v>57909010</v>
      </c>
      <c r="B1091" t="s">
        <v>577</v>
      </c>
      <c r="C1091">
        <v>57909</v>
      </c>
      <c r="D1091" t="s">
        <v>570</v>
      </c>
      <c r="E1091">
        <v>57</v>
      </c>
      <c r="F1091" t="s">
        <v>480</v>
      </c>
      <c r="G1091">
        <v>10</v>
      </c>
      <c r="H1091" t="s">
        <v>397</v>
      </c>
      <c r="I1091">
        <v>480</v>
      </c>
      <c r="J1091">
        <v>480</v>
      </c>
      <c r="K1091">
        <v>960</v>
      </c>
      <c r="L1091">
        <v>507</v>
      </c>
      <c r="M1091">
        <v>504</v>
      </c>
      <c r="N1091">
        <v>1010</v>
      </c>
      <c r="O1091">
        <v>511</v>
      </c>
      <c r="P1091">
        <v>500</v>
      </c>
      <c r="Q1091">
        <v>1010</v>
      </c>
      <c r="R1091">
        <v>503</v>
      </c>
      <c r="S1091">
        <v>507</v>
      </c>
      <c r="T1091">
        <v>1010</v>
      </c>
      <c r="U1091">
        <v>1310</v>
      </c>
      <c r="V1091">
        <v>1482</v>
      </c>
      <c r="W1091">
        <v>2792</v>
      </c>
      <c r="X1091">
        <v>72369.164000000004</v>
      </c>
    </row>
    <row r="1092" spans="1:24" x14ac:dyDescent="0.2">
      <c r="A1092">
        <v>71902020</v>
      </c>
      <c r="B1092" t="s">
        <v>721</v>
      </c>
      <c r="C1092">
        <v>71902</v>
      </c>
      <c r="D1092" t="s">
        <v>710</v>
      </c>
      <c r="E1092">
        <v>71</v>
      </c>
      <c r="F1092" t="s">
        <v>696</v>
      </c>
      <c r="G1092">
        <v>19</v>
      </c>
      <c r="H1092" t="s">
        <v>697</v>
      </c>
      <c r="I1092">
        <v>386</v>
      </c>
      <c r="J1092">
        <v>372</v>
      </c>
      <c r="K1092">
        <v>758</v>
      </c>
      <c r="L1092">
        <v>394</v>
      </c>
      <c r="M1092">
        <v>385</v>
      </c>
      <c r="N1092">
        <v>778</v>
      </c>
      <c r="O1092">
        <v>404</v>
      </c>
      <c r="P1092">
        <v>391</v>
      </c>
      <c r="Q1092">
        <v>795</v>
      </c>
      <c r="R1092">
        <v>381</v>
      </c>
      <c r="S1092">
        <v>376</v>
      </c>
      <c r="T1092">
        <v>754</v>
      </c>
      <c r="U1092">
        <v>158</v>
      </c>
      <c r="V1092">
        <v>119</v>
      </c>
      <c r="W1092">
        <v>277</v>
      </c>
      <c r="X1092">
        <v>76212.111000000004</v>
      </c>
    </row>
    <row r="1093" spans="1:24" x14ac:dyDescent="0.2">
      <c r="A1093">
        <v>71902015</v>
      </c>
      <c r="B1093" t="s">
        <v>720</v>
      </c>
      <c r="C1093">
        <v>71902</v>
      </c>
      <c r="D1093" t="s">
        <v>710</v>
      </c>
      <c r="E1093">
        <v>71</v>
      </c>
      <c r="F1093" t="s">
        <v>696</v>
      </c>
      <c r="G1093">
        <v>19</v>
      </c>
      <c r="H1093" t="s">
        <v>697</v>
      </c>
      <c r="I1093">
        <v>536</v>
      </c>
      <c r="J1093">
        <v>528</v>
      </c>
      <c r="K1093">
        <v>1064</v>
      </c>
      <c r="L1093">
        <v>544</v>
      </c>
      <c r="M1093">
        <v>535</v>
      </c>
      <c r="N1093">
        <v>1079</v>
      </c>
      <c r="O1093">
        <v>523</v>
      </c>
      <c r="P1093">
        <v>521</v>
      </c>
      <c r="Q1093">
        <v>1043</v>
      </c>
      <c r="R1093">
        <v>582</v>
      </c>
      <c r="S1093">
        <v>559</v>
      </c>
      <c r="T1093">
        <v>1140</v>
      </c>
      <c r="U1093">
        <v>262</v>
      </c>
      <c r="V1093">
        <v>173</v>
      </c>
      <c r="W1093">
        <v>435</v>
      </c>
      <c r="X1093">
        <v>76212.111000000004</v>
      </c>
    </row>
    <row r="1094" spans="1:24" x14ac:dyDescent="0.2">
      <c r="A1094">
        <v>71902011</v>
      </c>
      <c r="B1094" t="s">
        <v>718</v>
      </c>
      <c r="C1094">
        <v>71902</v>
      </c>
      <c r="D1094" t="s">
        <v>710</v>
      </c>
      <c r="E1094">
        <v>71</v>
      </c>
      <c r="F1094" t="s">
        <v>696</v>
      </c>
      <c r="G1094">
        <v>19</v>
      </c>
      <c r="H1094" t="s">
        <v>697</v>
      </c>
      <c r="I1094">
        <v>541</v>
      </c>
      <c r="J1094">
        <v>554</v>
      </c>
      <c r="K1094">
        <v>1096</v>
      </c>
      <c r="L1094">
        <v>563</v>
      </c>
      <c r="M1094">
        <v>566</v>
      </c>
      <c r="N1094">
        <v>1128</v>
      </c>
      <c r="O1094">
        <v>560</v>
      </c>
      <c r="P1094">
        <v>558</v>
      </c>
      <c r="Q1094">
        <v>1118</v>
      </c>
      <c r="R1094">
        <v>571</v>
      </c>
      <c r="S1094">
        <v>593</v>
      </c>
      <c r="T1094">
        <v>1165</v>
      </c>
      <c r="U1094">
        <v>475</v>
      </c>
      <c r="V1094">
        <v>160</v>
      </c>
      <c r="W1094">
        <v>635</v>
      </c>
      <c r="X1094">
        <v>76212.111000000004</v>
      </c>
    </row>
    <row r="1095" spans="1:24" x14ac:dyDescent="0.2">
      <c r="A1095">
        <v>71902009</v>
      </c>
      <c r="B1095" t="s">
        <v>175</v>
      </c>
      <c r="C1095">
        <v>71902</v>
      </c>
      <c r="D1095" t="s">
        <v>710</v>
      </c>
      <c r="E1095">
        <v>71</v>
      </c>
      <c r="F1095" t="s">
        <v>696</v>
      </c>
      <c r="G1095">
        <v>19</v>
      </c>
      <c r="H1095" t="s">
        <v>697</v>
      </c>
      <c r="I1095">
        <v>409</v>
      </c>
      <c r="J1095">
        <v>419</v>
      </c>
      <c r="K1095">
        <v>828</v>
      </c>
      <c r="L1095">
        <v>411</v>
      </c>
      <c r="M1095">
        <v>421</v>
      </c>
      <c r="N1095">
        <v>832</v>
      </c>
      <c r="O1095">
        <v>414</v>
      </c>
      <c r="P1095">
        <v>415</v>
      </c>
      <c r="Q1095">
        <v>829</v>
      </c>
      <c r="R1095">
        <v>408</v>
      </c>
      <c r="S1095">
        <v>426</v>
      </c>
      <c r="T1095">
        <v>834</v>
      </c>
      <c r="U1095">
        <v>430</v>
      </c>
      <c r="V1095">
        <v>573</v>
      </c>
      <c r="W1095">
        <v>1003</v>
      </c>
      <c r="X1095">
        <v>76212.111000000004</v>
      </c>
    </row>
    <row r="1096" spans="1:24" x14ac:dyDescent="0.2">
      <c r="A1096">
        <v>71902003</v>
      </c>
      <c r="B1096" t="s">
        <v>712</v>
      </c>
      <c r="C1096">
        <v>71902</v>
      </c>
      <c r="D1096" t="s">
        <v>710</v>
      </c>
      <c r="E1096">
        <v>71</v>
      </c>
      <c r="F1096" t="s">
        <v>696</v>
      </c>
      <c r="G1096">
        <v>19</v>
      </c>
      <c r="H1096" t="s">
        <v>697</v>
      </c>
      <c r="I1096">
        <v>400</v>
      </c>
      <c r="J1096">
        <v>423</v>
      </c>
      <c r="K1096">
        <v>823</v>
      </c>
      <c r="L1096">
        <v>400</v>
      </c>
      <c r="M1096">
        <v>423</v>
      </c>
      <c r="N1096">
        <v>823</v>
      </c>
      <c r="O1096">
        <v>401</v>
      </c>
      <c r="P1096">
        <v>416</v>
      </c>
      <c r="Q1096">
        <v>817</v>
      </c>
      <c r="R1096">
        <v>398</v>
      </c>
      <c r="S1096">
        <v>429</v>
      </c>
      <c r="T1096">
        <v>828</v>
      </c>
      <c r="U1096">
        <v>624</v>
      </c>
      <c r="V1096">
        <v>724</v>
      </c>
      <c r="W1096">
        <v>1348</v>
      </c>
      <c r="X1096">
        <v>76212.111000000004</v>
      </c>
    </row>
    <row r="1097" spans="1:24" x14ac:dyDescent="0.2">
      <c r="A1097">
        <v>71902006</v>
      </c>
      <c r="B1097" t="s">
        <v>715</v>
      </c>
      <c r="C1097">
        <v>71902</v>
      </c>
      <c r="D1097" t="s">
        <v>710</v>
      </c>
      <c r="E1097">
        <v>71</v>
      </c>
      <c r="F1097" t="s">
        <v>696</v>
      </c>
      <c r="G1097">
        <v>19</v>
      </c>
      <c r="H1097" t="s">
        <v>697</v>
      </c>
      <c r="I1097">
        <v>450</v>
      </c>
      <c r="J1097">
        <v>481</v>
      </c>
      <c r="K1097">
        <v>931</v>
      </c>
      <c r="L1097">
        <v>486</v>
      </c>
      <c r="M1097">
        <v>505</v>
      </c>
      <c r="N1097">
        <v>991</v>
      </c>
      <c r="O1097">
        <v>500</v>
      </c>
      <c r="P1097">
        <v>504</v>
      </c>
      <c r="Q1097">
        <v>1004</v>
      </c>
      <c r="R1097">
        <v>471</v>
      </c>
      <c r="S1097">
        <v>507</v>
      </c>
      <c r="T1097">
        <v>978</v>
      </c>
      <c r="U1097">
        <v>698</v>
      </c>
      <c r="V1097">
        <v>689</v>
      </c>
      <c r="W1097">
        <v>1387</v>
      </c>
      <c r="X1097">
        <v>76212.111000000004</v>
      </c>
    </row>
    <row r="1098" spans="1:24" x14ac:dyDescent="0.2">
      <c r="A1098">
        <v>71902008</v>
      </c>
      <c r="B1098" t="s">
        <v>716</v>
      </c>
      <c r="C1098">
        <v>71902</v>
      </c>
      <c r="D1098" t="s">
        <v>710</v>
      </c>
      <c r="E1098">
        <v>71</v>
      </c>
      <c r="F1098" t="s">
        <v>696</v>
      </c>
      <c r="G1098">
        <v>19</v>
      </c>
      <c r="H1098" t="s">
        <v>697</v>
      </c>
      <c r="I1098">
        <v>431</v>
      </c>
      <c r="J1098">
        <v>445</v>
      </c>
      <c r="K1098">
        <v>875</v>
      </c>
      <c r="L1098">
        <v>432</v>
      </c>
      <c r="M1098">
        <v>446</v>
      </c>
      <c r="N1098">
        <v>879</v>
      </c>
      <c r="O1098">
        <v>427</v>
      </c>
      <c r="P1098">
        <v>434</v>
      </c>
      <c r="Q1098">
        <v>861</v>
      </c>
      <c r="R1098">
        <v>437</v>
      </c>
      <c r="S1098">
        <v>459</v>
      </c>
      <c r="T1098">
        <v>897</v>
      </c>
      <c r="U1098">
        <v>684</v>
      </c>
      <c r="V1098">
        <v>755</v>
      </c>
      <c r="W1098">
        <v>1439</v>
      </c>
      <c r="X1098">
        <v>76212.111000000004</v>
      </c>
    </row>
    <row r="1099" spans="1:24" x14ac:dyDescent="0.2">
      <c r="A1099">
        <v>71902004</v>
      </c>
      <c r="B1099" t="s">
        <v>713</v>
      </c>
      <c r="C1099">
        <v>71902</v>
      </c>
      <c r="D1099" t="s">
        <v>710</v>
      </c>
      <c r="E1099">
        <v>71</v>
      </c>
      <c r="F1099" t="s">
        <v>696</v>
      </c>
      <c r="G1099">
        <v>19</v>
      </c>
      <c r="H1099" t="s">
        <v>697</v>
      </c>
      <c r="I1099">
        <v>448</v>
      </c>
      <c r="J1099">
        <v>453</v>
      </c>
      <c r="K1099">
        <v>901</v>
      </c>
      <c r="L1099">
        <v>468</v>
      </c>
      <c r="M1099">
        <v>468</v>
      </c>
      <c r="N1099">
        <v>936</v>
      </c>
      <c r="O1099">
        <v>474</v>
      </c>
      <c r="P1099">
        <v>470</v>
      </c>
      <c r="Q1099">
        <v>944</v>
      </c>
      <c r="R1099">
        <v>462</v>
      </c>
      <c r="S1099">
        <v>466</v>
      </c>
      <c r="T1099">
        <v>928</v>
      </c>
      <c r="U1099">
        <v>663</v>
      </c>
      <c r="V1099">
        <v>813</v>
      </c>
      <c r="W1099">
        <v>1476</v>
      </c>
      <c r="X1099">
        <v>76212.111000000004</v>
      </c>
    </row>
    <row r="1100" spans="1:24" x14ac:dyDescent="0.2">
      <c r="A1100">
        <v>71902002</v>
      </c>
      <c r="B1100" t="s">
        <v>711</v>
      </c>
      <c r="C1100">
        <v>71902</v>
      </c>
      <c r="D1100" t="s">
        <v>710</v>
      </c>
      <c r="E1100">
        <v>71</v>
      </c>
      <c r="F1100" t="s">
        <v>696</v>
      </c>
      <c r="G1100">
        <v>19</v>
      </c>
      <c r="H1100" t="s">
        <v>697</v>
      </c>
      <c r="I1100">
        <v>448</v>
      </c>
      <c r="J1100">
        <v>447</v>
      </c>
      <c r="K1100">
        <v>895</v>
      </c>
      <c r="L1100">
        <v>455</v>
      </c>
      <c r="M1100">
        <v>448</v>
      </c>
      <c r="N1100">
        <v>903</v>
      </c>
      <c r="O1100">
        <v>455</v>
      </c>
      <c r="P1100">
        <v>442</v>
      </c>
      <c r="Q1100">
        <v>897</v>
      </c>
      <c r="R1100">
        <v>455</v>
      </c>
      <c r="S1100">
        <v>454</v>
      </c>
      <c r="T1100">
        <v>909</v>
      </c>
      <c r="U1100">
        <v>744</v>
      </c>
      <c r="V1100">
        <v>781</v>
      </c>
      <c r="W1100">
        <v>1525</v>
      </c>
      <c r="X1100">
        <v>76212.111000000004</v>
      </c>
    </row>
    <row r="1101" spans="1:24" x14ac:dyDescent="0.2">
      <c r="A1101">
        <v>71902001</v>
      </c>
      <c r="B1101" t="s">
        <v>709</v>
      </c>
      <c r="C1101">
        <v>71902</v>
      </c>
      <c r="D1101" t="s">
        <v>710</v>
      </c>
      <c r="E1101">
        <v>71</v>
      </c>
      <c r="F1101" t="s">
        <v>696</v>
      </c>
      <c r="G1101">
        <v>19</v>
      </c>
      <c r="H1101" t="s">
        <v>697</v>
      </c>
      <c r="I1101">
        <v>437</v>
      </c>
      <c r="J1101">
        <v>436</v>
      </c>
      <c r="K1101">
        <v>873</v>
      </c>
      <c r="L1101">
        <v>441</v>
      </c>
      <c r="M1101">
        <v>443</v>
      </c>
      <c r="N1101">
        <v>885</v>
      </c>
      <c r="O1101">
        <v>452</v>
      </c>
      <c r="P1101">
        <v>449</v>
      </c>
      <c r="Q1101">
        <v>901</v>
      </c>
      <c r="R1101">
        <v>432</v>
      </c>
      <c r="S1101">
        <v>438</v>
      </c>
      <c r="T1101">
        <v>870</v>
      </c>
      <c r="U1101">
        <v>812</v>
      </c>
      <c r="V1101">
        <v>901</v>
      </c>
      <c r="W1101">
        <v>1713</v>
      </c>
      <c r="X1101">
        <v>76212.111000000004</v>
      </c>
    </row>
    <row r="1102" spans="1:24" x14ac:dyDescent="0.2">
      <c r="A1102">
        <v>71902012</v>
      </c>
      <c r="B1102" t="s">
        <v>719</v>
      </c>
      <c r="C1102">
        <v>71902</v>
      </c>
      <c r="D1102" t="s">
        <v>710</v>
      </c>
      <c r="E1102">
        <v>71</v>
      </c>
      <c r="F1102" t="s">
        <v>696</v>
      </c>
      <c r="G1102">
        <v>19</v>
      </c>
      <c r="H1102" t="s">
        <v>697</v>
      </c>
      <c r="I1102">
        <v>471</v>
      </c>
      <c r="J1102">
        <v>477</v>
      </c>
      <c r="K1102">
        <v>948</v>
      </c>
      <c r="L1102">
        <v>489</v>
      </c>
      <c r="M1102">
        <v>490</v>
      </c>
      <c r="N1102">
        <v>978</v>
      </c>
      <c r="O1102">
        <v>488</v>
      </c>
      <c r="P1102">
        <v>472</v>
      </c>
      <c r="Q1102">
        <v>960</v>
      </c>
      <c r="R1102">
        <v>490</v>
      </c>
      <c r="S1102">
        <v>504</v>
      </c>
      <c r="T1102">
        <v>994</v>
      </c>
      <c r="U1102">
        <v>896</v>
      </c>
      <c r="V1102">
        <v>1038</v>
      </c>
      <c r="W1102">
        <v>1934</v>
      </c>
      <c r="X1102">
        <v>76212.111000000004</v>
      </c>
    </row>
    <row r="1103" spans="1:24" x14ac:dyDescent="0.2">
      <c r="A1103">
        <v>71902005</v>
      </c>
      <c r="B1103" t="s">
        <v>714</v>
      </c>
      <c r="C1103">
        <v>71902</v>
      </c>
      <c r="D1103" t="s">
        <v>710</v>
      </c>
      <c r="E1103">
        <v>71</v>
      </c>
      <c r="F1103" t="s">
        <v>696</v>
      </c>
      <c r="G1103">
        <v>19</v>
      </c>
      <c r="H1103" t="s">
        <v>697</v>
      </c>
      <c r="I1103">
        <v>479</v>
      </c>
      <c r="J1103">
        <v>492</v>
      </c>
      <c r="K1103">
        <v>971</v>
      </c>
      <c r="L1103">
        <v>524</v>
      </c>
      <c r="M1103">
        <v>520</v>
      </c>
      <c r="N1103">
        <v>1044</v>
      </c>
      <c r="O1103">
        <v>528</v>
      </c>
      <c r="P1103">
        <v>518</v>
      </c>
      <c r="Q1103">
        <v>1046</v>
      </c>
      <c r="R1103">
        <v>519</v>
      </c>
      <c r="S1103">
        <v>523</v>
      </c>
      <c r="T1103">
        <v>1043</v>
      </c>
      <c r="U1103">
        <v>1333</v>
      </c>
      <c r="V1103">
        <v>1356</v>
      </c>
      <c r="W1103">
        <v>2689</v>
      </c>
      <c r="X1103">
        <v>76212.111000000004</v>
      </c>
    </row>
    <row r="1104" spans="1:24" x14ac:dyDescent="0.2">
      <c r="A1104">
        <v>71902010</v>
      </c>
      <c r="B1104" t="s">
        <v>717</v>
      </c>
      <c r="C1104">
        <v>71902</v>
      </c>
      <c r="D1104" t="s">
        <v>710</v>
      </c>
      <c r="E1104">
        <v>71</v>
      </c>
      <c r="F1104" t="s">
        <v>696</v>
      </c>
      <c r="G1104">
        <v>19</v>
      </c>
      <c r="H1104" t="s">
        <v>697</v>
      </c>
      <c r="I1104">
        <v>475</v>
      </c>
      <c r="J1104">
        <v>482</v>
      </c>
      <c r="K1104">
        <v>957</v>
      </c>
      <c r="L1104">
        <v>504</v>
      </c>
      <c r="M1104">
        <v>508</v>
      </c>
      <c r="N1104">
        <v>1012</v>
      </c>
      <c r="O1104">
        <v>504</v>
      </c>
      <c r="P1104">
        <v>505</v>
      </c>
      <c r="Q1104">
        <v>1009</v>
      </c>
      <c r="R1104">
        <v>504</v>
      </c>
      <c r="S1104">
        <v>511</v>
      </c>
      <c r="T1104">
        <v>1016</v>
      </c>
      <c r="U1104">
        <v>1282</v>
      </c>
      <c r="V1104">
        <v>1445</v>
      </c>
      <c r="W1104">
        <v>2727</v>
      </c>
      <c r="X1104">
        <v>76212.111000000004</v>
      </c>
    </row>
    <row r="1105" spans="1:24" x14ac:dyDescent="0.2">
      <c r="A1105">
        <v>220901006</v>
      </c>
      <c r="B1105" t="s">
        <v>1866</v>
      </c>
      <c r="C1105">
        <v>220901</v>
      </c>
      <c r="D1105" t="s">
        <v>1863</v>
      </c>
      <c r="E1105">
        <v>220</v>
      </c>
      <c r="F1105" t="s">
        <v>1860</v>
      </c>
      <c r="G1105">
        <v>11</v>
      </c>
      <c r="H1105" t="s">
        <v>461</v>
      </c>
      <c r="I1105">
        <v>453</v>
      </c>
      <c r="J1105">
        <v>415</v>
      </c>
      <c r="K1105">
        <v>868</v>
      </c>
      <c r="L1105">
        <v>451</v>
      </c>
      <c r="M1105">
        <v>406</v>
      </c>
      <c r="N1105">
        <v>857</v>
      </c>
      <c r="O1105">
        <v>415</v>
      </c>
      <c r="P1105">
        <v>385</v>
      </c>
      <c r="Q1105">
        <v>800</v>
      </c>
      <c r="R1105">
        <v>500</v>
      </c>
      <c r="S1105">
        <v>433</v>
      </c>
      <c r="T1105">
        <v>933</v>
      </c>
      <c r="U1105">
        <v>166</v>
      </c>
      <c r="V1105">
        <v>148</v>
      </c>
      <c r="W1105">
        <v>314</v>
      </c>
      <c r="X1105">
        <v>78021.790000000037</v>
      </c>
    </row>
    <row r="1106" spans="1:24" x14ac:dyDescent="0.2">
      <c r="A1106">
        <v>220901009</v>
      </c>
      <c r="B1106" t="s">
        <v>935</v>
      </c>
      <c r="C1106">
        <v>220901</v>
      </c>
      <c r="D1106" t="s">
        <v>1863</v>
      </c>
      <c r="E1106">
        <v>220</v>
      </c>
      <c r="F1106" t="s">
        <v>1860</v>
      </c>
      <c r="G1106">
        <v>11</v>
      </c>
      <c r="H1106" t="s">
        <v>461</v>
      </c>
      <c r="I1106">
        <v>486</v>
      </c>
      <c r="J1106">
        <v>482</v>
      </c>
      <c r="K1106">
        <v>969</v>
      </c>
      <c r="L1106">
        <v>505</v>
      </c>
      <c r="M1106">
        <v>498</v>
      </c>
      <c r="N1106">
        <v>1003</v>
      </c>
      <c r="O1106">
        <v>505</v>
      </c>
      <c r="P1106">
        <v>487</v>
      </c>
      <c r="Q1106">
        <v>992</v>
      </c>
      <c r="R1106">
        <v>504</v>
      </c>
      <c r="S1106">
        <v>509</v>
      </c>
      <c r="T1106">
        <v>1013</v>
      </c>
      <c r="U1106">
        <v>790</v>
      </c>
      <c r="V1106">
        <v>855</v>
      </c>
      <c r="W1106">
        <v>1645</v>
      </c>
      <c r="X1106">
        <v>78021.790000000037</v>
      </c>
    </row>
    <row r="1107" spans="1:24" x14ac:dyDescent="0.2">
      <c r="A1107">
        <v>220901001</v>
      </c>
      <c r="B1107" t="s">
        <v>1862</v>
      </c>
      <c r="C1107">
        <v>220901</v>
      </c>
      <c r="D1107" t="s">
        <v>1863</v>
      </c>
      <c r="E1107">
        <v>220</v>
      </c>
      <c r="F1107" t="s">
        <v>1860</v>
      </c>
      <c r="G1107">
        <v>11</v>
      </c>
      <c r="H1107" t="s">
        <v>461</v>
      </c>
      <c r="I1107">
        <v>502</v>
      </c>
      <c r="J1107">
        <v>498</v>
      </c>
      <c r="K1107">
        <v>1000</v>
      </c>
      <c r="L1107">
        <v>535</v>
      </c>
      <c r="M1107">
        <v>525</v>
      </c>
      <c r="N1107">
        <v>1060</v>
      </c>
      <c r="O1107">
        <v>544</v>
      </c>
      <c r="P1107">
        <v>517</v>
      </c>
      <c r="Q1107">
        <v>1061</v>
      </c>
      <c r="R1107">
        <v>524</v>
      </c>
      <c r="S1107">
        <v>534</v>
      </c>
      <c r="T1107">
        <v>1059</v>
      </c>
      <c r="U1107">
        <v>1371</v>
      </c>
      <c r="V1107">
        <v>1402</v>
      </c>
      <c r="W1107">
        <v>2773</v>
      </c>
      <c r="X1107">
        <v>78021.790000000037</v>
      </c>
    </row>
    <row r="1108" spans="1:24" x14ac:dyDescent="0.2">
      <c r="A1108">
        <v>220901003</v>
      </c>
      <c r="B1108" t="s">
        <v>1053</v>
      </c>
      <c r="C1108">
        <v>220901</v>
      </c>
      <c r="D1108" t="s">
        <v>1863</v>
      </c>
      <c r="E1108">
        <v>220</v>
      </c>
      <c r="F1108" t="s">
        <v>1860</v>
      </c>
      <c r="G1108">
        <v>11</v>
      </c>
      <c r="H1108" t="s">
        <v>461</v>
      </c>
      <c r="I1108">
        <v>480</v>
      </c>
      <c r="J1108">
        <v>477</v>
      </c>
      <c r="K1108">
        <v>957</v>
      </c>
      <c r="L1108">
        <v>522</v>
      </c>
      <c r="M1108">
        <v>516</v>
      </c>
      <c r="N1108">
        <v>1038</v>
      </c>
      <c r="O1108">
        <v>524</v>
      </c>
      <c r="P1108">
        <v>504</v>
      </c>
      <c r="Q1108">
        <v>1028</v>
      </c>
      <c r="R1108">
        <v>520</v>
      </c>
      <c r="S1108">
        <v>529</v>
      </c>
      <c r="T1108">
        <v>1049</v>
      </c>
      <c r="U1108">
        <v>1414</v>
      </c>
      <c r="V1108">
        <v>1492</v>
      </c>
      <c r="W1108">
        <v>2906</v>
      </c>
      <c r="X1108">
        <v>78021.790000000037</v>
      </c>
    </row>
    <row r="1109" spans="1:24" x14ac:dyDescent="0.2">
      <c r="A1109">
        <v>220901004</v>
      </c>
      <c r="B1109" t="s">
        <v>712</v>
      </c>
      <c r="C1109">
        <v>220901</v>
      </c>
      <c r="D1109" t="s">
        <v>1863</v>
      </c>
      <c r="E1109">
        <v>220</v>
      </c>
      <c r="F1109" t="s">
        <v>1860</v>
      </c>
      <c r="G1109">
        <v>11</v>
      </c>
      <c r="H1109" t="s">
        <v>461</v>
      </c>
      <c r="I1109">
        <v>488</v>
      </c>
      <c r="J1109">
        <v>479</v>
      </c>
      <c r="K1109">
        <v>966</v>
      </c>
      <c r="L1109">
        <v>499</v>
      </c>
      <c r="M1109">
        <v>488</v>
      </c>
      <c r="N1109">
        <v>987</v>
      </c>
      <c r="O1109">
        <v>495</v>
      </c>
      <c r="P1109">
        <v>469</v>
      </c>
      <c r="Q1109">
        <v>964</v>
      </c>
      <c r="R1109">
        <v>504</v>
      </c>
      <c r="S1109">
        <v>509</v>
      </c>
      <c r="T1109">
        <v>1012</v>
      </c>
      <c r="U1109">
        <v>1377</v>
      </c>
      <c r="V1109">
        <v>1655</v>
      </c>
      <c r="W1109">
        <v>3032</v>
      </c>
      <c r="X1109">
        <v>78021.790000000037</v>
      </c>
    </row>
    <row r="1110" spans="1:24" x14ac:dyDescent="0.2">
      <c r="A1110">
        <v>220901005</v>
      </c>
      <c r="B1110" t="s">
        <v>1865</v>
      </c>
      <c r="C1110">
        <v>220901</v>
      </c>
      <c r="D1110" t="s">
        <v>1863</v>
      </c>
      <c r="E1110">
        <v>220</v>
      </c>
      <c r="F1110" t="s">
        <v>1860</v>
      </c>
      <c r="G1110">
        <v>11</v>
      </c>
      <c r="H1110" t="s">
        <v>461</v>
      </c>
      <c r="I1110">
        <v>512</v>
      </c>
      <c r="J1110">
        <v>508</v>
      </c>
      <c r="K1110">
        <v>1020</v>
      </c>
      <c r="L1110">
        <v>564</v>
      </c>
      <c r="M1110">
        <v>555</v>
      </c>
      <c r="N1110">
        <v>1119</v>
      </c>
      <c r="O1110">
        <v>558</v>
      </c>
      <c r="P1110">
        <v>540</v>
      </c>
      <c r="Q1110">
        <v>1098</v>
      </c>
      <c r="R1110">
        <v>570</v>
      </c>
      <c r="S1110">
        <v>571</v>
      </c>
      <c r="T1110">
        <v>1141</v>
      </c>
      <c r="U1110">
        <v>1608</v>
      </c>
      <c r="V1110">
        <v>1743</v>
      </c>
      <c r="W1110">
        <v>3351</v>
      </c>
      <c r="X1110">
        <v>78021.790000000037</v>
      </c>
    </row>
    <row r="1111" spans="1:24" x14ac:dyDescent="0.2">
      <c r="A1111">
        <v>220901002</v>
      </c>
      <c r="B1111" t="s">
        <v>1864</v>
      </c>
      <c r="C1111">
        <v>220901</v>
      </c>
      <c r="D1111" t="s">
        <v>1863</v>
      </c>
      <c r="E1111">
        <v>220</v>
      </c>
      <c r="F1111" t="s">
        <v>1860</v>
      </c>
      <c r="G1111">
        <v>11</v>
      </c>
      <c r="H1111" t="s">
        <v>461</v>
      </c>
      <c r="I1111">
        <v>461</v>
      </c>
      <c r="J1111">
        <v>452</v>
      </c>
      <c r="K1111">
        <v>912</v>
      </c>
      <c r="L1111">
        <v>464</v>
      </c>
      <c r="M1111">
        <v>455</v>
      </c>
      <c r="N1111">
        <v>919</v>
      </c>
      <c r="O1111">
        <v>466</v>
      </c>
      <c r="P1111">
        <v>453</v>
      </c>
      <c r="Q1111">
        <v>919</v>
      </c>
      <c r="R1111">
        <v>461</v>
      </c>
      <c r="S1111">
        <v>457</v>
      </c>
      <c r="T1111">
        <v>919</v>
      </c>
      <c r="U1111">
        <v>1723</v>
      </c>
      <c r="V1111">
        <v>1907</v>
      </c>
      <c r="W1111">
        <v>3630</v>
      </c>
      <c r="X1111">
        <v>78021.790000000037</v>
      </c>
    </row>
    <row r="1112" spans="1:24" x14ac:dyDescent="0.2">
      <c r="A1112">
        <v>15910008</v>
      </c>
      <c r="B1112" t="s">
        <v>191</v>
      </c>
      <c r="C1112">
        <v>15910</v>
      </c>
      <c r="D1112" t="s">
        <v>185</v>
      </c>
      <c r="E1112">
        <v>15</v>
      </c>
      <c r="F1112" t="s">
        <v>139</v>
      </c>
      <c r="G1112">
        <v>20</v>
      </c>
      <c r="H1112" t="s">
        <v>67</v>
      </c>
      <c r="I1112">
        <v>483</v>
      </c>
      <c r="J1112">
        <v>440</v>
      </c>
      <c r="K1112">
        <v>923</v>
      </c>
      <c r="L1112">
        <v>500</v>
      </c>
      <c r="M1112">
        <v>466</v>
      </c>
      <c r="N1112">
        <v>966</v>
      </c>
      <c r="O1112">
        <v>502</v>
      </c>
      <c r="P1112">
        <v>476</v>
      </c>
      <c r="Q1112">
        <v>978</v>
      </c>
      <c r="R1112">
        <v>497</v>
      </c>
      <c r="S1112">
        <v>450</v>
      </c>
      <c r="T1112">
        <v>947</v>
      </c>
      <c r="U1112">
        <v>69</v>
      </c>
      <c r="V1112">
        <v>71</v>
      </c>
      <c r="W1112">
        <v>140</v>
      </c>
      <c r="X1112">
        <v>80494.501000000004</v>
      </c>
    </row>
    <row r="1113" spans="1:24" x14ac:dyDescent="0.2">
      <c r="A1113">
        <v>15910009</v>
      </c>
      <c r="B1113" t="s">
        <v>192</v>
      </c>
      <c r="C1113">
        <v>15910</v>
      </c>
      <c r="D1113" t="s">
        <v>185</v>
      </c>
      <c r="E1113">
        <v>15</v>
      </c>
      <c r="F1113" t="s">
        <v>139</v>
      </c>
      <c r="G1113">
        <v>20</v>
      </c>
      <c r="H1113" t="s">
        <v>67</v>
      </c>
      <c r="I1113">
        <v>523</v>
      </c>
      <c r="J1113">
        <v>536</v>
      </c>
      <c r="K1113">
        <v>1060</v>
      </c>
      <c r="L1113">
        <v>579</v>
      </c>
      <c r="M1113">
        <v>564</v>
      </c>
      <c r="N1113">
        <v>1143</v>
      </c>
      <c r="O1113">
        <v>585</v>
      </c>
      <c r="P1113">
        <v>553</v>
      </c>
      <c r="Q1113">
        <v>1139</v>
      </c>
      <c r="R1113">
        <v>570</v>
      </c>
      <c r="S1113">
        <v>578</v>
      </c>
      <c r="T1113">
        <v>1148</v>
      </c>
      <c r="U1113">
        <v>274</v>
      </c>
      <c r="V1113">
        <v>209</v>
      </c>
      <c r="W1113">
        <v>483</v>
      </c>
      <c r="X1113">
        <v>80494.501000000004</v>
      </c>
    </row>
    <row r="1114" spans="1:24" x14ac:dyDescent="0.2">
      <c r="A1114">
        <v>15910002</v>
      </c>
      <c r="B1114" t="s">
        <v>186</v>
      </c>
      <c r="C1114">
        <v>15910</v>
      </c>
      <c r="D1114" t="s">
        <v>185</v>
      </c>
      <c r="E1114">
        <v>15</v>
      </c>
      <c r="F1114" t="s">
        <v>139</v>
      </c>
      <c r="G1114">
        <v>20</v>
      </c>
      <c r="H1114" t="s">
        <v>67</v>
      </c>
      <c r="I1114">
        <v>498</v>
      </c>
      <c r="J1114">
        <v>489</v>
      </c>
      <c r="K1114">
        <v>987</v>
      </c>
      <c r="L1114">
        <v>527</v>
      </c>
      <c r="M1114">
        <v>516</v>
      </c>
      <c r="N1114">
        <v>1043</v>
      </c>
      <c r="O1114">
        <v>526</v>
      </c>
      <c r="P1114">
        <v>501</v>
      </c>
      <c r="Q1114">
        <v>1027</v>
      </c>
      <c r="R1114">
        <v>528</v>
      </c>
      <c r="S1114">
        <v>532</v>
      </c>
      <c r="T1114">
        <v>1060</v>
      </c>
      <c r="U1114">
        <v>1149</v>
      </c>
      <c r="V1114">
        <v>1329</v>
      </c>
      <c r="W1114">
        <v>2478</v>
      </c>
      <c r="X1114">
        <v>80494.501000000004</v>
      </c>
    </row>
    <row r="1115" spans="1:24" x14ac:dyDescent="0.2">
      <c r="A1115">
        <v>15910001</v>
      </c>
      <c r="B1115" t="s">
        <v>184</v>
      </c>
      <c r="C1115">
        <v>15910</v>
      </c>
      <c r="D1115" t="s">
        <v>185</v>
      </c>
      <c r="E1115">
        <v>15</v>
      </c>
      <c r="F1115" t="s">
        <v>139</v>
      </c>
      <c r="G1115">
        <v>20</v>
      </c>
      <c r="H1115" t="s">
        <v>67</v>
      </c>
      <c r="I1115">
        <v>482</v>
      </c>
      <c r="J1115">
        <v>477</v>
      </c>
      <c r="K1115">
        <v>959</v>
      </c>
      <c r="L1115">
        <v>522</v>
      </c>
      <c r="M1115">
        <v>509</v>
      </c>
      <c r="N1115">
        <v>1031</v>
      </c>
      <c r="O1115">
        <v>527</v>
      </c>
      <c r="P1115">
        <v>499</v>
      </c>
      <c r="Q1115">
        <v>1027</v>
      </c>
      <c r="R1115">
        <v>516</v>
      </c>
      <c r="S1115">
        <v>522</v>
      </c>
      <c r="T1115">
        <v>1037</v>
      </c>
      <c r="U1115">
        <v>1279</v>
      </c>
      <c r="V1115">
        <v>1315</v>
      </c>
      <c r="W1115">
        <v>2594</v>
      </c>
      <c r="X1115">
        <v>80494.501000000004</v>
      </c>
    </row>
    <row r="1116" spans="1:24" x14ac:dyDescent="0.2">
      <c r="A1116">
        <v>15910004</v>
      </c>
      <c r="B1116" t="s">
        <v>188</v>
      </c>
      <c r="C1116">
        <v>15910</v>
      </c>
      <c r="D1116" t="s">
        <v>185</v>
      </c>
      <c r="E1116">
        <v>15</v>
      </c>
      <c r="F1116" t="s">
        <v>139</v>
      </c>
      <c r="G1116">
        <v>20</v>
      </c>
      <c r="H1116" t="s">
        <v>67</v>
      </c>
      <c r="I1116">
        <v>487</v>
      </c>
      <c r="J1116">
        <v>475</v>
      </c>
      <c r="K1116">
        <v>963</v>
      </c>
      <c r="L1116">
        <v>517</v>
      </c>
      <c r="M1116">
        <v>504</v>
      </c>
      <c r="N1116">
        <v>1021</v>
      </c>
      <c r="O1116">
        <v>509</v>
      </c>
      <c r="P1116">
        <v>487</v>
      </c>
      <c r="Q1116">
        <v>997</v>
      </c>
      <c r="R1116">
        <v>525</v>
      </c>
      <c r="S1116">
        <v>518</v>
      </c>
      <c r="T1116">
        <v>1043</v>
      </c>
      <c r="U1116">
        <v>1322</v>
      </c>
      <c r="V1116">
        <v>1612</v>
      </c>
      <c r="W1116">
        <v>2934</v>
      </c>
      <c r="X1116">
        <v>80494.501000000004</v>
      </c>
    </row>
    <row r="1117" spans="1:24" x14ac:dyDescent="0.2">
      <c r="A1117">
        <v>15910014</v>
      </c>
      <c r="B1117" t="s">
        <v>193</v>
      </c>
      <c r="C1117">
        <v>15910</v>
      </c>
      <c r="D1117" t="s">
        <v>185</v>
      </c>
      <c r="E1117">
        <v>15</v>
      </c>
      <c r="F1117" t="s">
        <v>139</v>
      </c>
      <c r="G1117">
        <v>20</v>
      </c>
      <c r="H1117" t="s">
        <v>67</v>
      </c>
      <c r="I1117">
        <v>546</v>
      </c>
      <c r="J1117">
        <v>548</v>
      </c>
      <c r="K1117">
        <v>1094</v>
      </c>
      <c r="L1117">
        <v>581</v>
      </c>
      <c r="M1117">
        <v>574</v>
      </c>
      <c r="N1117">
        <v>1155</v>
      </c>
      <c r="O1117">
        <v>578</v>
      </c>
      <c r="P1117">
        <v>558</v>
      </c>
      <c r="Q1117">
        <v>1136</v>
      </c>
      <c r="R1117">
        <v>584</v>
      </c>
      <c r="S1117">
        <v>590</v>
      </c>
      <c r="T1117">
        <v>1174</v>
      </c>
      <c r="U1117">
        <v>1520</v>
      </c>
      <c r="V1117">
        <v>1479</v>
      </c>
      <c r="W1117">
        <v>2999</v>
      </c>
      <c r="X1117">
        <v>80494.501000000004</v>
      </c>
    </row>
    <row r="1118" spans="1:24" x14ac:dyDescent="0.2">
      <c r="A1118">
        <v>15910003</v>
      </c>
      <c r="B1118" t="s">
        <v>187</v>
      </c>
      <c r="C1118">
        <v>15910</v>
      </c>
      <c r="D1118" t="s">
        <v>185</v>
      </c>
      <c r="E1118">
        <v>15</v>
      </c>
      <c r="F1118" t="s">
        <v>139</v>
      </c>
      <c r="G1118">
        <v>20</v>
      </c>
      <c r="H1118" t="s">
        <v>67</v>
      </c>
      <c r="I1118">
        <v>503</v>
      </c>
      <c r="J1118">
        <v>494</v>
      </c>
      <c r="K1118">
        <v>997</v>
      </c>
      <c r="L1118">
        <v>559</v>
      </c>
      <c r="M1118">
        <v>544</v>
      </c>
      <c r="N1118">
        <v>1104</v>
      </c>
      <c r="O1118">
        <v>561</v>
      </c>
      <c r="P1118">
        <v>534</v>
      </c>
      <c r="Q1118">
        <v>1096</v>
      </c>
      <c r="R1118">
        <v>557</v>
      </c>
      <c r="S1118">
        <v>555</v>
      </c>
      <c r="T1118">
        <v>1112</v>
      </c>
      <c r="U1118">
        <v>1434</v>
      </c>
      <c r="V1118">
        <v>1589</v>
      </c>
      <c r="W1118">
        <v>3023</v>
      </c>
      <c r="X1118">
        <v>80494.501000000004</v>
      </c>
    </row>
    <row r="1119" spans="1:24" x14ac:dyDescent="0.2">
      <c r="A1119">
        <v>15910007</v>
      </c>
      <c r="B1119" t="s">
        <v>190</v>
      </c>
      <c r="C1119">
        <v>15910</v>
      </c>
      <c r="D1119" t="s">
        <v>185</v>
      </c>
      <c r="E1119">
        <v>15</v>
      </c>
      <c r="F1119" t="s">
        <v>139</v>
      </c>
      <c r="G1119">
        <v>20</v>
      </c>
      <c r="H1119" t="s">
        <v>67</v>
      </c>
      <c r="I1119">
        <v>552</v>
      </c>
      <c r="J1119">
        <v>548</v>
      </c>
      <c r="K1119">
        <v>1099</v>
      </c>
      <c r="L1119">
        <v>589</v>
      </c>
      <c r="M1119">
        <v>580</v>
      </c>
      <c r="N1119">
        <v>1169</v>
      </c>
      <c r="O1119">
        <v>591</v>
      </c>
      <c r="P1119">
        <v>572</v>
      </c>
      <c r="Q1119">
        <v>1163</v>
      </c>
      <c r="R1119">
        <v>585</v>
      </c>
      <c r="S1119">
        <v>591</v>
      </c>
      <c r="T1119">
        <v>1176</v>
      </c>
      <c r="U1119">
        <v>1674</v>
      </c>
      <c r="V1119">
        <v>1659</v>
      </c>
      <c r="W1119">
        <v>3333</v>
      </c>
      <c r="X1119">
        <v>80494.501000000004</v>
      </c>
    </row>
    <row r="1120" spans="1:24" x14ac:dyDescent="0.2">
      <c r="A1120">
        <v>15910005</v>
      </c>
      <c r="B1120" t="s">
        <v>189</v>
      </c>
      <c r="C1120">
        <v>15910</v>
      </c>
      <c r="D1120" t="s">
        <v>185</v>
      </c>
      <c r="E1120">
        <v>15</v>
      </c>
      <c r="F1120" t="s">
        <v>139</v>
      </c>
      <c r="G1120">
        <v>20</v>
      </c>
      <c r="H1120" t="s">
        <v>67</v>
      </c>
      <c r="I1120">
        <v>506</v>
      </c>
      <c r="J1120">
        <v>505</v>
      </c>
      <c r="K1120">
        <v>1011</v>
      </c>
      <c r="L1120">
        <v>518</v>
      </c>
      <c r="M1120">
        <v>509</v>
      </c>
      <c r="N1120">
        <v>1026</v>
      </c>
      <c r="O1120">
        <v>522</v>
      </c>
      <c r="P1120">
        <v>502</v>
      </c>
      <c r="Q1120">
        <v>1024</v>
      </c>
      <c r="R1120">
        <v>511</v>
      </c>
      <c r="S1120">
        <v>520</v>
      </c>
      <c r="T1120">
        <v>1031</v>
      </c>
      <c r="U1120">
        <v>1691</v>
      </c>
      <c r="V1120">
        <v>1681</v>
      </c>
      <c r="W1120">
        <v>3372</v>
      </c>
      <c r="X1120">
        <v>80494.501000000004</v>
      </c>
    </row>
    <row r="1121" spans="1:24" x14ac:dyDescent="0.2">
      <c r="A1121">
        <v>101914011</v>
      </c>
      <c r="B1121" t="s">
        <v>1105</v>
      </c>
      <c r="C1121">
        <v>101914</v>
      </c>
      <c r="D1121" t="s">
        <v>1100</v>
      </c>
      <c r="E1121">
        <v>101</v>
      </c>
      <c r="F1121" t="s">
        <v>971</v>
      </c>
      <c r="G1121">
        <v>4</v>
      </c>
      <c r="H1121" t="s">
        <v>252</v>
      </c>
      <c r="I1121">
        <v>460</v>
      </c>
      <c r="J1121">
        <v>465</v>
      </c>
      <c r="K1121">
        <v>925</v>
      </c>
      <c r="L1121">
        <v>473</v>
      </c>
      <c r="M1121">
        <v>470</v>
      </c>
      <c r="N1121">
        <v>943</v>
      </c>
      <c r="R1121">
        <v>460</v>
      </c>
      <c r="S1121">
        <v>465</v>
      </c>
      <c r="T1121">
        <v>925</v>
      </c>
      <c r="U1121">
        <v>76</v>
      </c>
      <c r="V1121">
        <v>91</v>
      </c>
      <c r="W1121">
        <v>167</v>
      </c>
      <c r="X1121">
        <v>86720.096999999994</v>
      </c>
    </row>
    <row r="1122" spans="1:24" x14ac:dyDescent="0.2">
      <c r="A1122">
        <v>101914012</v>
      </c>
      <c r="B1122" t="s">
        <v>1106</v>
      </c>
      <c r="C1122">
        <v>101914</v>
      </c>
      <c r="D1122" t="s">
        <v>1100</v>
      </c>
      <c r="E1122">
        <v>101</v>
      </c>
      <c r="F1122" t="s">
        <v>971</v>
      </c>
      <c r="G1122">
        <v>4</v>
      </c>
      <c r="H1122" t="s">
        <v>252</v>
      </c>
      <c r="I1122">
        <v>560</v>
      </c>
      <c r="J1122">
        <v>555</v>
      </c>
      <c r="K1122">
        <v>1115</v>
      </c>
      <c r="L1122">
        <v>592</v>
      </c>
      <c r="M1122">
        <v>587</v>
      </c>
      <c r="N1122">
        <v>1179</v>
      </c>
      <c r="O1122">
        <v>598</v>
      </c>
      <c r="P1122">
        <v>576</v>
      </c>
      <c r="Q1122">
        <v>1174</v>
      </c>
      <c r="R1122">
        <v>585</v>
      </c>
      <c r="S1122">
        <v>598</v>
      </c>
      <c r="T1122">
        <v>1183</v>
      </c>
      <c r="U1122">
        <v>1228</v>
      </c>
      <c r="V1122">
        <v>1263</v>
      </c>
      <c r="W1122">
        <v>2491</v>
      </c>
      <c r="X1122">
        <v>86720.096999999994</v>
      </c>
    </row>
    <row r="1123" spans="1:24" x14ac:dyDescent="0.2">
      <c r="A1123">
        <v>101914005</v>
      </c>
      <c r="B1123" t="s">
        <v>1101</v>
      </c>
      <c r="C1123">
        <v>101914</v>
      </c>
      <c r="D1123" t="s">
        <v>1100</v>
      </c>
      <c r="E1123">
        <v>101</v>
      </c>
      <c r="F1123" t="s">
        <v>971</v>
      </c>
      <c r="G1123">
        <v>4</v>
      </c>
      <c r="H1123" t="s">
        <v>252</v>
      </c>
      <c r="I1123">
        <v>517</v>
      </c>
      <c r="J1123">
        <v>514</v>
      </c>
      <c r="K1123">
        <v>1031</v>
      </c>
      <c r="L1123">
        <v>526</v>
      </c>
      <c r="M1123">
        <v>522</v>
      </c>
      <c r="N1123">
        <v>1048</v>
      </c>
      <c r="O1123">
        <v>520</v>
      </c>
      <c r="P1123">
        <v>510</v>
      </c>
      <c r="Q1123">
        <v>1030</v>
      </c>
      <c r="R1123">
        <v>535</v>
      </c>
      <c r="S1123">
        <v>539</v>
      </c>
      <c r="T1123">
        <v>1075</v>
      </c>
      <c r="U1123">
        <v>1335</v>
      </c>
      <c r="V1123">
        <v>1412</v>
      </c>
      <c r="W1123">
        <v>2747</v>
      </c>
      <c r="X1123">
        <v>86720.096999999994</v>
      </c>
    </row>
    <row r="1124" spans="1:24" x14ac:dyDescent="0.2">
      <c r="A1124">
        <v>101914002</v>
      </c>
      <c r="B1124" t="s">
        <v>1019</v>
      </c>
      <c r="C1124">
        <v>101914</v>
      </c>
      <c r="D1124" t="s">
        <v>1100</v>
      </c>
      <c r="E1124">
        <v>101</v>
      </c>
      <c r="F1124" t="s">
        <v>971</v>
      </c>
      <c r="G1124">
        <v>4</v>
      </c>
      <c r="H1124" t="s">
        <v>252</v>
      </c>
      <c r="I1124">
        <v>557</v>
      </c>
      <c r="J1124">
        <v>573</v>
      </c>
      <c r="K1124">
        <v>1129</v>
      </c>
      <c r="L1124">
        <v>589</v>
      </c>
      <c r="M1124">
        <v>601</v>
      </c>
      <c r="N1124">
        <v>1189</v>
      </c>
      <c r="O1124">
        <v>581</v>
      </c>
      <c r="P1124">
        <v>581</v>
      </c>
      <c r="Q1124">
        <v>1161</v>
      </c>
      <c r="R1124">
        <v>598</v>
      </c>
      <c r="S1124">
        <v>622</v>
      </c>
      <c r="T1124">
        <v>1219</v>
      </c>
      <c r="U1124">
        <v>1421</v>
      </c>
      <c r="V1124">
        <v>1501</v>
      </c>
      <c r="W1124">
        <v>2922</v>
      </c>
      <c r="X1124">
        <v>86720.096999999994</v>
      </c>
    </row>
    <row r="1125" spans="1:24" x14ac:dyDescent="0.2">
      <c r="A1125">
        <v>101914007</v>
      </c>
      <c r="B1125" t="s">
        <v>1102</v>
      </c>
      <c r="C1125">
        <v>101914</v>
      </c>
      <c r="D1125" t="s">
        <v>1100</v>
      </c>
      <c r="E1125">
        <v>101</v>
      </c>
      <c r="F1125" t="s">
        <v>971</v>
      </c>
      <c r="G1125">
        <v>4</v>
      </c>
      <c r="H1125" t="s">
        <v>252</v>
      </c>
      <c r="I1125">
        <v>554</v>
      </c>
      <c r="J1125">
        <v>564</v>
      </c>
      <c r="K1125">
        <v>1118</v>
      </c>
      <c r="L1125">
        <v>592</v>
      </c>
      <c r="M1125">
        <v>605</v>
      </c>
      <c r="N1125">
        <v>1196</v>
      </c>
      <c r="O1125">
        <v>592</v>
      </c>
      <c r="P1125">
        <v>590</v>
      </c>
      <c r="Q1125">
        <v>1182</v>
      </c>
      <c r="R1125">
        <v>591</v>
      </c>
      <c r="S1125">
        <v>619</v>
      </c>
      <c r="T1125">
        <v>1209</v>
      </c>
      <c r="U1125">
        <v>1569</v>
      </c>
      <c r="V1125">
        <v>1598</v>
      </c>
      <c r="W1125">
        <v>3167</v>
      </c>
      <c r="X1125">
        <v>86720.096999999994</v>
      </c>
    </row>
    <row r="1126" spans="1:24" x14ac:dyDescent="0.2">
      <c r="A1126">
        <v>101914010</v>
      </c>
      <c r="B1126" t="s">
        <v>1104</v>
      </c>
      <c r="C1126">
        <v>101914</v>
      </c>
      <c r="D1126" t="s">
        <v>1100</v>
      </c>
      <c r="E1126">
        <v>101</v>
      </c>
      <c r="F1126" t="s">
        <v>971</v>
      </c>
      <c r="G1126">
        <v>4</v>
      </c>
      <c r="H1126" t="s">
        <v>252</v>
      </c>
      <c r="I1126">
        <v>551</v>
      </c>
      <c r="J1126">
        <v>556</v>
      </c>
      <c r="K1126">
        <v>1108</v>
      </c>
      <c r="L1126">
        <v>615</v>
      </c>
      <c r="M1126">
        <v>620</v>
      </c>
      <c r="N1126">
        <v>1235</v>
      </c>
      <c r="O1126">
        <v>611</v>
      </c>
      <c r="P1126">
        <v>605</v>
      </c>
      <c r="Q1126">
        <v>1216</v>
      </c>
      <c r="R1126">
        <v>621</v>
      </c>
      <c r="S1126">
        <v>640</v>
      </c>
      <c r="T1126">
        <v>1260</v>
      </c>
      <c r="U1126">
        <v>1566</v>
      </c>
      <c r="V1126">
        <v>1663</v>
      </c>
      <c r="W1126">
        <v>3229</v>
      </c>
      <c r="X1126">
        <v>86720.096999999994</v>
      </c>
    </row>
    <row r="1127" spans="1:24" x14ac:dyDescent="0.2">
      <c r="A1127">
        <v>101914001</v>
      </c>
      <c r="B1127" t="s">
        <v>1099</v>
      </c>
      <c r="C1127">
        <v>101914</v>
      </c>
      <c r="D1127" t="s">
        <v>1100</v>
      </c>
      <c r="E1127">
        <v>101</v>
      </c>
      <c r="F1127" t="s">
        <v>971</v>
      </c>
      <c r="G1127">
        <v>4</v>
      </c>
      <c r="H1127" t="s">
        <v>252</v>
      </c>
      <c r="I1127">
        <v>535</v>
      </c>
      <c r="J1127">
        <v>519</v>
      </c>
      <c r="K1127">
        <v>1054</v>
      </c>
      <c r="L1127">
        <v>559</v>
      </c>
      <c r="M1127">
        <v>552</v>
      </c>
      <c r="N1127">
        <v>1110</v>
      </c>
      <c r="O1127">
        <v>560</v>
      </c>
      <c r="P1127">
        <v>543</v>
      </c>
      <c r="Q1127">
        <v>1104</v>
      </c>
      <c r="R1127">
        <v>557</v>
      </c>
      <c r="S1127">
        <v>562</v>
      </c>
      <c r="T1127">
        <v>1118</v>
      </c>
      <c r="U1127">
        <v>1584</v>
      </c>
      <c r="V1127">
        <v>1657</v>
      </c>
      <c r="W1127">
        <v>3241</v>
      </c>
      <c r="X1127">
        <v>86720.096999999994</v>
      </c>
    </row>
    <row r="1128" spans="1:24" x14ac:dyDescent="0.2">
      <c r="A1128">
        <v>101914009</v>
      </c>
      <c r="B1128" t="s">
        <v>1103</v>
      </c>
      <c r="C1128">
        <v>101914</v>
      </c>
      <c r="D1128" t="s">
        <v>1100</v>
      </c>
      <c r="E1128">
        <v>101</v>
      </c>
      <c r="F1128" t="s">
        <v>971</v>
      </c>
      <c r="G1128">
        <v>4</v>
      </c>
      <c r="H1128" t="s">
        <v>252</v>
      </c>
      <c r="I1128">
        <v>487</v>
      </c>
      <c r="J1128">
        <v>479</v>
      </c>
      <c r="K1128">
        <v>966</v>
      </c>
      <c r="L1128">
        <v>502</v>
      </c>
      <c r="M1128">
        <v>490</v>
      </c>
      <c r="N1128">
        <v>993</v>
      </c>
      <c r="O1128">
        <v>496</v>
      </c>
      <c r="P1128">
        <v>473</v>
      </c>
      <c r="Q1128">
        <v>969</v>
      </c>
      <c r="R1128">
        <v>509</v>
      </c>
      <c r="S1128">
        <v>509</v>
      </c>
      <c r="T1128">
        <v>1018</v>
      </c>
      <c r="U1128">
        <v>1699</v>
      </c>
      <c r="V1128">
        <v>1738</v>
      </c>
      <c r="W1128">
        <v>3437</v>
      </c>
      <c r="X1128">
        <v>86720.096999999994</v>
      </c>
    </row>
    <row r="1129" spans="1:24" x14ac:dyDescent="0.2">
      <c r="A1129">
        <v>79907012</v>
      </c>
      <c r="B1129" t="s">
        <v>823</v>
      </c>
      <c r="C1129">
        <v>79907</v>
      </c>
      <c r="D1129" t="s">
        <v>815</v>
      </c>
      <c r="E1129">
        <v>79</v>
      </c>
      <c r="F1129" t="s">
        <v>808</v>
      </c>
      <c r="G1129">
        <v>4</v>
      </c>
      <c r="H1129" t="s">
        <v>252</v>
      </c>
      <c r="I1129">
        <v>460</v>
      </c>
      <c r="J1129">
        <v>448</v>
      </c>
      <c r="K1129">
        <v>908</v>
      </c>
      <c r="L1129">
        <v>459</v>
      </c>
      <c r="M1129">
        <v>446</v>
      </c>
      <c r="N1129">
        <v>904</v>
      </c>
      <c r="O1129">
        <v>464</v>
      </c>
      <c r="P1129">
        <v>441</v>
      </c>
      <c r="Q1129">
        <v>905</v>
      </c>
      <c r="R1129">
        <v>450</v>
      </c>
      <c r="S1129">
        <v>455</v>
      </c>
      <c r="T1129">
        <v>904</v>
      </c>
      <c r="U1129">
        <v>631</v>
      </c>
      <c r="V1129">
        <v>627</v>
      </c>
      <c r="W1129">
        <v>1258</v>
      </c>
      <c r="X1129">
        <v>87181.043999999994</v>
      </c>
    </row>
    <row r="1130" spans="1:24" x14ac:dyDescent="0.2">
      <c r="A1130">
        <v>79907002</v>
      </c>
      <c r="B1130" t="s">
        <v>816</v>
      </c>
      <c r="C1130">
        <v>79907</v>
      </c>
      <c r="D1130" t="s">
        <v>815</v>
      </c>
      <c r="E1130">
        <v>79</v>
      </c>
      <c r="F1130" t="s">
        <v>808</v>
      </c>
      <c r="G1130">
        <v>4</v>
      </c>
      <c r="H1130" t="s">
        <v>252</v>
      </c>
      <c r="I1130">
        <v>446</v>
      </c>
      <c r="J1130">
        <v>436</v>
      </c>
      <c r="K1130">
        <v>883</v>
      </c>
      <c r="L1130">
        <v>452</v>
      </c>
      <c r="M1130">
        <v>444</v>
      </c>
      <c r="N1130">
        <v>895</v>
      </c>
      <c r="O1130">
        <v>441</v>
      </c>
      <c r="P1130">
        <v>428</v>
      </c>
      <c r="Q1130">
        <v>869</v>
      </c>
      <c r="R1130">
        <v>462</v>
      </c>
      <c r="S1130">
        <v>460</v>
      </c>
      <c r="T1130">
        <v>922</v>
      </c>
      <c r="U1130">
        <v>620</v>
      </c>
      <c r="V1130">
        <v>679</v>
      </c>
      <c r="W1130">
        <v>1299</v>
      </c>
      <c r="X1130">
        <v>87181.043999999994</v>
      </c>
    </row>
    <row r="1131" spans="1:24" x14ac:dyDescent="0.2">
      <c r="A1131">
        <v>79907006</v>
      </c>
      <c r="B1131" t="s">
        <v>819</v>
      </c>
      <c r="C1131">
        <v>79907</v>
      </c>
      <c r="D1131" t="s">
        <v>815</v>
      </c>
      <c r="E1131">
        <v>79</v>
      </c>
      <c r="F1131" t="s">
        <v>808</v>
      </c>
      <c r="G1131">
        <v>4</v>
      </c>
      <c r="H1131" t="s">
        <v>252</v>
      </c>
      <c r="I1131">
        <v>522</v>
      </c>
      <c r="J1131">
        <v>511</v>
      </c>
      <c r="K1131">
        <v>1033</v>
      </c>
      <c r="L1131">
        <v>546</v>
      </c>
      <c r="M1131">
        <v>546</v>
      </c>
      <c r="N1131">
        <v>1092</v>
      </c>
      <c r="O1131">
        <v>538</v>
      </c>
      <c r="P1131">
        <v>531</v>
      </c>
      <c r="Q1131">
        <v>1070</v>
      </c>
      <c r="R1131">
        <v>554</v>
      </c>
      <c r="S1131">
        <v>560</v>
      </c>
      <c r="T1131">
        <v>1114</v>
      </c>
      <c r="U1131">
        <v>948</v>
      </c>
      <c r="V1131">
        <v>1163</v>
      </c>
      <c r="W1131">
        <v>2111</v>
      </c>
      <c r="X1131">
        <v>87181.043999999994</v>
      </c>
    </row>
    <row r="1132" spans="1:24" x14ac:dyDescent="0.2">
      <c r="A1132">
        <v>79907011</v>
      </c>
      <c r="B1132" t="s">
        <v>822</v>
      </c>
      <c r="C1132">
        <v>79907</v>
      </c>
      <c r="D1132" t="s">
        <v>815</v>
      </c>
      <c r="E1132">
        <v>79</v>
      </c>
      <c r="F1132" t="s">
        <v>808</v>
      </c>
      <c r="G1132">
        <v>4</v>
      </c>
      <c r="H1132" t="s">
        <v>252</v>
      </c>
      <c r="I1132">
        <v>490</v>
      </c>
      <c r="J1132">
        <v>481</v>
      </c>
      <c r="K1132">
        <v>971</v>
      </c>
      <c r="L1132">
        <v>502</v>
      </c>
      <c r="M1132">
        <v>494</v>
      </c>
      <c r="N1132">
        <v>996</v>
      </c>
      <c r="O1132">
        <v>496</v>
      </c>
      <c r="P1132">
        <v>480</v>
      </c>
      <c r="Q1132">
        <v>977</v>
      </c>
      <c r="R1132">
        <v>509</v>
      </c>
      <c r="S1132">
        <v>509</v>
      </c>
      <c r="T1132">
        <v>1017</v>
      </c>
      <c r="U1132">
        <v>1051</v>
      </c>
      <c r="V1132">
        <v>1164</v>
      </c>
      <c r="W1132">
        <v>2215</v>
      </c>
      <c r="X1132">
        <v>87181.043999999994</v>
      </c>
    </row>
    <row r="1133" spans="1:24" x14ac:dyDescent="0.2">
      <c r="A1133">
        <v>79907008</v>
      </c>
      <c r="B1133" t="s">
        <v>821</v>
      </c>
      <c r="C1133">
        <v>79907</v>
      </c>
      <c r="D1133" t="s">
        <v>815</v>
      </c>
      <c r="E1133">
        <v>79</v>
      </c>
      <c r="F1133" t="s">
        <v>808</v>
      </c>
      <c r="G1133">
        <v>4</v>
      </c>
      <c r="H1133" t="s">
        <v>252</v>
      </c>
      <c r="I1133">
        <v>499</v>
      </c>
      <c r="J1133">
        <v>491</v>
      </c>
      <c r="K1133">
        <v>990</v>
      </c>
      <c r="L1133">
        <v>513</v>
      </c>
      <c r="M1133">
        <v>501</v>
      </c>
      <c r="N1133">
        <v>1014</v>
      </c>
      <c r="O1133">
        <v>513</v>
      </c>
      <c r="P1133">
        <v>500</v>
      </c>
      <c r="Q1133">
        <v>1013</v>
      </c>
      <c r="R1133">
        <v>511</v>
      </c>
      <c r="S1133">
        <v>503</v>
      </c>
      <c r="T1133">
        <v>1015</v>
      </c>
      <c r="U1133">
        <v>1195</v>
      </c>
      <c r="V1133">
        <v>1024</v>
      </c>
      <c r="W1133">
        <v>2219</v>
      </c>
      <c r="X1133">
        <v>87181.043999999994</v>
      </c>
    </row>
    <row r="1134" spans="1:24" x14ac:dyDescent="0.2">
      <c r="A1134">
        <v>79907001</v>
      </c>
      <c r="B1134" t="s">
        <v>814</v>
      </c>
      <c r="C1134">
        <v>79907</v>
      </c>
      <c r="D1134" t="s">
        <v>815</v>
      </c>
      <c r="E1134">
        <v>79</v>
      </c>
      <c r="F1134" t="s">
        <v>808</v>
      </c>
      <c r="G1134">
        <v>4</v>
      </c>
      <c r="H1134" t="s">
        <v>252</v>
      </c>
      <c r="I1134">
        <v>533</v>
      </c>
      <c r="J1134">
        <v>546</v>
      </c>
      <c r="K1134">
        <v>1078</v>
      </c>
      <c r="L1134">
        <v>573</v>
      </c>
      <c r="M1134">
        <v>586</v>
      </c>
      <c r="N1134">
        <v>1159</v>
      </c>
      <c r="O1134">
        <v>563</v>
      </c>
      <c r="P1134">
        <v>560</v>
      </c>
      <c r="Q1134">
        <v>1122</v>
      </c>
      <c r="R1134">
        <v>583</v>
      </c>
      <c r="S1134">
        <v>611</v>
      </c>
      <c r="T1134">
        <v>1193</v>
      </c>
      <c r="U1134">
        <v>1057</v>
      </c>
      <c r="V1134">
        <v>1183</v>
      </c>
      <c r="W1134">
        <v>2240</v>
      </c>
      <c r="X1134">
        <v>87181.043999999994</v>
      </c>
    </row>
    <row r="1135" spans="1:24" x14ac:dyDescent="0.2">
      <c r="A1135">
        <v>79907007</v>
      </c>
      <c r="B1135" t="s">
        <v>820</v>
      </c>
      <c r="C1135">
        <v>79907</v>
      </c>
      <c r="D1135" t="s">
        <v>815</v>
      </c>
      <c r="E1135">
        <v>79</v>
      </c>
      <c r="F1135" t="s">
        <v>808</v>
      </c>
      <c r="G1135">
        <v>4</v>
      </c>
      <c r="H1135" t="s">
        <v>252</v>
      </c>
      <c r="I1135">
        <v>554</v>
      </c>
      <c r="J1135">
        <v>566</v>
      </c>
      <c r="K1135">
        <v>1120</v>
      </c>
      <c r="L1135">
        <v>579</v>
      </c>
      <c r="M1135">
        <v>594</v>
      </c>
      <c r="N1135">
        <v>1172</v>
      </c>
      <c r="O1135">
        <v>577</v>
      </c>
      <c r="P1135">
        <v>580</v>
      </c>
      <c r="Q1135">
        <v>1157</v>
      </c>
      <c r="R1135">
        <v>581</v>
      </c>
      <c r="S1135">
        <v>608</v>
      </c>
      <c r="T1135">
        <v>1187</v>
      </c>
      <c r="U1135">
        <v>1150</v>
      </c>
      <c r="V1135">
        <v>1109</v>
      </c>
      <c r="W1135">
        <v>2259</v>
      </c>
      <c r="X1135">
        <v>87181.043999999994</v>
      </c>
    </row>
    <row r="1136" spans="1:24" x14ac:dyDescent="0.2">
      <c r="A1136">
        <v>79907005</v>
      </c>
      <c r="B1136" t="s">
        <v>818</v>
      </c>
      <c r="C1136">
        <v>79907</v>
      </c>
      <c r="D1136" t="s">
        <v>815</v>
      </c>
      <c r="E1136">
        <v>79</v>
      </c>
      <c r="F1136" t="s">
        <v>808</v>
      </c>
      <c r="G1136">
        <v>4</v>
      </c>
      <c r="H1136" t="s">
        <v>252</v>
      </c>
      <c r="I1136">
        <v>534</v>
      </c>
      <c r="J1136">
        <v>546</v>
      </c>
      <c r="K1136">
        <v>1079</v>
      </c>
      <c r="L1136">
        <v>552</v>
      </c>
      <c r="M1136">
        <v>563</v>
      </c>
      <c r="N1136">
        <v>1114</v>
      </c>
      <c r="O1136">
        <v>553</v>
      </c>
      <c r="P1136">
        <v>555</v>
      </c>
      <c r="Q1136">
        <v>1107</v>
      </c>
      <c r="R1136">
        <v>551</v>
      </c>
      <c r="S1136">
        <v>572</v>
      </c>
      <c r="T1136">
        <v>1121</v>
      </c>
      <c r="U1136">
        <v>1121</v>
      </c>
      <c r="V1136">
        <v>1203</v>
      </c>
      <c r="W1136">
        <v>2324</v>
      </c>
      <c r="X1136">
        <v>87181.043999999994</v>
      </c>
    </row>
    <row r="1137" spans="1:24" x14ac:dyDescent="0.2">
      <c r="A1137">
        <v>79907016</v>
      </c>
      <c r="B1137" t="s">
        <v>825</v>
      </c>
      <c r="C1137">
        <v>79907</v>
      </c>
      <c r="D1137" t="s">
        <v>815</v>
      </c>
      <c r="E1137">
        <v>79</v>
      </c>
      <c r="F1137" t="s">
        <v>808</v>
      </c>
      <c r="G1137">
        <v>4</v>
      </c>
      <c r="H1137" t="s">
        <v>252</v>
      </c>
      <c r="I1137">
        <v>528</v>
      </c>
      <c r="J1137">
        <v>499</v>
      </c>
      <c r="K1137">
        <v>1027</v>
      </c>
      <c r="L1137">
        <v>554</v>
      </c>
      <c r="M1137">
        <v>553</v>
      </c>
      <c r="N1137">
        <v>1107</v>
      </c>
      <c r="O1137">
        <v>556</v>
      </c>
      <c r="P1137">
        <v>545</v>
      </c>
      <c r="Q1137">
        <v>1101</v>
      </c>
      <c r="R1137">
        <v>552</v>
      </c>
      <c r="S1137">
        <v>563</v>
      </c>
      <c r="T1137">
        <v>1115</v>
      </c>
      <c r="U1137">
        <v>1164</v>
      </c>
      <c r="V1137">
        <v>1178</v>
      </c>
      <c r="W1137">
        <v>2342</v>
      </c>
      <c r="X1137">
        <v>87181.043999999994</v>
      </c>
    </row>
    <row r="1138" spans="1:24" x14ac:dyDescent="0.2">
      <c r="A1138">
        <v>79907004</v>
      </c>
      <c r="B1138" t="s">
        <v>817</v>
      </c>
      <c r="C1138">
        <v>79907</v>
      </c>
      <c r="D1138" t="s">
        <v>815</v>
      </c>
      <c r="E1138">
        <v>79</v>
      </c>
      <c r="F1138" t="s">
        <v>808</v>
      </c>
      <c r="G1138">
        <v>4</v>
      </c>
      <c r="H1138" t="s">
        <v>252</v>
      </c>
      <c r="I1138">
        <v>589</v>
      </c>
      <c r="J1138">
        <v>605</v>
      </c>
      <c r="K1138">
        <v>1193</v>
      </c>
      <c r="L1138">
        <v>634</v>
      </c>
      <c r="M1138">
        <v>647</v>
      </c>
      <c r="N1138">
        <v>1280</v>
      </c>
      <c r="O1138">
        <v>630</v>
      </c>
      <c r="P1138">
        <v>628</v>
      </c>
      <c r="Q1138">
        <v>1259</v>
      </c>
      <c r="R1138">
        <v>639</v>
      </c>
      <c r="S1138">
        <v>668</v>
      </c>
      <c r="T1138">
        <v>1305</v>
      </c>
      <c r="U1138">
        <v>1187</v>
      </c>
      <c r="V1138">
        <v>1268</v>
      </c>
      <c r="W1138">
        <v>2455</v>
      </c>
      <c r="X1138">
        <v>87181.043999999994</v>
      </c>
    </row>
    <row r="1139" spans="1:24" x14ac:dyDescent="0.2">
      <c r="A1139">
        <v>79907013</v>
      </c>
      <c r="B1139" t="s">
        <v>824</v>
      </c>
      <c r="C1139">
        <v>79907</v>
      </c>
      <c r="D1139" t="s">
        <v>815</v>
      </c>
      <c r="E1139">
        <v>79</v>
      </c>
      <c r="F1139" t="s">
        <v>808</v>
      </c>
      <c r="G1139">
        <v>4</v>
      </c>
      <c r="H1139" t="s">
        <v>252</v>
      </c>
      <c r="I1139">
        <v>518</v>
      </c>
      <c r="J1139">
        <v>528</v>
      </c>
      <c r="K1139">
        <v>1046</v>
      </c>
      <c r="L1139">
        <v>550</v>
      </c>
      <c r="M1139">
        <v>551</v>
      </c>
      <c r="N1139">
        <v>1100</v>
      </c>
      <c r="O1139">
        <v>551</v>
      </c>
      <c r="P1139">
        <v>546</v>
      </c>
      <c r="Q1139">
        <v>1097</v>
      </c>
      <c r="R1139">
        <v>548</v>
      </c>
      <c r="S1139">
        <v>555</v>
      </c>
      <c r="T1139">
        <v>1103</v>
      </c>
      <c r="U1139">
        <v>1209</v>
      </c>
      <c r="V1139">
        <v>1280</v>
      </c>
      <c r="W1139">
        <v>2489</v>
      </c>
      <c r="X1139">
        <v>87181.043999999994</v>
      </c>
    </row>
    <row r="1140" spans="1:24" x14ac:dyDescent="0.2">
      <c r="A1140">
        <v>101902013</v>
      </c>
      <c r="B1140" t="s">
        <v>1015</v>
      </c>
      <c r="C1140">
        <v>101902</v>
      </c>
      <c r="D1140" t="s">
        <v>1010</v>
      </c>
      <c r="E1140">
        <v>101</v>
      </c>
      <c r="F1140" t="s">
        <v>971</v>
      </c>
      <c r="G1140">
        <v>4</v>
      </c>
      <c r="H1140" t="s">
        <v>252</v>
      </c>
      <c r="I1140">
        <v>392</v>
      </c>
      <c r="J1140">
        <v>395</v>
      </c>
      <c r="K1140">
        <v>787</v>
      </c>
      <c r="L1140">
        <v>394</v>
      </c>
      <c r="M1140">
        <v>397</v>
      </c>
      <c r="N1140">
        <v>791</v>
      </c>
      <c r="O1140">
        <v>406</v>
      </c>
      <c r="P1140">
        <v>387</v>
      </c>
      <c r="Q1140">
        <v>793</v>
      </c>
      <c r="R1140">
        <v>374</v>
      </c>
      <c r="S1140">
        <v>414</v>
      </c>
      <c r="T1140">
        <v>788</v>
      </c>
      <c r="U1140">
        <v>121</v>
      </c>
      <c r="V1140">
        <v>136</v>
      </c>
      <c r="W1140">
        <v>257</v>
      </c>
      <c r="X1140">
        <v>88188.914999999964</v>
      </c>
    </row>
    <row r="1141" spans="1:24" x14ac:dyDescent="0.2">
      <c r="A1141">
        <v>101902008</v>
      </c>
      <c r="B1141" t="s">
        <v>1013</v>
      </c>
      <c r="C1141">
        <v>101902</v>
      </c>
      <c r="D1141" t="s">
        <v>1010</v>
      </c>
      <c r="E1141">
        <v>101</v>
      </c>
      <c r="F1141" t="s">
        <v>971</v>
      </c>
      <c r="G1141">
        <v>4</v>
      </c>
      <c r="H1141" t="s">
        <v>252</v>
      </c>
      <c r="I1141">
        <v>545</v>
      </c>
      <c r="J1141">
        <v>540</v>
      </c>
      <c r="K1141">
        <v>1085</v>
      </c>
      <c r="L1141">
        <v>546</v>
      </c>
      <c r="M1141">
        <v>537</v>
      </c>
      <c r="N1141">
        <v>1084</v>
      </c>
      <c r="O1141">
        <v>537</v>
      </c>
      <c r="P1141">
        <v>529</v>
      </c>
      <c r="Q1141">
        <v>1065</v>
      </c>
      <c r="R1141">
        <v>568</v>
      </c>
      <c r="S1141">
        <v>558</v>
      </c>
      <c r="T1141">
        <v>1126</v>
      </c>
      <c r="U1141">
        <v>294</v>
      </c>
      <c r="V1141">
        <v>155</v>
      </c>
      <c r="W1141">
        <v>449</v>
      </c>
      <c r="X1141">
        <v>88188.914999999964</v>
      </c>
    </row>
    <row r="1142" spans="1:24" x14ac:dyDescent="0.2">
      <c r="A1142">
        <v>101902002</v>
      </c>
      <c r="B1142" t="s">
        <v>1011</v>
      </c>
      <c r="C1142">
        <v>101902</v>
      </c>
      <c r="D1142" t="s">
        <v>1010</v>
      </c>
      <c r="E1142">
        <v>101</v>
      </c>
      <c r="F1142" t="s">
        <v>971</v>
      </c>
      <c r="G1142">
        <v>4</v>
      </c>
      <c r="H1142" t="s">
        <v>252</v>
      </c>
      <c r="I1142">
        <v>470</v>
      </c>
      <c r="J1142">
        <v>463</v>
      </c>
      <c r="K1142">
        <v>933</v>
      </c>
      <c r="L1142">
        <v>477</v>
      </c>
      <c r="M1142">
        <v>469</v>
      </c>
      <c r="N1142">
        <v>945</v>
      </c>
      <c r="O1142">
        <v>463</v>
      </c>
      <c r="P1142">
        <v>449</v>
      </c>
      <c r="Q1142">
        <v>912</v>
      </c>
      <c r="R1142">
        <v>488</v>
      </c>
      <c r="S1142">
        <v>487</v>
      </c>
      <c r="T1142">
        <v>975</v>
      </c>
      <c r="U1142">
        <v>480</v>
      </c>
      <c r="V1142">
        <v>470</v>
      </c>
      <c r="W1142">
        <v>950</v>
      </c>
      <c r="X1142">
        <v>88188.914999999964</v>
      </c>
    </row>
    <row r="1143" spans="1:24" x14ac:dyDescent="0.2">
      <c r="A1143">
        <v>101902004</v>
      </c>
      <c r="B1143" t="s">
        <v>1012</v>
      </c>
      <c r="C1143">
        <v>101902</v>
      </c>
      <c r="D1143" t="s">
        <v>1010</v>
      </c>
      <c r="E1143">
        <v>101</v>
      </c>
      <c r="F1143" t="s">
        <v>971</v>
      </c>
      <c r="G1143">
        <v>4</v>
      </c>
      <c r="H1143" t="s">
        <v>252</v>
      </c>
      <c r="I1143">
        <v>428</v>
      </c>
      <c r="J1143">
        <v>434</v>
      </c>
      <c r="K1143">
        <v>862</v>
      </c>
      <c r="L1143">
        <v>425</v>
      </c>
      <c r="M1143">
        <v>432</v>
      </c>
      <c r="N1143">
        <v>857</v>
      </c>
      <c r="O1143">
        <v>425</v>
      </c>
      <c r="P1143">
        <v>427</v>
      </c>
      <c r="Q1143">
        <v>852</v>
      </c>
      <c r="R1143">
        <v>425</v>
      </c>
      <c r="S1143">
        <v>438</v>
      </c>
      <c r="T1143">
        <v>863</v>
      </c>
      <c r="U1143">
        <v>882</v>
      </c>
      <c r="V1143">
        <v>906</v>
      </c>
      <c r="W1143">
        <v>1788</v>
      </c>
      <c r="X1143">
        <v>88188.914999999964</v>
      </c>
    </row>
    <row r="1144" spans="1:24" x14ac:dyDescent="0.2">
      <c r="A1144">
        <v>101902005</v>
      </c>
      <c r="B1144" t="s">
        <v>587</v>
      </c>
      <c r="C1144">
        <v>101902</v>
      </c>
      <c r="D1144" t="s">
        <v>1010</v>
      </c>
      <c r="E1144">
        <v>101</v>
      </c>
      <c r="F1144" t="s">
        <v>971</v>
      </c>
      <c r="G1144">
        <v>4</v>
      </c>
      <c r="H1144" t="s">
        <v>252</v>
      </c>
      <c r="I1144">
        <v>432</v>
      </c>
      <c r="J1144">
        <v>442</v>
      </c>
      <c r="K1144">
        <v>873</v>
      </c>
      <c r="L1144">
        <v>436</v>
      </c>
      <c r="M1144">
        <v>446</v>
      </c>
      <c r="N1144">
        <v>882</v>
      </c>
      <c r="O1144">
        <v>444</v>
      </c>
      <c r="P1144">
        <v>442</v>
      </c>
      <c r="Q1144">
        <v>885</v>
      </c>
      <c r="R1144">
        <v>428</v>
      </c>
      <c r="S1144">
        <v>452</v>
      </c>
      <c r="T1144">
        <v>880</v>
      </c>
      <c r="U1144">
        <v>896</v>
      </c>
      <c r="V1144">
        <v>996</v>
      </c>
      <c r="W1144">
        <v>1892</v>
      </c>
      <c r="X1144">
        <v>88188.914999999964</v>
      </c>
    </row>
    <row r="1145" spans="1:24" x14ac:dyDescent="0.2">
      <c r="A1145">
        <v>101902001</v>
      </c>
      <c r="B1145" t="s">
        <v>1009</v>
      </c>
      <c r="C1145">
        <v>101902</v>
      </c>
      <c r="D1145" t="s">
        <v>1010</v>
      </c>
      <c r="E1145">
        <v>101</v>
      </c>
      <c r="F1145" t="s">
        <v>971</v>
      </c>
      <c r="G1145">
        <v>4</v>
      </c>
      <c r="H1145" t="s">
        <v>252</v>
      </c>
      <c r="I1145">
        <v>422</v>
      </c>
      <c r="J1145">
        <v>434</v>
      </c>
      <c r="K1145">
        <v>856</v>
      </c>
      <c r="L1145">
        <v>421</v>
      </c>
      <c r="M1145">
        <v>433</v>
      </c>
      <c r="N1145">
        <v>854</v>
      </c>
      <c r="O1145">
        <v>427</v>
      </c>
      <c r="P1145">
        <v>433</v>
      </c>
      <c r="Q1145">
        <v>859</v>
      </c>
      <c r="R1145">
        <v>416</v>
      </c>
      <c r="S1145">
        <v>433</v>
      </c>
      <c r="T1145">
        <v>849</v>
      </c>
      <c r="U1145">
        <v>1171</v>
      </c>
      <c r="V1145">
        <v>1323</v>
      </c>
      <c r="W1145">
        <v>2494</v>
      </c>
      <c r="X1145">
        <v>88188.914999999964</v>
      </c>
    </row>
    <row r="1146" spans="1:24" x14ac:dyDescent="0.2">
      <c r="A1146">
        <v>101902012</v>
      </c>
      <c r="B1146" t="s">
        <v>1014</v>
      </c>
      <c r="C1146">
        <v>101902</v>
      </c>
      <c r="D1146" t="s">
        <v>1010</v>
      </c>
      <c r="E1146">
        <v>101</v>
      </c>
      <c r="F1146" t="s">
        <v>971</v>
      </c>
      <c r="G1146">
        <v>4</v>
      </c>
      <c r="H1146" t="s">
        <v>252</v>
      </c>
      <c r="I1146">
        <v>426</v>
      </c>
      <c r="J1146">
        <v>431</v>
      </c>
      <c r="K1146">
        <v>857</v>
      </c>
      <c r="L1146">
        <v>428</v>
      </c>
      <c r="M1146">
        <v>431</v>
      </c>
      <c r="N1146">
        <v>859</v>
      </c>
      <c r="O1146">
        <v>429</v>
      </c>
      <c r="P1146">
        <v>429</v>
      </c>
      <c r="Q1146">
        <v>858</v>
      </c>
      <c r="R1146">
        <v>426</v>
      </c>
      <c r="S1146">
        <v>434</v>
      </c>
      <c r="T1146">
        <v>860</v>
      </c>
      <c r="U1146">
        <v>1301</v>
      </c>
      <c r="V1146">
        <v>1390</v>
      </c>
      <c r="W1146">
        <v>2691</v>
      </c>
      <c r="X1146">
        <v>88188.914999999964</v>
      </c>
    </row>
    <row r="1147" spans="1:24" x14ac:dyDescent="0.2">
      <c r="A1147">
        <v>101902003</v>
      </c>
      <c r="B1147" t="s">
        <v>186</v>
      </c>
      <c r="C1147">
        <v>101902</v>
      </c>
      <c r="D1147" t="s">
        <v>1010</v>
      </c>
      <c r="E1147">
        <v>101</v>
      </c>
      <c r="F1147" t="s">
        <v>971</v>
      </c>
      <c r="G1147">
        <v>4</v>
      </c>
      <c r="H1147" t="s">
        <v>252</v>
      </c>
      <c r="I1147">
        <v>433</v>
      </c>
      <c r="J1147">
        <v>435</v>
      </c>
      <c r="K1147">
        <v>869</v>
      </c>
      <c r="L1147">
        <v>435</v>
      </c>
      <c r="M1147">
        <v>437</v>
      </c>
      <c r="N1147">
        <v>871</v>
      </c>
      <c r="O1147">
        <v>442</v>
      </c>
      <c r="P1147">
        <v>434</v>
      </c>
      <c r="Q1147">
        <v>876</v>
      </c>
      <c r="R1147">
        <v>427</v>
      </c>
      <c r="S1147">
        <v>440</v>
      </c>
      <c r="T1147">
        <v>867</v>
      </c>
      <c r="U1147">
        <v>1393</v>
      </c>
      <c r="V1147">
        <v>1522</v>
      </c>
      <c r="W1147">
        <v>2915</v>
      </c>
      <c r="X1147">
        <v>88188.914999999964</v>
      </c>
    </row>
    <row r="1148" spans="1:24" x14ac:dyDescent="0.2">
      <c r="A1148">
        <v>227901015</v>
      </c>
      <c r="B1148" t="s">
        <v>1978</v>
      </c>
      <c r="C1148">
        <v>227901</v>
      </c>
      <c r="D1148" t="s">
        <v>1973</v>
      </c>
      <c r="E1148">
        <v>227</v>
      </c>
      <c r="F1148" t="s">
        <v>1963</v>
      </c>
      <c r="G1148">
        <v>13</v>
      </c>
      <c r="H1148" t="s">
        <v>92</v>
      </c>
      <c r="I1148">
        <v>541</v>
      </c>
      <c r="J1148">
        <v>522</v>
      </c>
      <c r="K1148">
        <v>1066</v>
      </c>
      <c r="L1148">
        <v>582</v>
      </c>
      <c r="M1148">
        <v>551</v>
      </c>
      <c r="N1148">
        <v>1136</v>
      </c>
      <c r="O1148">
        <v>580</v>
      </c>
      <c r="P1148">
        <v>551</v>
      </c>
      <c r="Q1148">
        <v>1133</v>
      </c>
      <c r="R1148">
        <v>588</v>
      </c>
      <c r="S1148">
        <v>554</v>
      </c>
      <c r="T1148">
        <v>1154</v>
      </c>
      <c r="U1148">
        <v>99</v>
      </c>
      <c r="V1148">
        <v>93</v>
      </c>
      <c r="W1148">
        <v>192</v>
      </c>
      <c r="X1148">
        <v>101004.613</v>
      </c>
    </row>
    <row r="1149" spans="1:24" x14ac:dyDescent="0.2">
      <c r="A1149">
        <v>227901019</v>
      </c>
      <c r="B1149" t="s">
        <v>1981</v>
      </c>
      <c r="C1149">
        <v>227901</v>
      </c>
      <c r="D1149" t="s">
        <v>1973</v>
      </c>
      <c r="E1149">
        <v>227</v>
      </c>
      <c r="F1149" t="s">
        <v>1963</v>
      </c>
      <c r="G1149">
        <v>13</v>
      </c>
      <c r="H1149" t="s">
        <v>92</v>
      </c>
      <c r="I1149">
        <v>419</v>
      </c>
      <c r="J1149">
        <v>421</v>
      </c>
      <c r="K1149">
        <v>840</v>
      </c>
      <c r="L1149">
        <v>434</v>
      </c>
      <c r="M1149">
        <v>432</v>
      </c>
      <c r="N1149">
        <v>866</v>
      </c>
      <c r="O1149">
        <v>442</v>
      </c>
      <c r="P1149">
        <v>434</v>
      </c>
      <c r="Q1149">
        <v>876</v>
      </c>
      <c r="R1149">
        <v>417</v>
      </c>
      <c r="S1149">
        <v>428</v>
      </c>
      <c r="T1149">
        <v>844</v>
      </c>
      <c r="U1149">
        <v>288</v>
      </c>
      <c r="V1149">
        <v>263</v>
      </c>
      <c r="W1149">
        <v>551</v>
      </c>
      <c r="X1149">
        <v>101004.613</v>
      </c>
    </row>
    <row r="1150" spans="1:24" x14ac:dyDescent="0.2">
      <c r="A1150">
        <v>227901028</v>
      </c>
      <c r="B1150" t="s">
        <v>1982</v>
      </c>
      <c r="C1150">
        <v>227901</v>
      </c>
      <c r="D1150" t="s">
        <v>1973</v>
      </c>
      <c r="E1150">
        <v>227</v>
      </c>
      <c r="F1150" t="s">
        <v>1963</v>
      </c>
      <c r="G1150">
        <v>13</v>
      </c>
      <c r="H1150" t="s">
        <v>92</v>
      </c>
      <c r="I1150">
        <v>575</v>
      </c>
      <c r="J1150">
        <v>536</v>
      </c>
      <c r="K1150">
        <v>1110</v>
      </c>
      <c r="L1150">
        <v>608</v>
      </c>
      <c r="M1150">
        <v>578</v>
      </c>
      <c r="N1150">
        <v>1187</v>
      </c>
      <c r="O1150">
        <v>608</v>
      </c>
      <c r="P1150">
        <v>578</v>
      </c>
      <c r="Q1150">
        <v>1187</v>
      </c>
      <c r="U1150">
        <v>787</v>
      </c>
      <c r="V1150">
        <v>0</v>
      </c>
      <c r="W1150">
        <v>787</v>
      </c>
      <c r="X1150">
        <v>101004.613</v>
      </c>
    </row>
    <row r="1151" spans="1:24" x14ac:dyDescent="0.2">
      <c r="A1151">
        <v>227901014</v>
      </c>
      <c r="B1151" t="s">
        <v>1977</v>
      </c>
      <c r="C1151">
        <v>227901</v>
      </c>
      <c r="D1151" t="s">
        <v>1973</v>
      </c>
      <c r="E1151">
        <v>227</v>
      </c>
      <c r="F1151" t="s">
        <v>1963</v>
      </c>
      <c r="G1151">
        <v>13</v>
      </c>
      <c r="H1151" t="s">
        <v>92</v>
      </c>
      <c r="I1151">
        <v>462</v>
      </c>
      <c r="J1151">
        <v>449</v>
      </c>
      <c r="K1151">
        <v>911</v>
      </c>
      <c r="L1151">
        <v>463</v>
      </c>
      <c r="M1151">
        <v>451</v>
      </c>
      <c r="N1151">
        <v>915</v>
      </c>
      <c r="O1151">
        <v>471</v>
      </c>
      <c r="P1151">
        <v>454</v>
      </c>
      <c r="Q1151">
        <v>926</v>
      </c>
      <c r="R1151">
        <v>452</v>
      </c>
      <c r="S1151">
        <v>447</v>
      </c>
      <c r="T1151">
        <v>898</v>
      </c>
      <c r="U1151">
        <v>422</v>
      </c>
      <c r="V1151">
        <v>452</v>
      </c>
      <c r="W1151">
        <v>874</v>
      </c>
      <c r="X1151">
        <v>101004.613</v>
      </c>
    </row>
    <row r="1152" spans="1:24" x14ac:dyDescent="0.2">
      <c r="A1152">
        <v>227901018</v>
      </c>
      <c r="B1152" t="s">
        <v>1980</v>
      </c>
      <c r="C1152">
        <v>227901</v>
      </c>
      <c r="D1152" t="s">
        <v>1973</v>
      </c>
      <c r="E1152">
        <v>227</v>
      </c>
      <c r="F1152" t="s">
        <v>1963</v>
      </c>
      <c r="G1152">
        <v>13</v>
      </c>
      <c r="H1152" t="s">
        <v>92</v>
      </c>
      <c r="I1152">
        <v>622</v>
      </c>
      <c r="J1152">
        <v>641</v>
      </c>
      <c r="K1152">
        <v>1263</v>
      </c>
      <c r="L1152">
        <v>695</v>
      </c>
      <c r="M1152">
        <v>699</v>
      </c>
      <c r="N1152">
        <v>1394</v>
      </c>
      <c r="O1152">
        <v>696</v>
      </c>
      <c r="P1152">
        <v>681</v>
      </c>
      <c r="Q1152">
        <v>1377</v>
      </c>
      <c r="R1152">
        <v>694</v>
      </c>
      <c r="S1152">
        <v>715</v>
      </c>
      <c r="T1152">
        <v>1408</v>
      </c>
      <c r="U1152">
        <v>486</v>
      </c>
      <c r="V1152">
        <v>530</v>
      </c>
      <c r="W1152">
        <v>1016</v>
      </c>
      <c r="X1152">
        <v>101004.613</v>
      </c>
    </row>
    <row r="1153" spans="1:24" x14ac:dyDescent="0.2">
      <c r="A1153">
        <v>227901007</v>
      </c>
      <c r="B1153" t="s">
        <v>1975</v>
      </c>
      <c r="C1153">
        <v>227901</v>
      </c>
      <c r="D1153" t="s">
        <v>1973</v>
      </c>
      <c r="E1153">
        <v>227</v>
      </c>
      <c r="F1153" t="s">
        <v>1963</v>
      </c>
      <c r="G1153">
        <v>13</v>
      </c>
      <c r="H1153" t="s">
        <v>92</v>
      </c>
      <c r="I1153">
        <v>441</v>
      </c>
      <c r="J1153">
        <v>441</v>
      </c>
      <c r="K1153">
        <v>883</v>
      </c>
      <c r="L1153">
        <v>444</v>
      </c>
      <c r="M1153">
        <v>441</v>
      </c>
      <c r="N1153">
        <v>886</v>
      </c>
      <c r="O1153">
        <v>439</v>
      </c>
      <c r="P1153">
        <v>427</v>
      </c>
      <c r="Q1153">
        <v>867</v>
      </c>
      <c r="R1153">
        <v>450</v>
      </c>
      <c r="S1153">
        <v>456</v>
      </c>
      <c r="T1153">
        <v>906</v>
      </c>
      <c r="U1153">
        <v>622</v>
      </c>
      <c r="V1153">
        <v>669</v>
      </c>
      <c r="W1153">
        <v>1291</v>
      </c>
      <c r="X1153">
        <v>101004.613</v>
      </c>
    </row>
    <row r="1154" spans="1:24" x14ac:dyDescent="0.2">
      <c r="A1154">
        <v>227901006</v>
      </c>
      <c r="B1154" t="s">
        <v>190</v>
      </c>
      <c r="C1154">
        <v>227901</v>
      </c>
      <c r="D1154" t="s">
        <v>1973</v>
      </c>
      <c r="E1154">
        <v>227</v>
      </c>
      <c r="F1154" t="s">
        <v>1963</v>
      </c>
      <c r="G1154">
        <v>13</v>
      </c>
      <c r="H1154" t="s">
        <v>92</v>
      </c>
      <c r="I1154">
        <v>452</v>
      </c>
      <c r="J1154">
        <v>444</v>
      </c>
      <c r="K1154">
        <v>896</v>
      </c>
      <c r="L1154">
        <v>456</v>
      </c>
      <c r="M1154">
        <v>449</v>
      </c>
      <c r="N1154">
        <v>905</v>
      </c>
      <c r="O1154">
        <v>456</v>
      </c>
      <c r="P1154">
        <v>445</v>
      </c>
      <c r="Q1154">
        <v>900</v>
      </c>
      <c r="R1154">
        <v>458</v>
      </c>
      <c r="S1154">
        <v>455</v>
      </c>
      <c r="T1154">
        <v>912</v>
      </c>
      <c r="U1154">
        <v>633</v>
      </c>
      <c r="V1154">
        <v>669</v>
      </c>
      <c r="W1154">
        <v>1302</v>
      </c>
      <c r="X1154">
        <v>101004.613</v>
      </c>
    </row>
    <row r="1155" spans="1:24" x14ac:dyDescent="0.2">
      <c r="A1155">
        <v>227901008</v>
      </c>
      <c r="B1155" t="s">
        <v>1249</v>
      </c>
      <c r="C1155">
        <v>227901</v>
      </c>
      <c r="D1155" t="s">
        <v>1973</v>
      </c>
      <c r="E1155">
        <v>227</v>
      </c>
      <c r="F1155" t="s">
        <v>1963</v>
      </c>
      <c r="G1155">
        <v>13</v>
      </c>
      <c r="H1155" t="s">
        <v>92</v>
      </c>
      <c r="I1155">
        <v>492</v>
      </c>
      <c r="J1155">
        <v>475</v>
      </c>
      <c r="K1155">
        <v>967</v>
      </c>
      <c r="L1155">
        <v>492</v>
      </c>
      <c r="M1155">
        <v>481</v>
      </c>
      <c r="N1155">
        <v>973</v>
      </c>
      <c r="O1155">
        <v>493</v>
      </c>
      <c r="P1155">
        <v>467</v>
      </c>
      <c r="Q1155">
        <v>960</v>
      </c>
      <c r="R1155">
        <v>491</v>
      </c>
      <c r="S1155">
        <v>499</v>
      </c>
      <c r="T1155">
        <v>990</v>
      </c>
      <c r="U1155">
        <v>702</v>
      </c>
      <c r="V1155">
        <v>760</v>
      </c>
      <c r="W1155">
        <v>1462</v>
      </c>
      <c r="X1155">
        <v>101004.613</v>
      </c>
    </row>
    <row r="1156" spans="1:24" x14ac:dyDescent="0.2">
      <c r="A1156">
        <v>227901004</v>
      </c>
      <c r="B1156" t="s">
        <v>176</v>
      </c>
      <c r="C1156">
        <v>227901</v>
      </c>
      <c r="D1156" t="s">
        <v>1973</v>
      </c>
      <c r="E1156">
        <v>227</v>
      </c>
      <c r="F1156" t="s">
        <v>1963</v>
      </c>
      <c r="G1156">
        <v>13</v>
      </c>
      <c r="H1156" t="s">
        <v>92</v>
      </c>
      <c r="I1156">
        <v>445</v>
      </c>
      <c r="J1156">
        <v>458</v>
      </c>
      <c r="K1156">
        <v>903</v>
      </c>
      <c r="L1156">
        <v>449</v>
      </c>
      <c r="M1156">
        <v>462</v>
      </c>
      <c r="N1156">
        <v>910</v>
      </c>
      <c r="O1156">
        <v>443</v>
      </c>
      <c r="P1156">
        <v>447</v>
      </c>
      <c r="Q1156">
        <v>890</v>
      </c>
      <c r="R1156">
        <v>458</v>
      </c>
      <c r="S1156">
        <v>482</v>
      </c>
      <c r="T1156">
        <v>940</v>
      </c>
      <c r="U1156">
        <v>790</v>
      </c>
      <c r="V1156">
        <v>825</v>
      </c>
      <c r="W1156">
        <v>1615</v>
      </c>
      <c r="X1156">
        <v>101004.613</v>
      </c>
    </row>
    <row r="1157" spans="1:24" x14ac:dyDescent="0.2">
      <c r="A1157">
        <v>227901005</v>
      </c>
      <c r="B1157" t="s">
        <v>1974</v>
      </c>
      <c r="C1157">
        <v>227901</v>
      </c>
      <c r="D1157" t="s">
        <v>1973</v>
      </c>
      <c r="E1157">
        <v>227</v>
      </c>
      <c r="F1157" t="s">
        <v>1963</v>
      </c>
      <c r="G1157">
        <v>13</v>
      </c>
      <c r="H1157" t="s">
        <v>92</v>
      </c>
      <c r="I1157">
        <v>524</v>
      </c>
      <c r="J1157">
        <v>531</v>
      </c>
      <c r="K1157">
        <v>1055</v>
      </c>
      <c r="L1157">
        <v>598</v>
      </c>
      <c r="M1157">
        <v>580</v>
      </c>
      <c r="N1157">
        <v>1179</v>
      </c>
      <c r="O1157">
        <v>595</v>
      </c>
      <c r="P1157">
        <v>568</v>
      </c>
      <c r="Q1157">
        <v>1164</v>
      </c>
      <c r="R1157">
        <v>601</v>
      </c>
      <c r="S1157">
        <v>594</v>
      </c>
      <c r="T1157">
        <v>1195</v>
      </c>
      <c r="U1157">
        <v>919</v>
      </c>
      <c r="V1157">
        <v>819</v>
      </c>
      <c r="W1157">
        <v>1738</v>
      </c>
      <c r="X1157">
        <v>101004.613</v>
      </c>
    </row>
    <row r="1158" spans="1:24" x14ac:dyDescent="0.2">
      <c r="A1158">
        <v>227901002</v>
      </c>
      <c r="B1158" t="s">
        <v>711</v>
      </c>
      <c r="C1158">
        <v>227901</v>
      </c>
      <c r="D1158" t="s">
        <v>1973</v>
      </c>
      <c r="E1158">
        <v>227</v>
      </c>
      <c r="F1158" t="s">
        <v>1963</v>
      </c>
      <c r="G1158">
        <v>13</v>
      </c>
      <c r="H1158" t="s">
        <v>92</v>
      </c>
      <c r="I1158">
        <v>524</v>
      </c>
      <c r="J1158">
        <v>521</v>
      </c>
      <c r="K1158">
        <v>1046</v>
      </c>
      <c r="L1158">
        <v>577</v>
      </c>
      <c r="M1158">
        <v>559</v>
      </c>
      <c r="N1158">
        <v>1136</v>
      </c>
      <c r="O1158">
        <v>577</v>
      </c>
      <c r="P1158">
        <v>544</v>
      </c>
      <c r="Q1158">
        <v>1122</v>
      </c>
      <c r="R1158">
        <v>577</v>
      </c>
      <c r="S1158">
        <v>573</v>
      </c>
      <c r="T1158">
        <v>1150</v>
      </c>
      <c r="U1158">
        <v>993</v>
      </c>
      <c r="V1158">
        <v>1091</v>
      </c>
      <c r="W1158">
        <v>2084</v>
      </c>
      <c r="X1158">
        <v>101004.613</v>
      </c>
    </row>
    <row r="1159" spans="1:24" x14ac:dyDescent="0.2">
      <c r="A1159">
        <v>227901009</v>
      </c>
      <c r="B1159" t="s">
        <v>1976</v>
      </c>
      <c r="C1159">
        <v>227901</v>
      </c>
      <c r="D1159" t="s">
        <v>1973</v>
      </c>
      <c r="E1159">
        <v>227</v>
      </c>
      <c r="F1159" t="s">
        <v>1963</v>
      </c>
      <c r="G1159">
        <v>13</v>
      </c>
      <c r="H1159" t="s">
        <v>92</v>
      </c>
      <c r="I1159">
        <v>531</v>
      </c>
      <c r="J1159">
        <v>544</v>
      </c>
      <c r="K1159">
        <v>1075</v>
      </c>
      <c r="L1159">
        <v>598</v>
      </c>
      <c r="M1159">
        <v>600</v>
      </c>
      <c r="N1159">
        <v>1199</v>
      </c>
      <c r="O1159">
        <v>600</v>
      </c>
      <c r="P1159">
        <v>592</v>
      </c>
      <c r="Q1159">
        <v>1193</v>
      </c>
      <c r="R1159">
        <v>596</v>
      </c>
      <c r="S1159">
        <v>611</v>
      </c>
      <c r="T1159">
        <v>1208</v>
      </c>
      <c r="U1159">
        <v>1144</v>
      </c>
      <c r="V1159">
        <v>1126</v>
      </c>
      <c r="W1159">
        <v>2270</v>
      </c>
      <c r="X1159">
        <v>101004.613</v>
      </c>
    </row>
    <row r="1160" spans="1:24" x14ac:dyDescent="0.2">
      <c r="A1160">
        <v>227901017</v>
      </c>
      <c r="B1160" t="s">
        <v>1979</v>
      </c>
      <c r="C1160">
        <v>227901</v>
      </c>
      <c r="D1160" t="s">
        <v>1973</v>
      </c>
      <c r="E1160">
        <v>227</v>
      </c>
      <c r="F1160" t="s">
        <v>1963</v>
      </c>
      <c r="G1160">
        <v>13</v>
      </c>
      <c r="H1160" t="s">
        <v>92</v>
      </c>
      <c r="I1160">
        <v>477</v>
      </c>
      <c r="J1160">
        <v>480</v>
      </c>
      <c r="K1160">
        <v>958</v>
      </c>
      <c r="L1160">
        <v>489</v>
      </c>
      <c r="M1160">
        <v>489</v>
      </c>
      <c r="N1160">
        <v>978</v>
      </c>
      <c r="O1160">
        <v>477</v>
      </c>
      <c r="P1160">
        <v>467</v>
      </c>
      <c r="Q1160">
        <v>944</v>
      </c>
      <c r="R1160">
        <v>504</v>
      </c>
      <c r="S1160">
        <v>517</v>
      </c>
      <c r="T1160">
        <v>1021</v>
      </c>
      <c r="U1160">
        <v>1313</v>
      </c>
      <c r="V1160">
        <v>1400</v>
      </c>
      <c r="W1160">
        <v>2713</v>
      </c>
      <c r="X1160">
        <v>101004.613</v>
      </c>
    </row>
    <row r="1161" spans="1:24" x14ac:dyDescent="0.2">
      <c r="A1161">
        <v>227901013</v>
      </c>
      <c r="B1161" t="s">
        <v>712</v>
      </c>
      <c r="C1161">
        <v>227901</v>
      </c>
      <c r="D1161" t="s">
        <v>1973</v>
      </c>
      <c r="E1161">
        <v>227</v>
      </c>
      <c r="F1161" t="s">
        <v>1963</v>
      </c>
      <c r="G1161">
        <v>13</v>
      </c>
      <c r="H1161" t="s">
        <v>92</v>
      </c>
      <c r="I1161">
        <v>549</v>
      </c>
      <c r="J1161">
        <v>536</v>
      </c>
      <c r="K1161">
        <v>1085</v>
      </c>
      <c r="L1161">
        <v>587</v>
      </c>
      <c r="M1161">
        <v>586</v>
      </c>
      <c r="N1161">
        <v>1173</v>
      </c>
      <c r="O1161">
        <v>594</v>
      </c>
      <c r="P1161">
        <v>581</v>
      </c>
      <c r="Q1161">
        <v>1176</v>
      </c>
      <c r="R1161">
        <v>581</v>
      </c>
      <c r="S1161">
        <v>590</v>
      </c>
      <c r="T1161">
        <v>1171</v>
      </c>
      <c r="U1161">
        <v>1439</v>
      </c>
      <c r="V1161">
        <v>1473</v>
      </c>
      <c r="W1161">
        <v>2912</v>
      </c>
      <c r="X1161">
        <v>101004.613</v>
      </c>
    </row>
    <row r="1162" spans="1:24" x14ac:dyDescent="0.2">
      <c r="A1162">
        <v>220905021</v>
      </c>
      <c r="B1162" t="s">
        <v>1888</v>
      </c>
      <c r="C1162">
        <v>220905</v>
      </c>
      <c r="D1162" t="s">
        <v>1876</v>
      </c>
      <c r="E1162">
        <v>220</v>
      </c>
      <c r="F1162" t="s">
        <v>1860</v>
      </c>
      <c r="G1162">
        <v>11</v>
      </c>
      <c r="H1162" t="s">
        <v>461</v>
      </c>
      <c r="I1162">
        <v>457</v>
      </c>
      <c r="J1162">
        <v>473</v>
      </c>
      <c r="K1162">
        <v>930</v>
      </c>
      <c r="L1162">
        <v>450</v>
      </c>
      <c r="M1162">
        <v>456</v>
      </c>
      <c r="N1162">
        <v>906</v>
      </c>
      <c r="O1162">
        <v>457</v>
      </c>
      <c r="P1162">
        <v>455</v>
      </c>
      <c r="Q1162">
        <v>912</v>
      </c>
      <c r="R1162">
        <v>430</v>
      </c>
      <c r="S1162">
        <v>460</v>
      </c>
      <c r="T1162">
        <v>890</v>
      </c>
      <c r="U1162">
        <v>134</v>
      </c>
      <c r="V1162">
        <v>160</v>
      </c>
      <c r="W1162">
        <v>294</v>
      </c>
      <c r="X1162">
        <v>109432.95</v>
      </c>
    </row>
    <row r="1163" spans="1:24" x14ac:dyDescent="0.2">
      <c r="A1163">
        <v>220905085</v>
      </c>
      <c r="B1163" t="s">
        <v>1890</v>
      </c>
      <c r="C1163">
        <v>220905</v>
      </c>
      <c r="D1163" t="s">
        <v>1876</v>
      </c>
      <c r="E1163">
        <v>220</v>
      </c>
      <c r="F1163" t="s">
        <v>1860</v>
      </c>
      <c r="G1163">
        <v>11</v>
      </c>
      <c r="H1163" t="s">
        <v>461</v>
      </c>
      <c r="I1163">
        <v>496</v>
      </c>
      <c r="J1163">
        <v>480</v>
      </c>
      <c r="K1163">
        <v>976</v>
      </c>
      <c r="L1163">
        <v>498</v>
      </c>
      <c r="M1163">
        <v>484</v>
      </c>
      <c r="N1163">
        <v>982</v>
      </c>
      <c r="O1163">
        <v>491</v>
      </c>
      <c r="P1163">
        <v>465</v>
      </c>
      <c r="Q1163">
        <v>956</v>
      </c>
      <c r="R1163">
        <v>509</v>
      </c>
      <c r="S1163">
        <v>514</v>
      </c>
      <c r="T1163">
        <v>1023</v>
      </c>
      <c r="U1163">
        <v>172</v>
      </c>
      <c r="V1163">
        <v>124</v>
      </c>
      <c r="W1163">
        <v>296</v>
      </c>
      <c r="X1163">
        <v>109432.95</v>
      </c>
    </row>
    <row r="1164" spans="1:24" x14ac:dyDescent="0.2">
      <c r="A1164">
        <v>220905082</v>
      </c>
      <c r="B1164" t="s">
        <v>1889</v>
      </c>
      <c r="C1164">
        <v>220905</v>
      </c>
      <c r="D1164" t="s">
        <v>1876</v>
      </c>
      <c r="E1164">
        <v>220</v>
      </c>
      <c r="F1164" t="s">
        <v>1860</v>
      </c>
      <c r="G1164">
        <v>11</v>
      </c>
      <c r="H1164" t="s">
        <v>461</v>
      </c>
      <c r="I1164">
        <v>543</v>
      </c>
      <c r="J1164">
        <v>547</v>
      </c>
      <c r="K1164">
        <v>1090</v>
      </c>
      <c r="L1164">
        <v>555</v>
      </c>
      <c r="M1164">
        <v>551</v>
      </c>
      <c r="N1164">
        <v>1106</v>
      </c>
      <c r="O1164">
        <v>539</v>
      </c>
      <c r="P1164">
        <v>531</v>
      </c>
      <c r="Q1164">
        <v>1069</v>
      </c>
      <c r="R1164">
        <v>588</v>
      </c>
      <c r="S1164">
        <v>591</v>
      </c>
      <c r="T1164">
        <v>1179</v>
      </c>
      <c r="U1164">
        <v>258</v>
      </c>
      <c r="V1164">
        <v>117</v>
      </c>
      <c r="W1164">
        <v>375</v>
      </c>
      <c r="X1164">
        <v>109432.95</v>
      </c>
    </row>
    <row r="1165" spans="1:24" x14ac:dyDescent="0.2">
      <c r="A1165">
        <v>220905004</v>
      </c>
      <c r="B1165" t="s">
        <v>1879</v>
      </c>
      <c r="C1165">
        <v>220905</v>
      </c>
      <c r="D1165" t="s">
        <v>1876</v>
      </c>
      <c r="E1165">
        <v>220</v>
      </c>
      <c r="F1165" t="s">
        <v>1860</v>
      </c>
      <c r="G1165">
        <v>11</v>
      </c>
      <c r="H1165" t="s">
        <v>461</v>
      </c>
      <c r="I1165">
        <v>422</v>
      </c>
      <c r="J1165">
        <v>418</v>
      </c>
      <c r="K1165">
        <v>840</v>
      </c>
      <c r="L1165">
        <v>426</v>
      </c>
      <c r="M1165">
        <v>420</v>
      </c>
      <c r="N1165">
        <v>846</v>
      </c>
      <c r="O1165">
        <v>424</v>
      </c>
      <c r="P1165">
        <v>410</v>
      </c>
      <c r="Q1165">
        <v>834</v>
      </c>
      <c r="R1165">
        <v>428</v>
      </c>
      <c r="S1165">
        <v>433</v>
      </c>
      <c r="T1165">
        <v>861</v>
      </c>
      <c r="U1165">
        <v>370</v>
      </c>
      <c r="V1165">
        <v>400</v>
      </c>
      <c r="W1165">
        <v>770</v>
      </c>
      <c r="X1165">
        <v>109432.95</v>
      </c>
    </row>
    <row r="1166" spans="1:24" x14ac:dyDescent="0.2">
      <c r="A1166">
        <v>220905005</v>
      </c>
      <c r="B1166" t="s">
        <v>1880</v>
      </c>
      <c r="C1166">
        <v>220905</v>
      </c>
      <c r="D1166" t="s">
        <v>1876</v>
      </c>
      <c r="E1166">
        <v>220</v>
      </c>
      <c r="F1166" t="s">
        <v>1860</v>
      </c>
      <c r="G1166">
        <v>11</v>
      </c>
      <c r="H1166" t="s">
        <v>461</v>
      </c>
      <c r="I1166">
        <v>427</v>
      </c>
      <c r="J1166">
        <v>420</v>
      </c>
      <c r="K1166">
        <v>847</v>
      </c>
      <c r="L1166">
        <v>432</v>
      </c>
      <c r="M1166">
        <v>426</v>
      </c>
      <c r="N1166">
        <v>858</v>
      </c>
      <c r="O1166">
        <v>449</v>
      </c>
      <c r="P1166">
        <v>430</v>
      </c>
      <c r="Q1166">
        <v>878</v>
      </c>
      <c r="R1166">
        <v>413</v>
      </c>
      <c r="S1166">
        <v>422</v>
      </c>
      <c r="T1166">
        <v>835</v>
      </c>
      <c r="U1166">
        <v>414</v>
      </c>
      <c r="V1166">
        <v>449</v>
      </c>
      <c r="W1166">
        <v>863</v>
      </c>
      <c r="X1166">
        <v>109432.95</v>
      </c>
    </row>
    <row r="1167" spans="1:24" x14ac:dyDescent="0.2">
      <c r="A1167">
        <v>220905006</v>
      </c>
      <c r="B1167" t="s">
        <v>1881</v>
      </c>
      <c r="C1167">
        <v>220905</v>
      </c>
      <c r="D1167" t="s">
        <v>1876</v>
      </c>
      <c r="E1167">
        <v>220</v>
      </c>
      <c r="F1167" t="s">
        <v>1860</v>
      </c>
      <c r="G1167">
        <v>11</v>
      </c>
      <c r="H1167" t="s">
        <v>461</v>
      </c>
      <c r="I1167">
        <v>416</v>
      </c>
      <c r="J1167">
        <v>414</v>
      </c>
      <c r="K1167">
        <v>830</v>
      </c>
      <c r="L1167">
        <v>420</v>
      </c>
      <c r="M1167">
        <v>421</v>
      </c>
      <c r="N1167">
        <v>840</v>
      </c>
      <c r="O1167">
        <v>435</v>
      </c>
      <c r="P1167">
        <v>418</v>
      </c>
      <c r="Q1167">
        <v>853</v>
      </c>
      <c r="R1167">
        <v>402</v>
      </c>
      <c r="S1167">
        <v>423</v>
      </c>
      <c r="T1167">
        <v>825</v>
      </c>
      <c r="U1167">
        <v>580</v>
      </c>
      <c r="V1167">
        <v>591</v>
      </c>
      <c r="W1167">
        <v>1171</v>
      </c>
      <c r="X1167">
        <v>109432.95</v>
      </c>
    </row>
    <row r="1168" spans="1:24" x14ac:dyDescent="0.2">
      <c r="A1168">
        <v>220905015</v>
      </c>
      <c r="B1168" t="s">
        <v>1886</v>
      </c>
      <c r="C1168">
        <v>220905</v>
      </c>
      <c r="D1168" t="s">
        <v>1876</v>
      </c>
      <c r="E1168">
        <v>220</v>
      </c>
      <c r="F1168" t="s">
        <v>1860</v>
      </c>
      <c r="G1168">
        <v>11</v>
      </c>
      <c r="H1168" t="s">
        <v>461</v>
      </c>
      <c r="I1168">
        <v>450</v>
      </c>
      <c r="J1168">
        <v>449</v>
      </c>
      <c r="K1168">
        <v>899</v>
      </c>
      <c r="L1168">
        <v>473</v>
      </c>
      <c r="M1168">
        <v>471</v>
      </c>
      <c r="N1168">
        <v>944</v>
      </c>
      <c r="O1168">
        <v>480</v>
      </c>
      <c r="P1168">
        <v>465</v>
      </c>
      <c r="Q1168">
        <v>945</v>
      </c>
      <c r="R1168">
        <v>466</v>
      </c>
      <c r="S1168">
        <v>477</v>
      </c>
      <c r="T1168">
        <v>942</v>
      </c>
      <c r="U1168">
        <v>559</v>
      </c>
      <c r="V1168">
        <v>613</v>
      </c>
      <c r="W1168">
        <v>1172</v>
      </c>
      <c r="X1168">
        <v>109432.95</v>
      </c>
    </row>
    <row r="1169" spans="1:24" x14ac:dyDescent="0.2">
      <c r="A1169">
        <v>220905009</v>
      </c>
      <c r="B1169" t="s">
        <v>1883</v>
      </c>
      <c r="C1169">
        <v>220905</v>
      </c>
      <c r="D1169" t="s">
        <v>1876</v>
      </c>
      <c r="E1169">
        <v>220</v>
      </c>
      <c r="F1169" t="s">
        <v>1860</v>
      </c>
      <c r="G1169">
        <v>11</v>
      </c>
      <c r="H1169" t="s">
        <v>461</v>
      </c>
      <c r="I1169">
        <v>411</v>
      </c>
      <c r="J1169">
        <v>413</v>
      </c>
      <c r="K1169">
        <v>824</v>
      </c>
      <c r="L1169">
        <v>408</v>
      </c>
      <c r="M1169">
        <v>415</v>
      </c>
      <c r="N1169">
        <v>823</v>
      </c>
      <c r="O1169">
        <v>418</v>
      </c>
      <c r="P1169">
        <v>416</v>
      </c>
      <c r="Q1169">
        <v>834</v>
      </c>
      <c r="R1169">
        <v>397</v>
      </c>
      <c r="S1169">
        <v>413</v>
      </c>
      <c r="T1169">
        <v>810</v>
      </c>
      <c r="U1169">
        <v>581</v>
      </c>
      <c r="V1169">
        <v>661</v>
      </c>
      <c r="W1169">
        <v>1242</v>
      </c>
      <c r="X1169">
        <v>109432.95</v>
      </c>
    </row>
    <row r="1170" spans="1:24" x14ac:dyDescent="0.2">
      <c r="A1170">
        <v>220905014</v>
      </c>
      <c r="B1170" t="s">
        <v>196</v>
      </c>
      <c r="C1170">
        <v>220905</v>
      </c>
      <c r="D1170" t="s">
        <v>1876</v>
      </c>
      <c r="E1170">
        <v>220</v>
      </c>
      <c r="F1170" t="s">
        <v>1860</v>
      </c>
      <c r="G1170">
        <v>11</v>
      </c>
      <c r="H1170" t="s">
        <v>461</v>
      </c>
      <c r="I1170">
        <v>451</v>
      </c>
      <c r="J1170">
        <v>456</v>
      </c>
      <c r="K1170">
        <v>906</v>
      </c>
      <c r="L1170">
        <v>465</v>
      </c>
      <c r="M1170">
        <v>465</v>
      </c>
      <c r="N1170">
        <v>929</v>
      </c>
      <c r="O1170">
        <v>461</v>
      </c>
      <c r="P1170">
        <v>455</v>
      </c>
      <c r="Q1170">
        <v>916</v>
      </c>
      <c r="R1170">
        <v>468</v>
      </c>
      <c r="S1170">
        <v>472</v>
      </c>
      <c r="T1170">
        <v>940</v>
      </c>
      <c r="U1170">
        <v>612</v>
      </c>
      <c r="V1170">
        <v>676</v>
      </c>
      <c r="W1170">
        <v>1288</v>
      </c>
      <c r="X1170">
        <v>109432.95</v>
      </c>
    </row>
    <row r="1171" spans="1:24" x14ac:dyDescent="0.2">
      <c r="A1171">
        <v>220905001</v>
      </c>
      <c r="B1171" t="s">
        <v>1875</v>
      </c>
      <c r="C1171">
        <v>220905</v>
      </c>
      <c r="D1171" t="s">
        <v>1876</v>
      </c>
      <c r="E1171">
        <v>220</v>
      </c>
      <c r="F1171" t="s">
        <v>1860</v>
      </c>
      <c r="G1171">
        <v>11</v>
      </c>
      <c r="H1171" t="s">
        <v>461</v>
      </c>
      <c r="I1171">
        <v>432</v>
      </c>
      <c r="J1171">
        <v>439</v>
      </c>
      <c r="K1171">
        <v>871</v>
      </c>
      <c r="L1171">
        <v>437</v>
      </c>
      <c r="M1171">
        <v>439</v>
      </c>
      <c r="N1171">
        <v>877</v>
      </c>
      <c r="O1171">
        <v>442</v>
      </c>
      <c r="P1171">
        <v>438</v>
      </c>
      <c r="Q1171">
        <v>880</v>
      </c>
      <c r="R1171">
        <v>433</v>
      </c>
      <c r="S1171">
        <v>441</v>
      </c>
      <c r="T1171">
        <v>874</v>
      </c>
      <c r="U1171">
        <v>654</v>
      </c>
      <c r="V1171">
        <v>695</v>
      </c>
      <c r="W1171">
        <v>1349</v>
      </c>
      <c r="X1171">
        <v>109432.95</v>
      </c>
    </row>
    <row r="1172" spans="1:24" x14ac:dyDescent="0.2">
      <c r="A1172">
        <v>220905016</v>
      </c>
      <c r="B1172" t="s">
        <v>1887</v>
      </c>
      <c r="C1172">
        <v>220905</v>
      </c>
      <c r="D1172" t="s">
        <v>1876</v>
      </c>
      <c r="E1172">
        <v>220</v>
      </c>
      <c r="F1172" t="s">
        <v>1860</v>
      </c>
      <c r="G1172">
        <v>11</v>
      </c>
      <c r="H1172" t="s">
        <v>461</v>
      </c>
      <c r="I1172">
        <v>415</v>
      </c>
      <c r="J1172">
        <v>422</v>
      </c>
      <c r="K1172">
        <v>836</v>
      </c>
      <c r="L1172">
        <v>414</v>
      </c>
      <c r="M1172">
        <v>419</v>
      </c>
      <c r="N1172">
        <v>833</v>
      </c>
      <c r="O1172">
        <v>414</v>
      </c>
      <c r="P1172">
        <v>410</v>
      </c>
      <c r="Q1172">
        <v>824</v>
      </c>
      <c r="R1172">
        <v>414</v>
      </c>
      <c r="S1172">
        <v>432</v>
      </c>
      <c r="T1172">
        <v>845</v>
      </c>
      <c r="U1172">
        <v>653</v>
      </c>
      <c r="V1172">
        <v>712</v>
      </c>
      <c r="W1172">
        <v>1365</v>
      </c>
      <c r="X1172">
        <v>109432.95</v>
      </c>
    </row>
    <row r="1173" spans="1:24" x14ac:dyDescent="0.2">
      <c r="A1173">
        <v>220905008</v>
      </c>
      <c r="B1173" t="s">
        <v>1882</v>
      </c>
      <c r="C1173">
        <v>220905</v>
      </c>
      <c r="D1173" t="s">
        <v>1876</v>
      </c>
      <c r="E1173">
        <v>220</v>
      </c>
      <c r="F1173" t="s">
        <v>1860</v>
      </c>
      <c r="G1173">
        <v>11</v>
      </c>
      <c r="H1173" t="s">
        <v>461</v>
      </c>
      <c r="I1173">
        <v>451</v>
      </c>
      <c r="J1173">
        <v>463</v>
      </c>
      <c r="K1173">
        <v>914</v>
      </c>
      <c r="L1173">
        <v>449</v>
      </c>
      <c r="M1173">
        <v>460</v>
      </c>
      <c r="N1173">
        <v>909</v>
      </c>
      <c r="O1173">
        <v>454</v>
      </c>
      <c r="P1173">
        <v>457</v>
      </c>
      <c r="Q1173">
        <v>911</v>
      </c>
      <c r="R1173">
        <v>442</v>
      </c>
      <c r="S1173">
        <v>464</v>
      </c>
      <c r="T1173">
        <v>907</v>
      </c>
      <c r="U1173">
        <v>882</v>
      </c>
      <c r="V1173">
        <v>798</v>
      </c>
      <c r="W1173">
        <v>1680</v>
      </c>
      <c r="X1173">
        <v>109432.95</v>
      </c>
    </row>
    <row r="1174" spans="1:24" x14ac:dyDescent="0.2">
      <c r="A1174">
        <v>220905011</v>
      </c>
      <c r="B1174" t="s">
        <v>1885</v>
      </c>
      <c r="C1174">
        <v>220905</v>
      </c>
      <c r="D1174" t="s">
        <v>1876</v>
      </c>
      <c r="E1174">
        <v>220</v>
      </c>
      <c r="F1174" t="s">
        <v>1860</v>
      </c>
      <c r="G1174">
        <v>11</v>
      </c>
      <c r="H1174" t="s">
        <v>461</v>
      </c>
      <c r="I1174">
        <v>454</v>
      </c>
      <c r="J1174">
        <v>449</v>
      </c>
      <c r="K1174">
        <v>903</v>
      </c>
      <c r="L1174">
        <v>453</v>
      </c>
      <c r="M1174">
        <v>446</v>
      </c>
      <c r="N1174">
        <v>899</v>
      </c>
      <c r="O1174">
        <v>453</v>
      </c>
      <c r="P1174">
        <v>440</v>
      </c>
      <c r="Q1174">
        <v>894</v>
      </c>
      <c r="R1174">
        <v>451</v>
      </c>
      <c r="S1174">
        <v>454</v>
      </c>
      <c r="T1174">
        <v>905</v>
      </c>
      <c r="U1174">
        <v>969</v>
      </c>
      <c r="V1174">
        <v>815</v>
      </c>
      <c r="W1174">
        <v>1784</v>
      </c>
      <c r="X1174">
        <v>109432.95</v>
      </c>
    </row>
    <row r="1175" spans="1:24" x14ac:dyDescent="0.2">
      <c r="A1175">
        <v>220905002</v>
      </c>
      <c r="B1175" t="s">
        <v>1877</v>
      </c>
      <c r="C1175">
        <v>220905</v>
      </c>
      <c r="D1175" t="s">
        <v>1876</v>
      </c>
      <c r="E1175">
        <v>220</v>
      </c>
      <c r="F1175" t="s">
        <v>1860</v>
      </c>
      <c r="G1175">
        <v>11</v>
      </c>
      <c r="H1175" t="s">
        <v>461</v>
      </c>
      <c r="I1175">
        <v>453</v>
      </c>
      <c r="J1175">
        <v>447</v>
      </c>
      <c r="K1175">
        <v>901</v>
      </c>
      <c r="L1175">
        <v>482</v>
      </c>
      <c r="M1175">
        <v>469</v>
      </c>
      <c r="N1175">
        <v>951</v>
      </c>
      <c r="O1175">
        <v>488</v>
      </c>
      <c r="P1175">
        <v>470</v>
      </c>
      <c r="Q1175">
        <v>958</v>
      </c>
      <c r="R1175">
        <v>474</v>
      </c>
      <c r="S1175">
        <v>468</v>
      </c>
      <c r="T1175">
        <v>942</v>
      </c>
      <c r="U1175">
        <v>1049</v>
      </c>
      <c r="V1175">
        <v>970</v>
      </c>
      <c r="W1175">
        <v>2019</v>
      </c>
      <c r="X1175">
        <v>109432.95</v>
      </c>
    </row>
    <row r="1176" spans="1:24" x14ac:dyDescent="0.2">
      <c r="A1176">
        <v>220905003</v>
      </c>
      <c r="B1176" t="s">
        <v>1878</v>
      </c>
      <c r="C1176">
        <v>220905</v>
      </c>
      <c r="D1176" t="s">
        <v>1876</v>
      </c>
      <c r="E1176">
        <v>220</v>
      </c>
      <c r="F1176" t="s">
        <v>1860</v>
      </c>
      <c r="G1176">
        <v>11</v>
      </c>
      <c r="H1176" t="s">
        <v>461</v>
      </c>
      <c r="I1176">
        <v>436</v>
      </c>
      <c r="J1176">
        <v>445</v>
      </c>
      <c r="K1176">
        <v>880</v>
      </c>
      <c r="L1176">
        <v>436</v>
      </c>
      <c r="M1176">
        <v>444</v>
      </c>
      <c r="N1176">
        <v>880</v>
      </c>
      <c r="O1176">
        <v>441</v>
      </c>
      <c r="P1176">
        <v>437</v>
      </c>
      <c r="Q1176">
        <v>878</v>
      </c>
      <c r="R1176">
        <v>431</v>
      </c>
      <c r="S1176">
        <v>452</v>
      </c>
      <c r="T1176">
        <v>883</v>
      </c>
      <c r="U1176">
        <v>942</v>
      </c>
      <c r="V1176">
        <v>1113</v>
      </c>
      <c r="W1176">
        <v>2055</v>
      </c>
      <c r="X1176">
        <v>109432.95</v>
      </c>
    </row>
    <row r="1177" spans="1:24" x14ac:dyDescent="0.2">
      <c r="A1177">
        <v>220905010</v>
      </c>
      <c r="B1177" t="s">
        <v>1884</v>
      </c>
      <c r="C1177">
        <v>220905</v>
      </c>
      <c r="D1177" t="s">
        <v>1876</v>
      </c>
      <c r="E1177">
        <v>220</v>
      </c>
      <c r="F1177" t="s">
        <v>1860</v>
      </c>
      <c r="G1177">
        <v>11</v>
      </c>
      <c r="H1177" t="s">
        <v>461</v>
      </c>
      <c r="I1177">
        <v>471</v>
      </c>
      <c r="J1177">
        <v>487</v>
      </c>
      <c r="K1177">
        <v>958</v>
      </c>
      <c r="L1177">
        <v>522</v>
      </c>
      <c r="M1177">
        <v>521</v>
      </c>
      <c r="N1177">
        <v>1043</v>
      </c>
      <c r="O1177">
        <v>518</v>
      </c>
      <c r="P1177">
        <v>512</v>
      </c>
      <c r="Q1177">
        <v>1030</v>
      </c>
      <c r="R1177">
        <v>526</v>
      </c>
      <c r="S1177">
        <v>531</v>
      </c>
      <c r="T1177">
        <v>1057</v>
      </c>
      <c r="U1177">
        <v>1228</v>
      </c>
      <c r="V1177">
        <v>1297</v>
      </c>
      <c r="W1177">
        <v>2525</v>
      </c>
      <c r="X1177">
        <v>109432.95</v>
      </c>
    </row>
    <row r="1178" spans="1:24" x14ac:dyDescent="0.2">
      <c r="A1178">
        <v>15915011</v>
      </c>
      <c r="B1178" t="s">
        <v>210</v>
      </c>
      <c r="C1178">
        <v>15915</v>
      </c>
      <c r="D1178" t="s">
        <v>204</v>
      </c>
      <c r="E1178">
        <v>15</v>
      </c>
      <c r="F1178" t="s">
        <v>139</v>
      </c>
      <c r="G1178">
        <v>20</v>
      </c>
      <c r="H1178" t="s">
        <v>67</v>
      </c>
      <c r="I1178">
        <v>575</v>
      </c>
      <c r="J1178">
        <v>480</v>
      </c>
      <c r="K1178">
        <v>1055</v>
      </c>
      <c r="L1178">
        <v>575</v>
      </c>
      <c r="M1178">
        <v>480</v>
      </c>
      <c r="N1178">
        <v>1055</v>
      </c>
      <c r="U1178">
        <v>52</v>
      </c>
      <c r="V1178">
        <v>32</v>
      </c>
      <c r="W1178">
        <v>84</v>
      </c>
      <c r="X1178">
        <v>125834.59</v>
      </c>
    </row>
    <row r="1179" spans="1:24" x14ac:dyDescent="0.2">
      <c r="A1179">
        <v>15915006</v>
      </c>
      <c r="B1179" t="s">
        <v>208</v>
      </c>
      <c r="C1179">
        <v>15915</v>
      </c>
      <c r="D1179" t="s">
        <v>204</v>
      </c>
      <c r="E1179">
        <v>15</v>
      </c>
      <c r="F1179" t="s">
        <v>139</v>
      </c>
      <c r="G1179">
        <v>20</v>
      </c>
      <c r="H1179" t="s">
        <v>67</v>
      </c>
      <c r="I1179">
        <v>569</v>
      </c>
      <c r="J1179">
        <v>555</v>
      </c>
      <c r="K1179">
        <v>1124</v>
      </c>
      <c r="L1179">
        <v>593</v>
      </c>
      <c r="M1179">
        <v>583</v>
      </c>
      <c r="N1179">
        <v>1176</v>
      </c>
      <c r="O1179">
        <v>590</v>
      </c>
      <c r="P1179">
        <v>571</v>
      </c>
      <c r="Q1179">
        <v>1161</v>
      </c>
      <c r="R1179">
        <v>598</v>
      </c>
      <c r="S1179">
        <v>607</v>
      </c>
      <c r="T1179">
        <v>1205</v>
      </c>
      <c r="U1179">
        <v>579</v>
      </c>
      <c r="V1179">
        <v>262</v>
      </c>
      <c r="W1179">
        <v>841</v>
      </c>
      <c r="X1179">
        <v>125834.59</v>
      </c>
    </row>
    <row r="1180" spans="1:24" x14ac:dyDescent="0.2">
      <c r="A1180">
        <v>15915003</v>
      </c>
      <c r="B1180" t="s">
        <v>206</v>
      </c>
      <c r="C1180">
        <v>15915</v>
      </c>
      <c r="D1180" t="s">
        <v>204</v>
      </c>
      <c r="E1180">
        <v>15</v>
      </c>
      <c r="F1180" t="s">
        <v>139</v>
      </c>
      <c r="G1180">
        <v>20</v>
      </c>
      <c r="H1180" t="s">
        <v>67</v>
      </c>
      <c r="I1180">
        <v>456</v>
      </c>
      <c r="J1180">
        <v>454</v>
      </c>
      <c r="K1180">
        <v>910</v>
      </c>
      <c r="L1180">
        <v>479</v>
      </c>
      <c r="M1180">
        <v>471</v>
      </c>
      <c r="N1180">
        <v>950</v>
      </c>
      <c r="O1180">
        <v>486</v>
      </c>
      <c r="P1180">
        <v>467</v>
      </c>
      <c r="Q1180">
        <v>953</v>
      </c>
      <c r="R1180">
        <v>473</v>
      </c>
      <c r="S1180">
        <v>474</v>
      </c>
      <c r="T1180">
        <v>946</v>
      </c>
      <c r="U1180">
        <v>1281</v>
      </c>
      <c r="V1180">
        <v>1377</v>
      </c>
      <c r="W1180">
        <v>2658</v>
      </c>
      <c r="X1180">
        <v>125834.59</v>
      </c>
    </row>
    <row r="1181" spans="1:24" x14ac:dyDescent="0.2">
      <c r="A1181">
        <v>15915024</v>
      </c>
      <c r="B1181" t="s">
        <v>215</v>
      </c>
      <c r="C1181">
        <v>15915</v>
      </c>
      <c r="D1181" t="s">
        <v>204</v>
      </c>
      <c r="E1181">
        <v>15</v>
      </c>
      <c r="F1181" t="s">
        <v>139</v>
      </c>
      <c r="G1181">
        <v>20</v>
      </c>
      <c r="H1181" t="s">
        <v>67</v>
      </c>
      <c r="I1181">
        <v>469</v>
      </c>
      <c r="J1181">
        <v>463</v>
      </c>
      <c r="K1181">
        <v>932</v>
      </c>
      <c r="L1181">
        <v>495</v>
      </c>
      <c r="M1181">
        <v>481</v>
      </c>
      <c r="N1181">
        <v>976</v>
      </c>
      <c r="O1181">
        <v>497</v>
      </c>
      <c r="P1181">
        <v>474</v>
      </c>
      <c r="Q1181">
        <v>971</v>
      </c>
      <c r="R1181">
        <v>493</v>
      </c>
      <c r="S1181">
        <v>487</v>
      </c>
      <c r="T1181">
        <v>980</v>
      </c>
      <c r="U1181">
        <v>1338</v>
      </c>
      <c r="V1181">
        <v>1360</v>
      </c>
      <c r="W1181">
        <v>2698</v>
      </c>
      <c r="X1181">
        <v>125834.59</v>
      </c>
    </row>
    <row r="1182" spans="1:24" x14ac:dyDescent="0.2">
      <c r="A1182">
        <v>15915023</v>
      </c>
      <c r="B1182" t="s">
        <v>214</v>
      </c>
      <c r="C1182">
        <v>15915</v>
      </c>
      <c r="D1182" t="s">
        <v>204</v>
      </c>
      <c r="E1182">
        <v>15</v>
      </c>
      <c r="F1182" t="s">
        <v>139</v>
      </c>
      <c r="G1182">
        <v>20</v>
      </c>
      <c r="H1182" t="s">
        <v>67</v>
      </c>
      <c r="I1182">
        <v>477</v>
      </c>
      <c r="J1182">
        <v>474</v>
      </c>
      <c r="K1182">
        <v>950</v>
      </c>
      <c r="L1182">
        <v>528</v>
      </c>
      <c r="M1182">
        <v>523</v>
      </c>
      <c r="N1182">
        <v>1051</v>
      </c>
      <c r="O1182">
        <v>528</v>
      </c>
      <c r="P1182">
        <v>515</v>
      </c>
      <c r="Q1182">
        <v>1043</v>
      </c>
      <c r="R1182">
        <v>528</v>
      </c>
      <c r="S1182">
        <v>531</v>
      </c>
      <c r="T1182">
        <v>1059</v>
      </c>
      <c r="U1182">
        <v>1378</v>
      </c>
      <c r="V1182">
        <v>1350</v>
      </c>
      <c r="W1182">
        <v>2728</v>
      </c>
      <c r="X1182">
        <v>125834.59</v>
      </c>
    </row>
    <row r="1183" spans="1:24" x14ac:dyDescent="0.2">
      <c r="A1183">
        <v>15915001</v>
      </c>
      <c r="B1183" t="s">
        <v>203</v>
      </c>
      <c r="C1183">
        <v>15915</v>
      </c>
      <c r="D1183" t="s">
        <v>204</v>
      </c>
      <c r="E1183">
        <v>15</v>
      </c>
      <c r="F1183" t="s">
        <v>139</v>
      </c>
      <c r="G1183">
        <v>20</v>
      </c>
      <c r="H1183" t="s">
        <v>67</v>
      </c>
      <c r="I1183">
        <v>446</v>
      </c>
      <c r="J1183">
        <v>439</v>
      </c>
      <c r="K1183">
        <v>885</v>
      </c>
      <c r="L1183">
        <v>465</v>
      </c>
      <c r="M1183">
        <v>457</v>
      </c>
      <c r="N1183">
        <v>922</v>
      </c>
      <c r="O1183">
        <v>456</v>
      </c>
      <c r="P1183">
        <v>443</v>
      </c>
      <c r="Q1183">
        <v>899</v>
      </c>
      <c r="R1183">
        <v>472</v>
      </c>
      <c r="S1183">
        <v>468</v>
      </c>
      <c r="T1183">
        <v>940</v>
      </c>
      <c r="U1183">
        <v>1386</v>
      </c>
      <c r="V1183">
        <v>1490</v>
      </c>
      <c r="W1183">
        <v>2876</v>
      </c>
      <c r="X1183">
        <v>125834.59</v>
      </c>
    </row>
    <row r="1184" spans="1:24" x14ac:dyDescent="0.2">
      <c r="A1184">
        <v>15915005</v>
      </c>
      <c r="B1184" t="s">
        <v>207</v>
      </c>
      <c r="C1184">
        <v>15915</v>
      </c>
      <c r="D1184" t="s">
        <v>204</v>
      </c>
      <c r="E1184">
        <v>15</v>
      </c>
      <c r="F1184" t="s">
        <v>139</v>
      </c>
      <c r="G1184">
        <v>20</v>
      </c>
      <c r="H1184" t="s">
        <v>67</v>
      </c>
      <c r="I1184">
        <v>482</v>
      </c>
      <c r="J1184">
        <v>478</v>
      </c>
      <c r="K1184">
        <v>961</v>
      </c>
      <c r="L1184">
        <v>528</v>
      </c>
      <c r="M1184">
        <v>520</v>
      </c>
      <c r="N1184">
        <v>1049</v>
      </c>
      <c r="O1184">
        <v>525</v>
      </c>
      <c r="P1184">
        <v>503</v>
      </c>
      <c r="Q1184">
        <v>1028</v>
      </c>
      <c r="R1184">
        <v>532</v>
      </c>
      <c r="S1184">
        <v>538</v>
      </c>
      <c r="T1184">
        <v>1070</v>
      </c>
      <c r="U1184">
        <v>1420</v>
      </c>
      <c r="V1184">
        <v>1456</v>
      </c>
      <c r="W1184">
        <v>2876</v>
      </c>
      <c r="X1184">
        <v>125834.59</v>
      </c>
    </row>
    <row r="1185" spans="1:24" x14ac:dyDescent="0.2">
      <c r="A1185">
        <v>15915022</v>
      </c>
      <c r="B1185" t="s">
        <v>213</v>
      </c>
      <c r="C1185">
        <v>15915</v>
      </c>
      <c r="D1185" t="s">
        <v>204</v>
      </c>
      <c r="E1185">
        <v>15</v>
      </c>
      <c r="F1185" t="s">
        <v>139</v>
      </c>
      <c r="G1185">
        <v>20</v>
      </c>
      <c r="H1185" t="s">
        <v>67</v>
      </c>
      <c r="I1185">
        <v>445</v>
      </c>
      <c r="J1185">
        <v>439</v>
      </c>
      <c r="K1185">
        <v>884</v>
      </c>
      <c r="L1185">
        <v>456</v>
      </c>
      <c r="M1185">
        <v>446</v>
      </c>
      <c r="N1185">
        <v>902</v>
      </c>
      <c r="O1185">
        <v>463</v>
      </c>
      <c r="P1185">
        <v>441</v>
      </c>
      <c r="Q1185">
        <v>904</v>
      </c>
      <c r="R1185">
        <v>449</v>
      </c>
      <c r="S1185">
        <v>451</v>
      </c>
      <c r="T1185">
        <v>900</v>
      </c>
      <c r="U1185">
        <v>1420</v>
      </c>
      <c r="V1185">
        <v>1462</v>
      </c>
      <c r="W1185">
        <v>2882</v>
      </c>
      <c r="X1185">
        <v>125834.59</v>
      </c>
    </row>
    <row r="1186" spans="1:24" x14ac:dyDescent="0.2">
      <c r="A1186">
        <v>15915002</v>
      </c>
      <c r="B1186" t="s">
        <v>205</v>
      </c>
      <c r="C1186">
        <v>15915</v>
      </c>
      <c r="D1186" t="s">
        <v>204</v>
      </c>
      <c r="E1186">
        <v>15</v>
      </c>
      <c r="F1186" t="s">
        <v>139</v>
      </c>
      <c r="G1186">
        <v>20</v>
      </c>
      <c r="H1186" t="s">
        <v>67</v>
      </c>
      <c r="I1186">
        <v>431</v>
      </c>
      <c r="J1186">
        <v>427</v>
      </c>
      <c r="K1186">
        <v>858</v>
      </c>
      <c r="L1186">
        <v>457</v>
      </c>
      <c r="M1186">
        <v>451</v>
      </c>
      <c r="N1186">
        <v>909</v>
      </c>
      <c r="O1186">
        <v>449</v>
      </c>
      <c r="P1186">
        <v>437</v>
      </c>
      <c r="Q1186">
        <v>886</v>
      </c>
      <c r="R1186">
        <v>463</v>
      </c>
      <c r="S1186">
        <v>463</v>
      </c>
      <c r="T1186">
        <v>927</v>
      </c>
      <c r="U1186">
        <v>1328</v>
      </c>
      <c r="V1186">
        <v>1682</v>
      </c>
      <c r="W1186">
        <v>3010</v>
      </c>
      <c r="X1186">
        <v>125834.59</v>
      </c>
    </row>
    <row r="1187" spans="1:24" x14ac:dyDescent="0.2">
      <c r="A1187">
        <v>15915019</v>
      </c>
      <c r="B1187" t="s">
        <v>212</v>
      </c>
      <c r="C1187">
        <v>15915</v>
      </c>
      <c r="D1187" t="s">
        <v>204</v>
      </c>
      <c r="E1187">
        <v>15</v>
      </c>
      <c r="F1187" t="s">
        <v>139</v>
      </c>
      <c r="G1187">
        <v>20</v>
      </c>
      <c r="H1187" t="s">
        <v>67</v>
      </c>
      <c r="I1187">
        <v>473</v>
      </c>
      <c r="J1187">
        <v>473</v>
      </c>
      <c r="K1187">
        <v>946</v>
      </c>
      <c r="L1187">
        <v>486</v>
      </c>
      <c r="M1187">
        <v>484</v>
      </c>
      <c r="N1187">
        <v>970</v>
      </c>
      <c r="O1187">
        <v>487</v>
      </c>
      <c r="P1187">
        <v>473</v>
      </c>
      <c r="Q1187">
        <v>960</v>
      </c>
      <c r="R1187">
        <v>485</v>
      </c>
      <c r="S1187">
        <v>495</v>
      </c>
      <c r="T1187">
        <v>980</v>
      </c>
      <c r="U1187">
        <v>1431</v>
      </c>
      <c r="V1187">
        <v>1643</v>
      </c>
      <c r="W1187">
        <v>3074</v>
      </c>
      <c r="X1187">
        <v>125834.59</v>
      </c>
    </row>
    <row r="1188" spans="1:24" x14ac:dyDescent="0.2">
      <c r="A1188">
        <v>15915007</v>
      </c>
      <c r="B1188" t="s">
        <v>209</v>
      </c>
      <c r="C1188">
        <v>15915</v>
      </c>
      <c r="D1188" t="s">
        <v>204</v>
      </c>
      <c r="E1188">
        <v>15</v>
      </c>
      <c r="F1188" t="s">
        <v>139</v>
      </c>
      <c r="G1188">
        <v>20</v>
      </c>
      <c r="H1188" t="s">
        <v>67</v>
      </c>
      <c r="I1188">
        <v>460</v>
      </c>
      <c r="J1188">
        <v>449</v>
      </c>
      <c r="K1188">
        <v>909</v>
      </c>
      <c r="L1188">
        <v>492</v>
      </c>
      <c r="M1188">
        <v>474</v>
      </c>
      <c r="N1188">
        <v>965</v>
      </c>
      <c r="O1188">
        <v>509</v>
      </c>
      <c r="P1188">
        <v>476</v>
      </c>
      <c r="Q1188">
        <v>985</v>
      </c>
      <c r="R1188">
        <v>473</v>
      </c>
      <c r="S1188">
        <v>471</v>
      </c>
      <c r="T1188">
        <v>945</v>
      </c>
      <c r="U1188">
        <v>1565</v>
      </c>
      <c r="V1188">
        <v>1533</v>
      </c>
      <c r="W1188">
        <v>3098</v>
      </c>
      <c r="X1188">
        <v>125834.59</v>
      </c>
    </row>
    <row r="1189" spans="1:24" x14ac:dyDescent="0.2">
      <c r="A1189">
        <v>15915016</v>
      </c>
      <c r="B1189" t="s">
        <v>211</v>
      </c>
      <c r="C1189">
        <v>15915</v>
      </c>
      <c r="D1189" t="s">
        <v>204</v>
      </c>
      <c r="E1189">
        <v>15</v>
      </c>
      <c r="F1189" t="s">
        <v>139</v>
      </c>
      <c r="G1189">
        <v>20</v>
      </c>
      <c r="H1189" t="s">
        <v>67</v>
      </c>
      <c r="I1189">
        <v>469</v>
      </c>
      <c r="J1189">
        <v>467</v>
      </c>
      <c r="K1189">
        <v>936</v>
      </c>
      <c r="L1189">
        <v>515</v>
      </c>
      <c r="M1189">
        <v>509</v>
      </c>
      <c r="N1189">
        <v>1024</v>
      </c>
      <c r="O1189">
        <v>517</v>
      </c>
      <c r="P1189">
        <v>501</v>
      </c>
      <c r="Q1189">
        <v>1018</v>
      </c>
      <c r="R1189">
        <v>513</v>
      </c>
      <c r="S1189">
        <v>519</v>
      </c>
      <c r="T1189">
        <v>1032</v>
      </c>
      <c r="U1189">
        <v>1578</v>
      </c>
      <c r="V1189">
        <v>1567</v>
      </c>
      <c r="W1189">
        <v>3145</v>
      </c>
      <c r="X1189">
        <v>125834.59</v>
      </c>
    </row>
    <row r="1190" spans="1:24" x14ac:dyDescent="0.2">
      <c r="A1190">
        <v>101907010</v>
      </c>
      <c r="B1190" t="s">
        <v>1033</v>
      </c>
      <c r="C1190">
        <v>101907</v>
      </c>
      <c r="D1190" t="s">
        <v>1027</v>
      </c>
      <c r="E1190">
        <v>101</v>
      </c>
      <c r="F1190" t="s">
        <v>971</v>
      </c>
      <c r="G1190">
        <v>4</v>
      </c>
      <c r="H1190" t="s">
        <v>252</v>
      </c>
      <c r="I1190">
        <v>502</v>
      </c>
      <c r="J1190">
        <v>504</v>
      </c>
      <c r="K1190">
        <v>1006</v>
      </c>
      <c r="L1190">
        <v>525</v>
      </c>
      <c r="M1190">
        <v>523</v>
      </c>
      <c r="N1190">
        <v>1048</v>
      </c>
      <c r="O1190">
        <v>530</v>
      </c>
      <c r="P1190">
        <v>521</v>
      </c>
      <c r="Q1190">
        <v>1051</v>
      </c>
      <c r="R1190">
        <v>519</v>
      </c>
      <c r="S1190">
        <v>525</v>
      </c>
      <c r="T1190">
        <v>1045</v>
      </c>
      <c r="U1190">
        <v>1438</v>
      </c>
      <c r="V1190">
        <v>1576</v>
      </c>
      <c r="W1190">
        <v>3014</v>
      </c>
      <c r="X1190">
        <v>136996.84599999999</v>
      </c>
    </row>
    <row r="1191" spans="1:24" x14ac:dyDescent="0.2">
      <c r="A1191">
        <v>101907009</v>
      </c>
      <c r="B1191" t="s">
        <v>1032</v>
      </c>
      <c r="C1191">
        <v>101907</v>
      </c>
      <c r="D1191" t="s">
        <v>1027</v>
      </c>
      <c r="E1191">
        <v>101</v>
      </c>
      <c r="F1191" t="s">
        <v>971</v>
      </c>
      <c r="G1191">
        <v>4</v>
      </c>
      <c r="H1191" t="s">
        <v>252</v>
      </c>
      <c r="I1191">
        <v>499</v>
      </c>
      <c r="J1191">
        <v>492</v>
      </c>
      <c r="K1191">
        <v>991</v>
      </c>
      <c r="L1191">
        <v>508</v>
      </c>
      <c r="M1191">
        <v>499</v>
      </c>
      <c r="N1191">
        <v>1006</v>
      </c>
      <c r="O1191">
        <v>506</v>
      </c>
      <c r="P1191">
        <v>493</v>
      </c>
      <c r="Q1191">
        <v>999</v>
      </c>
      <c r="R1191">
        <v>510</v>
      </c>
      <c r="S1191">
        <v>507</v>
      </c>
      <c r="T1191">
        <v>1016</v>
      </c>
      <c r="U1191">
        <v>1545</v>
      </c>
      <c r="V1191">
        <v>1603</v>
      </c>
      <c r="W1191">
        <v>3148</v>
      </c>
      <c r="X1191">
        <v>136996.84599999999</v>
      </c>
    </row>
    <row r="1192" spans="1:24" x14ac:dyDescent="0.2">
      <c r="A1192">
        <v>101907005</v>
      </c>
      <c r="B1192" t="s">
        <v>1030</v>
      </c>
      <c r="C1192">
        <v>101907</v>
      </c>
      <c r="D1192" t="s">
        <v>1027</v>
      </c>
      <c r="E1192">
        <v>101</v>
      </c>
      <c r="F1192" t="s">
        <v>971</v>
      </c>
      <c r="G1192">
        <v>4</v>
      </c>
      <c r="H1192" t="s">
        <v>252</v>
      </c>
      <c r="I1192">
        <v>517</v>
      </c>
      <c r="J1192">
        <v>512</v>
      </c>
      <c r="K1192">
        <v>1029</v>
      </c>
      <c r="L1192">
        <v>545</v>
      </c>
      <c r="M1192">
        <v>544</v>
      </c>
      <c r="N1192">
        <v>1089</v>
      </c>
      <c r="O1192">
        <v>538</v>
      </c>
      <c r="P1192">
        <v>531</v>
      </c>
      <c r="Q1192">
        <v>1069</v>
      </c>
      <c r="R1192">
        <v>552</v>
      </c>
      <c r="S1192">
        <v>559</v>
      </c>
      <c r="T1192">
        <v>1111</v>
      </c>
      <c r="U1192">
        <v>1535</v>
      </c>
      <c r="V1192">
        <v>1666</v>
      </c>
      <c r="W1192">
        <v>3201</v>
      </c>
      <c r="X1192">
        <v>136996.84599999999</v>
      </c>
    </row>
    <row r="1193" spans="1:24" x14ac:dyDescent="0.2">
      <c r="A1193">
        <v>101907004</v>
      </c>
      <c r="B1193" t="s">
        <v>1029</v>
      </c>
      <c r="C1193">
        <v>101907</v>
      </c>
      <c r="D1193" t="s">
        <v>1027</v>
      </c>
      <c r="E1193">
        <v>101</v>
      </c>
      <c r="F1193" t="s">
        <v>971</v>
      </c>
      <c r="G1193">
        <v>4</v>
      </c>
      <c r="H1193" t="s">
        <v>252</v>
      </c>
      <c r="I1193">
        <v>512</v>
      </c>
      <c r="J1193">
        <v>497</v>
      </c>
      <c r="K1193">
        <v>1010</v>
      </c>
      <c r="L1193">
        <v>552</v>
      </c>
      <c r="M1193">
        <v>546</v>
      </c>
      <c r="N1193">
        <v>1099</v>
      </c>
      <c r="O1193">
        <v>554</v>
      </c>
      <c r="P1193">
        <v>542</v>
      </c>
      <c r="Q1193">
        <v>1097</v>
      </c>
      <c r="R1193">
        <v>551</v>
      </c>
      <c r="S1193">
        <v>550</v>
      </c>
      <c r="T1193">
        <v>1101</v>
      </c>
      <c r="U1193">
        <v>1590</v>
      </c>
      <c r="V1193">
        <v>1657</v>
      </c>
      <c r="W1193">
        <v>3247</v>
      </c>
      <c r="X1193">
        <v>136996.84599999999</v>
      </c>
    </row>
    <row r="1194" spans="1:24" x14ac:dyDescent="0.2">
      <c r="A1194">
        <v>101907011</v>
      </c>
      <c r="B1194" t="s">
        <v>1034</v>
      </c>
      <c r="C1194">
        <v>101907</v>
      </c>
      <c r="D1194" t="s">
        <v>1027</v>
      </c>
      <c r="E1194">
        <v>101</v>
      </c>
      <c r="F1194" t="s">
        <v>971</v>
      </c>
      <c r="G1194">
        <v>4</v>
      </c>
      <c r="H1194" t="s">
        <v>252</v>
      </c>
      <c r="I1194">
        <v>530</v>
      </c>
      <c r="J1194">
        <v>527</v>
      </c>
      <c r="K1194">
        <v>1056</v>
      </c>
      <c r="L1194">
        <v>578</v>
      </c>
      <c r="M1194">
        <v>566</v>
      </c>
      <c r="N1194">
        <v>1144</v>
      </c>
      <c r="O1194">
        <v>576</v>
      </c>
      <c r="P1194">
        <v>554</v>
      </c>
      <c r="Q1194">
        <v>1131</v>
      </c>
      <c r="R1194">
        <v>580</v>
      </c>
      <c r="S1194">
        <v>578</v>
      </c>
      <c r="T1194">
        <v>1158</v>
      </c>
      <c r="U1194">
        <v>1717</v>
      </c>
      <c r="V1194">
        <v>1630</v>
      </c>
      <c r="W1194">
        <v>3347</v>
      </c>
      <c r="X1194">
        <v>136996.84599999999</v>
      </c>
    </row>
    <row r="1195" spans="1:24" x14ac:dyDescent="0.2">
      <c r="A1195">
        <v>101907003</v>
      </c>
      <c r="B1195" t="s">
        <v>1028</v>
      </c>
      <c r="C1195">
        <v>101907</v>
      </c>
      <c r="D1195" t="s">
        <v>1027</v>
      </c>
      <c r="E1195">
        <v>101</v>
      </c>
      <c r="F1195" t="s">
        <v>971</v>
      </c>
      <c r="G1195">
        <v>4</v>
      </c>
      <c r="H1195" t="s">
        <v>252</v>
      </c>
      <c r="I1195">
        <v>518</v>
      </c>
      <c r="J1195">
        <v>528</v>
      </c>
      <c r="K1195">
        <v>1045</v>
      </c>
      <c r="L1195">
        <v>547</v>
      </c>
      <c r="M1195">
        <v>551</v>
      </c>
      <c r="N1195">
        <v>1097</v>
      </c>
      <c r="O1195">
        <v>534</v>
      </c>
      <c r="P1195">
        <v>533</v>
      </c>
      <c r="Q1195">
        <v>1067</v>
      </c>
      <c r="R1195">
        <v>562</v>
      </c>
      <c r="S1195">
        <v>571</v>
      </c>
      <c r="T1195">
        <v>1131</v>
      </c>
      <c r="U1195">
        <v>1736</v>
      </c>
      <c r="V1195">
        <v>1824</v>
      </c>
      <c r="W1195">
        <v>3560</v>
      </c>
      <c r="X1195">
        <v>136996.84599999999</v>
      </c>
    </row>
    <row r="1196" spans="1:24" x14ac:dyDescent="0.2">
      <c r="A1196">
        <v>101907002</v>
      </c>
      <c r="B1196" t="s">
        <v>1026</v>
      </c>
      <c r="C1196">
        <v>101907</v>
      </c>
      <c r="D1196" t="s">
        <v>1027</v>
      </c>
      <c r="E1196">
        <v>101</v>
      </c>
      <c r="F1196" t="s">
        <v>971</v>
      </c>
      <c r="G1196">
        <v>4</v>
      </c>
      <c r="H1196" t="s">
        <v>252</v>
      </c>
      <c r="I1196">
        <v>528</v>
      </c>
      <c r="J1196">
        <v>525</v>
      </c>
      <c r="K1196">
        <v>1053</v>
      </c>
      <c r="L1196">
        <v>573</v>
      </c>
      <c r="M1196">
        <v>574</v>
      </c>
      <c r="N1196">
        <v>1147</v>
      </c>
      <c r="O1196">
        <v>575</v>
      </c>
      <c r="P1196">
        <v>561</v>
      </c>
      <c r="Q1196">
        <v>1136</v>
      </c>
      <c r="R1196">
        <v>570</v>
      </c>
      <c r="S1196">
        <v>589</v>
      </c>
      <c r="T1196">
        <v>1159</v>
      </c>
      <c r="U1196">
        <v>1810</v>
      </c>
      <c r="V1196">
        <v>1855</v>
      </c>
      <c r="W1196">
        <v>3665</v>
      </c>
      <c r="X1196">
        <v>136996.84599999999</v>
      </c>
    </row>
    <row r="1197" spans="1:24" x14ac:dyDescent="0.2">
      <c r="A1197">
        <v>101907012</v>
      </c>
      <c r="B1197" t="s">
        <v>1035</v>
      </c>
      <c r="C1197">
        <v>101907</v>
      </c>
      <c r="D1197" t="s">
        <v>1027</v>
      </c>
      <c r="E1197">
        <v>101</v>
      </c>
      <c r="F1197" t="s">
        <v>971</v>
      </c>
      <c r="G1197">
        <v>4</v>
      </c>
      <c r="H1197" t="s">
        <v>252</v>
      </c>
      <c r="I1197">
        <v>541</v>
      </c>
      <c r="J1197">
        <v>552</v>
      </c>
      <c r="K1197">
        <v>1094</v>
      </c>
      <c r="L1197">
        <v>575</v>
      </c>
      <c r="M1197">
        <v>580</v>
      </c>
      <c r="N1197">
        <v>1156</v>
      </c>
      <c r="O1197">
        <v>569</v>
      </c>
      <c r="P1197">
        <v>564</v>
      </c>
      <c r="Q1197">
        <v>1134</v>
      </c>
      <c r="R1197">
        <v>580</v>
      </c>
      <c r="S1197">
        <v>596</v>
      </c>
      <c r="T1197">
        <v>1177</v>
      </c>
      <c r="U1197">
        <v>1806</v>
      </c>
      <c r="V1197">
        <v>1860</v>
      </c>
      <c r="W1197">
        <v>3666</v>
      </c>
      <c r="X1197">
        <v>136996.84599999999</v>
      </c>
    </row>
    <row r="1198" spans="1:24" x14ac:dyDescent="0.2">
      <c r="A1198">
        <v>101907013</v>
      </c>
      <c r="B1198" t="s">
        <v>1036</v>
      </c>
      <c r="C1198">
        <v>101907</v>
      </c>
      <c r="D1198" t="s">
        <v>1027</v>
      </c>
      <c r="E1198">
        <v>101</v>
      </c>
      <c r="F1198" t="s">
        <v>971</v>
      </c>
      <c r="G1198">
        <v>4</v>
      </c>
      <c r="H1198" t="s">
        <v>252</v>
      </c>
      <c r="I1198">
        <v>500</v>
      </c>
      <c r="J1198">
        <v>499</v>
      </c>
      <c r="K1198">
        <v>999</v>
      </c>
      <c r="L1198">
        <v>508</v>
      </c>
      <c r="M1198">
        <v>505</v>
      </c>
      <c r="N1198">
        <v>1012</v>
      </c>
      <c r="O1198">
        <v>508</v>
      </c>
      <c r="P1198">
        <v>492</v>
      </c>
      <c r="Q1198">
        <v>1000</v>
      </c>
      <c r="R1198">
        <v>508</v>
      </c>
      <c r="S1198">
        <v>519</v>
      </c>
      <c r="T1198">
        <v>1027</v>
      </c>
      <c r="U1198">
        <v>1712</v>
      </c>
      <c r="V1198">
        <v>1992</v>
      </c>
      <c r="W1198">
        <v>3704</v>
      </c>
      <c r="X1198">
        <v>136996.84599999999</v>
      </c>
    </row>
    <row r="1199" spans="1:24" x14ac:dyDescent="0.2">
      <c r="A1199">
        <v>101907007</v>
      </c>
      <c r="B1199" t="s">
        <v>1031</v>
      </c>
      <c r="C1199">
        <v>101907</v>
      </c>
      <c r="D1199" t="s">
        <v>1027</v>
      </c>
      <c r="E1199">
        <v>101</v>
      </c>
      <c r="F1199" t="s">
        <v>971</v>
      </c>
      <c r="G1199">
        <v>4</v>
      </c>
      <c r="H1199" t="s">
        <v>252</v>
      </c>
      <c r="I1199">
        <v>515</v>
      </c>
      <c r="J1199">
        <v>527</v>
      </c>
      <c r="K1199">
        <v>1043</v>
      </c>
      <c r="L1199">
        <v>543</v>
      </c>
      <c r="M1199">
        <v>547</v>
      </c>
      <c r="N1199">
        <v>1090</v>
      </c>
      <c r="O1199">
        <v>542</v>
      </c>
      <c r="P1199">
        <v>536</v>
      </c>
      <c r="Q1199">
        <v>1077</v>
      </c>
      <c r="R1199">
        <v>545</v>
      </c>
      <c r="S1199">
        <v>558</v>
      </c>
      <c r="T1199">
        <v>1103</v>
      </c>
      <c r="U1199">
        <v>1792</v>
      </c>
      <c r="V1199">
        <v>1934</v>
      </c>
      <c r="W1199">
        <v>3726</v>
      </c>
      <c r="X1199">
        <v>136996.84599999999</v>
      </c>
    </row>
    <row r="1200" spans="1:24" x14ac:dyDescent="0.2">
      <c r="A1200">
        <v>57905389</v>
      </c>
      <c r="B1200" t="s">
        <v>563</v>
      </c>
      <c r="C1200">
        <v>57905</v>
      </c>
      <c r="D1200" t="s">
        <v>528</v>
      </c>
      <c r="E1200">
        <v>57</v>
      </c>
      <c r="F1200" t="s">
        <v>480</v>
      </c>
      <c r="G1200">
        <v>10</v>
      </c>
      <c r="H1200" t="s">
        <v>397</v>
      </c>
      <c r="I1200">
        <v>382</v>
      </c>
      <c r="J1200">
        <v>392</v>
      </c>
      <c r="K1200">
        <v>770</v>
      </c>
      <c r="L1200">
        <v>384</v>
      </c>
      <c r="M1200">
        <v>395</v>
      </c>
      <c r="N1200">
        <v>776</v>
      </c>
      <c r="O1200">
        <v>387</v>
      </c>
      <c r="P1200">
        <v>396</v>
      </c>
      <c r="Q1200">
        <v>779</v>
      </c>
      <c r="R1200">
        <v>383</v>
      </c>
      <c r="S1200">
        <v>394</v>
      </c>
      <c r="T1200">
        <v>774</v>
      </c>
      <c r="U1200">
        <v>62</v>
      </c>
      <c r="V1200">
        <v>77</v>
      </c>
      <c r="W1200">
        <v>139</v>
      </c>
      <c r="X1200">
        <v>206057.323</v>
      </c>
    </row>
    <row r="1201" spans="1:24" x14ac:dyDescent="0.2">
      <c r="A1201">
        <v>57905381</v>
      </c>
      <c r="B1201" t="s">
        <v>562</v>
      </c>
      <c r="C1201">
        <v>57905</v>
      </c>
      <c r="D1201" t="s">
        <v>528</v>
      </c>
      <c r="E1201">
        <v>57</v>
      </c>
      <c r="F1201" t="s">
        <v>480</v>
      </c>
      <c r="G1201">
        <v>10</v>
      </c>
      <c r="H1201" t="s">
        <v>397</v>
      </c>
      <c r="I1201">
        <v>560</v>
      </c>
      <c r="J1201">
        <v>532</v>
      </c>
      <c r="K1201">
        <v>1092</v>
      </c>
      <c r="L1201">
        <v>554</v>
      </c>
      <c r="M1201">
        <v>529</v>
      </c>
      <c r="N1201">
        <v>1083</v>
      </c>
      <c r="R1201">
        <v>554</v>
      </c>
      <c r="S1201">
        <v>529</v>
      </c>
      <c r="T1201">
        <v>1083</v>
      </c>
      <c r="U1201">
        <v>0</v>
      </c>
      <c r="V1201">
        <v>152</v>
      </c>
      <c r="W1201">
        <v>152</v>
      </c>
      <c r="X1201">
        <v>206057.323</v>
      </c>
    </row>
    <row r="1202" spans="1:24" x14ac:dyDescent="0.2">
      <c r="A1202">
        <v>57905090</v>
      </c>
      <c r="B1202" t="s">
        <v>560</v>
      </c>
      <c r="C1202">
        <v>57905</v>
      </c>
      <c r="D1202" t="s">
        <v>528</v>
      </c>
      <c r="E1202">
        <v>57</v>
      </c>
      <c r="F1202" t="s">
        <v>480</v>
      </c>
      <c r="G1202">
        <v>10</v>
      </c>
      <c r="H1202" t="s">
        <v>397</v>
      </c>
      <c r="I1202">
        <v>513</v>
      </c>
      <c r="J1202">
        <v>519</v>
      </c>
      <c r="K1202">
        <v>1032</v>
      </c>
      <c r="L1202">
        <v>517</v>
      </c>
      <c r="M1202">
        <v>526</v>
      </c>
      <c r="N1202">
        <v>1043</v>
      </c>
      <c r="O1202">
        <v>511</v>
      </c>
      <c r="P1202">
        <v>519</v>
      </c>
      <c r="Q1202">
        <v>1030</v>
      </c>
      <c r="R1202">
        <v>527</v>
      </c>
      <c r="S1202">
        <v>537</v>
      </c>
      <c r="T1202">
        <v>1064</v>
      </c>
      <c r="U1202">
        <v>145</v>
      </c>
      <c r="V1202">
        <v>100</v>
      </c>
      <c r="W1202">
        <v>245</v>
      </c>
      <c r="X1202">
        <v>206057.323</v>
      </c>
    </row>
    <row r="1203" spans="1:24" x14ac:dyDescent="0.2">
      <c r="A1203">
        <v>57905039</v>
      </c>
      <c r="B1203" t="s">
        <v>557</v>
      </c>
      <c r="C1203">
        <v>57905</v>
      </c>
      <c r="D1203" t="s">
        <v>528</v>
      </c>
      <c r="E1203">
        <v>57</v>
      </c>
      <c r="F1203" t="s">
        <v>480</v>
      </c>
      <c r="G1203">
        <v>10</v>
      </c>
      <c r="H1203" t="s">
        <v>397</v>
      </c>
      <c r="I1203">
        <v>691</v>
      </c>
      <c r="J1203">
        <v>703</v>
      </c>
      <c r="K1203">
        <v>1393</v>
      </c>
      <c r="L1203">
        <v>703</v>
      </c>
      <c r="M1203">
        <v>717</v>
      </c>
      <c r="N1203">
        <v>1421</v>
      </c>
      <c r="O1203">
        <v>700</v>
      </c>
      <c r="P1203">
        <v>710</v>
      </c>
      <c r="Q1203">
        <v>1411</v>
      </c>
      <c r="R1203">
        <v>707</v>
      </c>
      <c r="S1203">
        <v>726</v>
      </c>
      <c r="T1203">
        <v>1433</v>
      </c>
      <c r="U1203">
        <v>157</v>
      </c>
      <c r="V1203">
        <v>99</v>
      </c>
      <c r="W1203">
        <v>256</v>
      </c>
      <c r="X1203">
        <v>206057.323</v>
      </c>
    </row>
    <row r="1204" spans="1:24" x14ac:dyDescent="0.2">
      <c r="A1204">
        <v>57905035</v>
      </c>
      <c r="B1204" t="s">
        <v>553</v>
      </c>
      <c r="C1204">
        <v>57905</v>
      </c>
      <c r="D1204" t="s">
        <v>528</v>
      </c>
      <c r="E1204">
        <v>57</v>
      </c>
      <c r="F1204" t="s">
        <v>480</v>
      </c>
      <c r="G1204">
        <v>10</v>
      </c>
      <c r="H1204" t="s">
        <v>397</v>
      </c>
      <c r="I1204">
        <v>590</v>
      </c>
      <c r="J1204">
        <v>562</v>
      </c>
      <c r="K1204">
        <v>1153</v>
      </c>
      <c r="L1204">
        <v>593</v>
      </c>
      <c r="M1204">
        <v>561</v>
      </c>
      <c r="N1204">
        <v>1155</v>
      </c>
      <c r="O1204">
        <v>593</v>
      </c>
      <c r="P1204">
        <v>561</v>
      </c>
      <c r="Q1204">
        <v>1155</v>
      </c>
      <c r="U1204">
        <v>281</v>
      </c>
      <c r="V1204">
        <v>0</v>
      </c>
      <c r="W1204">
        <v>281</v>
      </c>
      <c r="X1204">
        <v>206057.323</v>
      </c>
    </row>
    <row r="1205" spans="1:24" x14ac:dyDescent="0.2">
      <c r="A1205">
        <v>57905037</v>
      </c>
      <c r="B1205" t="s">
        <v>555</v>
      </c>
      <c r="C1205">
        <v>57905</v>
      </c>
      <c r="D1205" t="s">
        <v>528</v>
      </c>
      <c r="E1205">
        <v>57</v>
      </c>
      <c r="F1205" t="s">
        <v>480</v>
      </c>
      <c r="G1205">
        <v>10</v>
      </c>
      <c r="H1205" t="s">
        <v>397</v>
      </c>
      <c r="I1205">
        <v>518</v>
      </c>
      <c r="J1205">
        <v>499</v>
      </c>
      <c r="K1205">
        <v>1017</v>
      </c>
      <c r="L1205">
        <v>519</v>
      </c>
      <c r="M1205">
        <v>498</v>
      </c>
      <c r="N1205">
        <v>1017</v>
      </c>
      <c r="O1205">
        <v>523</v>
      </c>
      <c r="P1205">
        <v>504</v>
      </c>
      <c r="Q1205">
        <v>1027</v>
      </c>
      <c r="R1205">
        <v>494</v>
      </c>
      <c r="S1205">
        <v>462</v>
      </c>
      <c r="T1205">
        <v>956</v>
      </c>
      <c r="U1205">
        <v>270</v>
      </c>
      <c r="V1205">
        <v>53</v>
      </c>
      <c r="W1205">
        <v>323</v>
      </c>
      <c r="X1205">
        <v>206057.323</v>
      </c>
    </row>
    <row r="1206" spans="1:24" x14ac:dyDescent="0.2">
      <c r="A1206">
        <v>57905085</v>
      </c>
      <c r="B1206" t="s">
        <v>558</v>
      </c>
      <c r="C1206">
        <v>57905</v>
      </c>
      <c r="D1206" t="s">
        <v>528</v>
      </c>
      <c r="E1206">
        <v>57</v>
      </c>
      <c r="F1206" t="s">
        <v>480</v>
      </c>
      <c r="G1206">
        <v>10</v>
      </c>
      <c r="H1206" t="s">
        <v>397</v>
      </c>
      <c r="I1206">
        <v>495</v>
      </c>
      <c r="J1206">
        <v>502</v>
      </c>
      <c r="K1206">
        <v>997</v>
      </c>
      <c r="L1206">
        <v>497</v>
      </c>
      <c r="M1206">
        <v>501</v>
      </c>
      <c r="N1206">
        <v>998</v>
      </c>
      <c r="O1206">
        <v>494</v>
      </c>
      <c r="P1206">
        <v>491</v>
      </c>
      <c r="Q1206">
        <v>985</v>
      </c>
      <c r="R1206">
        <v>502</v>
      </c>
      <c r="S1206">
        <v>518</v>
      </c>
      <c r="T1206">
        <v>1020</v>
      </c>
      <c r="U1206">
        <v>236</v>
      </c>
      <c r="V1206">
        <v>144</v>
      </c>
      <c r="W1206">
        <v>380</v>
      </c>
      <c r="X1206">
        <v>206057.323</v>
      </c>
    </row>
    <row r="1207" spans="1:24" x14ac:dyDescent="0.2">
      <c r="A1207">
        <v>57905038</v>
      </c>
      <c r="B1207" t="s">
        <v>556</v>
      </c>
      <c r="C1207">
        <v>57905</v>
      </c>
      <c r="D1207" t="s">
        <v>528</v>
      </c>
      <c r="E1207">
        <v>57</v>
      </c>
      <c r="F1207" t="s">
        <v>480</v>
      </c>
      <c r="G1207">
        <v>10</v>
      </c>
      <c r="H1207" t="s">
        <v>397</v>
      </c>
      <c r="I1207">
        <v>541</v>
      </c>
      <c r="J1207">
        <v>525</v>
      </c>
      <c r="K1207">
        <v>1066</v>
      </c>
      <c r="L1207">
        <v>548</v>
      </c>
      <c r="M1207">
        <v>534</v>
      </c>
      <c r="N1207">
        <v>1083</v>
      </c>
      <c r="O1207">
        <v>552</v>
      </c>
      <c r="P1207">
        <v>528</v>
      </c>
      <c r="Q1207">
        <v>1080</v>
      </c>
      <c r="R1207">
        <v>540</v>
      </c>
      <c r="S1207">
        <v>549</v>
      </c>
      <c r="T1207">
        <v>1089</v>
      </c>
      <c r="U1207">
        <v>262</v>
      </c>
      <c r="V1207">
        <v>124</v>
      </c>
      <c r="W1207">
        <v>386</v>
      </c>
      <c r="X1207">
        <v>206057.323</v>
      </c>
    </row>
    <row r="1208" spans="1:24" x14ac:dyDescent="0.2">
      <c r="A1208">
        <v>57905026</v>
      </c>
      <c r="B1208" t="s">
        <v>548</v>
      </c>
      <c r="C1208">
        <v>57905</v>
      </c>
      <c r="D1208" t="s">
        <v>528</v>
      </c>
      <c r="E1208">
        <v>57</v>
      </c>
      <c r="F1208" t="s">
        <v>480</v>
      </c>
      <c r="G1208">
        <v>10</v>
      </c>
      <c r="H1208" t="s">
        <v>397</v>
      </c>
      <c r="I1208">
        <v>659</v>
      </c>
      <c r="J1208">
        <v>704</v>
      </c>
      <c r="K1208">
        <v>1363</v>
      </c>
      <c r="L1208">
        <v>665</v>
      </c>
      <c r="M1208">
        <v>705</v>
      </c>
      <c r="N1208">
        <v>1370</v>
      </c>
      <c r="O1208">
        <v>644</v>
      </c>
      <c r="P1208">
        <v>688</v>
      </c>
      <c r="Q1208">
        <v>1333</v>
      </c>
      <c r="R1208">
        <v>671</v>
      </c>
      <c r="S1208">
        <v>710</v>
      </c>
      <c r="T1208">
        <v>1381</v>
      </c>
      <c r="U1208">
        <v>122</v>
      </c>
      <c r="V1208">
        <v>291</v>
      </c>
      <c r="W1208">
        <v>413</v>
      </c>
      <c r="X1208">
        <v>206057.323</v>
      </c>
    </row>
    <row r="1209" spans="1:24" x14ac:dyDescent="0.2">
      <c r="A1209">
        <v>57905088</v>
      </c>
      <c r="B1209" t="s">
        <v>559</v>
      </c>
      <c r="C1209">
        <v>57905</v>
      </c>
      <c r="D1209" t="s">
        <v>528</v>
      </c>
      <c r="E1209">
        <v>57</v>
      </c>
      <c r="F1209" t="s">
        <v>480</v>
      </c>
      <c r="G1209">
        <v>10</v>
      </c>
      <c r="H1209" t="s">
        <v>397</v>
      </c>
      <c r="I1209">
        <v>526</v>
      </c>
      <c r="J1209">
        <v>540</v>
      </c>
      <c r="K1209">
        <v>1067</v>
      </c>
      <c r="L1209">
        <v>525</v>
      </c>
      <c r="M1209">
        <v>539</v>
      </c>
      <c r="N1209">
        <v>1064</v>
      </c>
      <c r="O1209">
        <v>528</v>
      </c>
      <c r="P1209">
        <v>537</v>
      </c>
      <c r="Q1209">
        <v>1065</v>
      </c>
      <c r="R1209">
        <v>521</v>
      </c>
      <c r="S1209">
        <v>541</v>
      </c>
      <c r="T1209">
        <v>1062</v>
      </c>
      <c r="U1209">
        <v>228</v>
      </c>
      <c r="V1209">
        <v>198</v>
      </c>
      <c r="W1209">
        <v>426</v>
      </c>
      <c r="X1209">
        <v>206057.323</v>
      </c>
    </row>
    <row r="1210" spans="1:24" x14ac:dyDescent="0.2">
      <c r="A1210">
        <v>57905003</v>
      </c>
      <c r="B1210" t="s">
        <v>530</v>
      </c>
      <c r="C1210">
        <v>57905</v>
      </c>
      <c r="D1210" t="s">
        <v>528</v>
      </c>
      <c r="E1210">
        <v>57</v>
      </c>
      <c r="F1210" t="s">
        <v>480</v>
      </c>
      <c r="G1210">
        <v>10</v>
      </c>
      <c r="H1210" t="s">
        <v>397</v>
      </c>
      <c r="I1210">
        <v>456</v>
      </c>
      <c r="J1210">
        <v>447</v>
      </c>
      <c r="K1210">
        <v>902</v>
      </c>
      <c r="L1210">
        <v>459</v>
      </c>
      <c r="M1210">
        <v>449</v>
      </c>
      <c r="N1210">
        <v>908</v>
      </c>
      <c r="O1210">
        <v>463</v>
      </c>
      <c r="P1210">
        <v>442</v>
      </c>
      <c r="Q1210">
        <v>905</v>
      </c>
      <c r="R1210">
        <v>455</v>
      </c>
      <c r="S1210">
        <v>457</v>
      </c>
      <c r="T1210">
        <v>912</v>
      </c>
      <c r="U1210">
        <v>224</v>
      </c>
      <c r="V1210">
        <v>209</v>
      </c>
      <c r="W1210">
        <v>433</v>
      </c>
      <c r="X1210">
        <v>206057.323</v>
      </c>
    </row>
    <row r="1211" spans="1:24" x14ac:dyDescent="0.2">
      <c r="A1211">
        <v>57905032</v>
      </c>
      <c r="B1211" t="s">
        <v>550</v>
      </c>
      <c r="C1211">
        <v>57905</v>
      </c>
      <c r="D1211" t="s">
        <v>528</v>
      </c>
      <c r="E1211">
        <v>57</v>
      </c>
      <c r="F1211" t="s">
        <v>480</v>
      </c>
      <c r="G1211">
        <v>10</v>
      </c>
      <c r="H1211" t="s">
        <v>397</v>
      </c>
      <c r="I1211">
        <v>437</v>
      </c>
      <c r="J1211">
        <v>431</v>
      </c>
      <c r="K1211">
        <v>868</v>
      </c>
      <c r="L1211">
        <v>439</v>
      </c>
      <c r="M1211">
        <v>430</v>
      </c>
      <c r="N1211">
        <v>869</v>
      </c>
      <c r="O1211">
        <v>428</v>
      </c>
      <c r="P1211">
        <v>418</v>
      </c>
      <c r="Q1211">
        <v>845</v>
      </c>
      <c r="R1211">
        <v>449</v>
      </c>
      <c r="S1211">
        <v>442</v>
      </c>
      <c r="T1211">
        <v>892</v>
      </c>
      <c r="U1211">
        <v>195</v>
      </c>
      <c r="V1211">
        <v>252</v>
      </c>
      <c r="W1211">
        <v>447</v>
      </c>
      <c r="X1211">
        <v>206057.323</v>
      </c>
    </row>
    <row r="1212" spans="1:24" x14ac:dyDescent="0.2">
      <c r="A1212">
        <v>57905033</v>
      </c>
      <c r="B1212" t="s">
        <v>551</v>
      </c>
      <c r="C1212">
        <v>57905</v>
      </c>
      <c r="D1212" t="s">
        <v>528</v>
      </c>
      <c r="E1212">
        <v>57</v>
      </c>
      <c r="F1212" t="s">
        <v>480</v>
      </c>
      <c r="G1212">
        <v>10</v>
      </c>
      <c r="H1212" t="s">
        <v>397</v>
      </c>
      <c r="I1212">
        <v>535</v>
      </c>
      <c r="J1212">
        <v>528</v>
      </c>
      <c r="K1212">
        <v>1063</v>
      </c>
      <c r="L1212">
        <v>537</v>
      </c>
      <c r="M1212">
        <v>531</v>
      </c>
      <c r="N1212">
        <v>1067</v>
      </c>
      <c r="O1212">
        <v>535</v>
      </c>
      <c r="P1212">
        <v>517</v>
      </c>
      <c r="Q1212">
        <v>1052</v>
      </c>
      <c r="R1212">
        <v>538</v>
      </c>
      <c r="S1212">
        <v>542</v>
      </c>
      <c r="T1212">
        <v>1079</v>
      </c>
      <c r="U1212">
        <v>219</v>
      </c>
      <c r="V1212">
        <v>302</v>
      </c>
      <c r="W1212">
        <v>521</v>
      </c>
      <c r="X1212">
        <v>206057.323</v>
      </c>
    </row>
    <row r="1213" spans="1:24" x14ac:dyDescent="0.2">
      <c r="A1213">
        <v>57905009</v>
      </c>
      <c r="B1213" t="s">
        <v>535</v>
      </c>
      <c r="C1213">
        <v>57905</v>
      </c>
      <c r="D1213" t="s">
        <v>528</v>
      </c>
      <c r="E1213">
        <v>57</v>
      </c>
      <c r="F1213" t="s">
        <v>480</v>
      </c>
      <c r="G1213">
        <v>10</v>
      </c>
      <c r="H1213" t="s">
        <v>397</v>
      </c>
      <c r="I1213">
        <v>414</v>
      </c>
      <c r="J1213">
        <v>413</v>
      </c>
      <c r="K1213">
        <v>828</v>
      </c>
      <c r="L1213">
        <v>411</v>
      </c>
      <c r="M1213">
        <v>413</v>
      </c>
      <c r="N1213">
        <v>824</v>
      </c>
      <c r="O1213">
        <v>410</v>
      </c>
      <c r="P1213">
        <v>411</v>
      </c>
      <c r="Q1213">
        <v>822</v>
      </c>
      <c r="R1213">
        <v>412</v>
      </c>
      <c r="S1213">
        <v>415</v>
      </c>
      <c r="T1213">
        <v>827</v>
      </c>
      <c r="U1213">
        <v>268</v>
      </c>
      <c r="V1213">
        <v>278</v>
      </c>
      <c r="W1213">
        <v>546</v>
      </c>
      <c r="X1213">
        <v>206057.323</v>
      </c>
    </row>
    <row r="1214" spans="1:24" x14ac:dyDescent="0.2">
      <c r="A1214">
        <v>57905036</v>
      </c>
      <c r="B1214" t="s">
        <v>554</v>
      </c>
      <c r="C1214">
        <v>57905</v>
      </c>
      <c r="D1214" t="s">
        <v>528</v>
      </c>
      <c r="E1214">
        <v>57</v>
      </c>
      <c r="F1214" t="s">
        <v>480</v>
      </c>
      <c r="G1214">
        <v>10</v>
      </c>
      <c r="H1214" t="s">
        <v>397</v>
      </c>
      <c r="I1214">
        <v>545</v>
      </c>
      <c r="J1214">
        <v>537</v>
      </c>
      <c r="K1214">
        <v>1081</v>
      </c>
      <c r="L1214">
        <v>546</v>
      </c>
      <c r="M1214">
        <v>537</v>
      </c>
      <c r="N1214">
        <v>1083</v>
      </c>
      <c r="O1214">
        <v>545</v>
      </c>
      <c r="P1214">
        <v>531</v>
      </c>
      <c r="Q1214">
        <v>1075</v>
      </c>
      <c r="R1214">
        <v>552</v>
      </c>
      <c r="S1214">
        <v>560</v>
      </c>
      <c r="T1214">
        <v>1111</v>
      </c>
      <c r="U1214">
        <v>428</v>
      </c>
      <c r="V1214">
        <v>124</v>
      </c>
      <c r="W1214">
        <v>552</v>
      </c>
      <c r="X1214">
        <v>206057.323</v>
      </c>
    </row>
    <row r="1215" spans="1:24" x14ac:dyDescent="0.2">
      <c r="A1215">
        <v>57905013</v>
      </c>
      <c r="B1215" t="s">
        <v>537</v>
      </c>
      <c r="C1215">
        <v>57905</v>
      </c>
      <c r="D1215" t="s">
        <v>528</v>
      </c>
      <c r="E1215">
        <v>57</v>
      </c>
      <c r="F1215" t="s">
        <v>480</v>
      </c>
      <c r="G1215">
        <v>10</v>
      </c>
      <c r="H1215" t="s">
        <v>397</v>
      </c>
      <c r="I1215">
        <v>422</v>
      </c>
      <c r="J1215">
        <v>449</v>
      </c>
      <c r="K1215">
        <v>871</v>
      </c>
      <c r="L1215">
        <v>422</v>
      </c>
      <c r="M1215">
        <v>446</v>
      </c>
      <c r="N1215">
        <v>868</v>
      </c>
      <c r="O1215">
        <v>432</v>
      </c>
      <c r="P1215">
        <v>451</v>
      </c>
      <c r="Q1215">
        <v>884</v>
      </c>
      <c r="R1215">
        <v>408</v>
      </c>
      <c r="S1215">
        <v>440</v>
      </c>
      <c r="T1215">
        <v>847</v>
      </c>
      <c r="U1215">
        <v>308</v>
      </c>
      <c r="V1215">
        <v>315</v>
      </c>
      <c r="W1215">
        <v>623</v>
      </c>
      <c r="X1215">
        <v>206057.323</v>
      </c>
    </row>
    <row r="1216" spans="1:24" x14ac:dyDescent="0.2">
      <c r="A1216">
        <v>57905380</v>
      </c>
      <c r="B1216" t="s">
        <v>561</v>
      </c>
      <c r="C1216">
        <v>57905</v>
      </c>
      <c r="D1216" t="s">
        <v>528</v>
      </c>
      <c r="E1216">
        <v>57</v>
      </c>
      <c r="F1216" t="s">
        <v>480</v>
      </c>
      <c r="G1216">
        <v>10</v>
      </c>
      <c r="H1216" t="s">
        <v>397</v>
      </c>
      <c r="I1216">
        <v>406</v>
      </c>
      <c r="J1216">
        <v>431</v>
      </c>
      <c r="K1216">
        <v>837</v>
      </c>
      <c r="L1216">
        <v>405</v>
      </c>
      <c r="M1216">
        <v>431</v>
      </c>
      <c r="N1216">
        <v>835</v>
      </c>
      <c r="O1216">
        <v>417</v>
      </c>
      <c r="P1216">
        <v>437</v>
      </c>
      <c r="Q1216">
        <v>855</v>
      </c>
      <c r="R1216">
        <v>390</v>
      </c>
      <c r="S1216">
        <v>423</v>
      </c>
      <c r="T1216">
        <v>813</v>
      </c>
      <c r="U1216">
        <v>404</v>
      </c>
      <c r="V1216">
        <v>385</v>
      </c>
      <c r="W1216">
        <v>789</v>
      </c>
      <c r="X1216">
        <v>206057.323</v>
      </c>
    </row>
    <row r="1217" spans="1:24" x14ac:dyDescent="0.2">
      <c r="A1217">
        <v>57905034</v>
      </c>
      <c r="B1217" t="s">
        <v>552</v>
      </c>
      <c r="C1217">
        <v>57905</v>
      </c>
      <c r="D1217" t="s">
        <v>528</v>
      </c>
      <c r="E1217">
        <v>57</v>
      </c>
      <c r="F1217" t="s">
        <v>480</v>
      </c>
      <c r="G1217">
        <v>10</v>
      </c>
      <c r="H1217" t="s">
        <v>397</v>
      </c>
      <c r="I1217">
        <v>572</v>
      </c>
      <c r="J1217">
        <v>524</v>
      </c>
      <c r="K1217">
        <v>1096</v>
      </c>
      <c r="L1217">
        <v>609</v>
      </c>
      <c r="M1217">
        <v>563</v>
      </c>
      <c r="N1217">
        <v>1172</v>
      </c>
      <c r="O1217">
        <v>616</v>
      </c>
      <c r="P1217">
        <v>564</v>
      </c>
      <c r="Q1217">
        <v>1180</v>
      </c>
      <c r="R1217">
        <v>592</v>
      </c>
      <c r="S1217">
        <v>560</v>
      </c>
      <c r="T1217">
        <v>1153</v>
      </c>
      <c r="U1217">
        <v>652</v>
      </c>
      <c r="V1217">
        <v>251</v>
      </c>
      <c r="W1217">
        <v>903</v>
      </c>
      <c r="X1217">
        <v>206057.323</v>
      </c>
    </row>
    <row r="1218" spans="1:24" x14ac:dyDescent="0.2">
      <c r="A1218">
        <v>57905012</v>
      </c>
      <c r="B1218" t="s">
        <v>536</v>
      </c>
      <c r="C1218">
        <v>57905</v>
      </c>
      <c r="D1218" t="s">
        <v>528</v>
      </c>
      <c r="E1218">
        <v>57</v>
      </c>
      <c r="F1218" t="s">
        <v>480</v>
      </c>
      <c r="G1218">
        <v>10</v>
      </c>
      <c r="H1218" t="s">
        <v>397</v>
      </c>
      <c r="I1218">
        <v>415</v>
      </c>
      <c r="J1218">
        <v>424</v>
      </c>
      <c r="K1218">
        <v>839</v>
      </c>
      <c r="L1218">
        <v>416</v>
      </c>
      <c r="M1218">
        <v>424</v>
      </c>
      <c r="N1218">
        <v>840</v>
      </c>
      <c r="O1218">
        <v>413</v>
      </c>
      <c r="P1218">
        <v>415</v>
      </c>
      <c r="Q1218">
        <v>828</v>
      </c>
      <c r="R1218">
        <v>419</v>
      </c>
      <c r="S1218">
        <v>434</v>
      </c>
      <c r="T1218">
        <v>853</v>
      </c>
      <c r="U1218">
        <v>451</v>
      </c>
      <c r="V1218">
        <v>510</v>
      </c>
      <c r="W1218">
        <v>961</v>
      </c>
      <c r="X1218">
        <v>206057.323</v>
      </c>
    </row>
    <row r="1219" spans="1:24" x14ac:dyDescent="0.2">
      <c r="A1219">
        <v>57905023</v>
      </c>
      <c r="B1219" t="s">
        <v>545</v>
      </c>
      <c r="C1219">
        <v>57905</v>
      </c>
      <c r="D1219" t="s">
        <v>528</v>
      </c>
      <c r="E1219">
        <v>57</v>
      </c>
      <c r="F1219" t="s">
        <v>480</v>
      </c>
      <c r="G1219">
        <v>10</v>
      </c>
      <c r="H1219" t="s">
        <v>397</v>
      </c>
      <c r="I1219">
        <v>406</v>
      </c>
      <c r="J1219">
        <v>403</v>
      </c>
      <c r="K1219">
        <v>809</v>
      </c>
      <c r="L1219">
        <v>408</v>
      </c>
      <c r="M1219">
        <v>401</v>
      </c>
      <c r="N1219">
        <v>809</v>
      </c>
      <c r="O1219">
        <v>408</v>
      </c>
      <c r="P1219">
        <v>400</v>
      </c>
      <c r="Q1219">
        <v>808</v>
      </c>
      <c r="R1219">
        <v>409</v>
      </c>
      <c r="S1219">
        <v>403</v>
      </c>
      <c r="T1219">
        <v>812</v>
      </c>
      <c r="U1219">
        <v>479</v>
      </c>
      <c r="V1219">
        <v>503</v>
      </c>
      <c r="W1219">
        <v>982</v>
      </c>
      <c r="X1219">
        <v>206057.323</v>
      </c>
    </row>
    <row r="1220" spans="1:24" x14ac:dyDescent="0.2">
      <c r="A1220">
        <v>57905028</v>
      </c>
      <c r="B1220" t="s">
        <v>549</v>
      </c>
      <c r="C1220">
        <v>57905</v>
      </c>
      <c r="D1220" t="s">
        <v>528</v>
      </c>
      <c r="E1220">
        <v>57</v>
      </c>
      <c r="F1220" t="s">
        <v>480</v>
      </c>
      <c r="G1220">
        <v>10</v>
      </c>
      <c r="H1220" t="s">
        <v>397</v>
      </c>
      <c r="I1220">
        <v>416</v>
      </c>
      <c r="J1220">
        <v>427</v>
      </c>
      <c r="K1220">
        <v>843</v>
      </c>
      <c r="L1220">
        <v>417</v>
      </c>
      <c r="M1220">
        <v>429</v>
      </c>
      <c r="N1220">
        <v>846</v>
      </c>
      <c r="O1220">
        <v>424</v>
      </c>
      <c r="P1220">
        <v>421</v>
      </c>
      <c r="Q1220">
        <v>845</v>
      </c>
      <c r="R1220">
        <v>410</v>
      </c>
      <c r="S1220">
        <v>437</v>
      </c>
      <c r="T1220">
        <v>847</v>
      </c>
      <c r="U1220">
        <v>554</v>
      </c>
      <c r="V1220">
        <v>610</v>
      </c>
      <c r="W1220">
        <v>1164</v>
      </c>
      <c r="X1220">
        <v>206057.323</v>
      </c>
    </row>
    <row r="1221" spans="1:24" x14ac:dyDescent="0.2">
      <c r="A1221">
        <v>57905006</v>
      </c>
      <c r="B1221" t="s">
        <v>532</v>
      </c>
      <c r="C1221">
        <v>57905</v>
      </c>
      <c r="D1221" t="s">
        <v>528</v>
      </c>
      <c r="E1221">
        <v>57</v>
      </c>
      <c r="F1221" t="s">
        <v>480</v>
      </c>
      <c r="G1221">
        <v>10</v>
      </c>
      <c r="H1221" t="s">
        <v>397</v>
      </c>
      <c r="I1221">
        <v>458</v>
      </c>
      <c r="J1221">
        <v>462</v>
      </c>
      <c r="K1221">
        <v>921</v>
      </c>
      <c r="L1221">
        <v>465</v>
      </c>
      <c r="M1221">
        <v>470</v>
      </c>
      <c r="N1221">
        <v>935</v>
      </c>
      <c r="O1221">
        <v>455</v>
      </c>
      <c r="P1221">
        <v>455</v>
      </c>
      <c r="Q1221">
        <v>910</v>
      </c>
      <c r="R1221">
        <v>477</v>
      </c>
      <c r="S1221">
        <v>487</v>
      </c>
      <c r="T1221">
        <v>963</v>
      </c>
      <c r="U1221">
        <v>578</v>
      </c>
      <c r="V1221">
        <v>601</v>
      </c>
      <c r="W1221">
        <v>1179</v>
      </c>
      <c r="X1221">
        <v>206057.323</v>
      </c>
    </row>
    <row r="1222" spans="1:24" x14ac:dyDescent="0.2">
      <c r="A1222">
        <v>57905024</v>
      </c>
      <c r="B1222" t="s">
        <v>546</v>
      </c>
      <c r="C1222">
        <v>57905</v>
      </c>
      <c r="D1222" t="s">
        <v>528</v>
      </c>
      <c r="E1222">
        <v>57</v>
      </c>
      <c r="F1222" t="s">
        <v>480</v>
      </c>
      <c r="G1222">
        <v>10</v>
      </c>
      <c r="H1222" t="s">
        <v>397</v>
      </c>
      <c r="I1222">
        <v>402</v>
      </c>
      <c r="J1222">
        <v>408</v>
      </c>
      <c r="K1222">
        <v>810</v>
      </c>
      <c r="L1222">
        <v>404</v>
      </c>
      <c r="M1222">
        <v>410</v>
      </c>
      <c r="N1222">
        <v>815</v>
      </c>
      <c r="O1222">
        <v>423</v>
      </c>
      <c r="P1222">
        <v>410</v>
      </c>
      <c r="Q1222">
        <v>835</v>
      </c>
      <c r="R1222">
        <v>386</v>
      </c>
      <c r="S1222">
        <v>410</v>
      </c>
      <c r="T1222">
        <v>796</v>
      </c>
      <c r="U1222">
        <v>578</v>
      </c>
      <c r="V1222">
        <v>629</v>
      </c>
      <c r="W1222">
        <v>1207</v>
      </c>
      <c r="X1222">
        <v>206057.323</v>
      </c>
    </row>
    <row r="1223" spans="1:24" x14ac:dyDescent="0.2">
      <c r="A1223">
        <v>57905016</v>
      </c>
      <c r="B1223" t="s">
        <v>540</v>
      </c>
      <c r="C1223">
        <v>57905</v>
      </c>
      <c r="D1223" t="s">
        <v>528</v>
      </c>
      <c r="E1223">
        <v>57</v>
      </c>
      <c r="F1223" t="s">
        <v>480</v>
      </c>
      <c r="G1223">
        <v>10</v>
      </c>
      <c r="H1223" t="s">
        <v>397</v>
      </c>
      <c r="I1223">
        <v>405</v>
      </c>
      <c r="J1223">
        <v>406</v>
      </c>
      <c r="K1223">
        <v>811</v>
      </c>
      <c r="L1223">
        <v>407</v>
      </c>
      <c r="M1223">
        <v>404</v>
      </c>
      <c r="N1223">
        <v>810</v>
      </c>
      <c r="O1223">
        <v>408</v>
      </c>
      <c r="P1223">
        <v>403</v>
      </c>
      <c r="Q1223">
        <v>811</v>
      </c>
      <c r="R1223">
        <v>405</v>
      </c>
      <c r="S1223">
        <v>404</v>
      </c>
      <c r="T1223">
        <v>809</v>
      </c>
      <c r="U1223">
        <v>654</v>
      </c>
      <c r="V1223">
        <v>651</v>
      </c>
      <c r="W1223">
        <v>1305</v>
      </c>
      <c r="X1223">
        <v>206057.323</v>
      </c>
    </row>
    <row r="1224" spans="1:24" x14ac:dyDescent="0.2">
      <c r="A1224">
        <v>57905015</v>
      </c>
      <c r="B1224" t="s">
        <v>539</v>
      </c>
      <c r="C1224">
        <v>57905</v>
      </c>
      <c r="D1224" t="s">
        <v>528</v>
      </c>
      <c r="E1224">
        <v>57</v>
      </c>
      <c r="F1224" t="s">
        <v>480</v>
      </c>
      <c r="G1224">
        <v>10</v>
      </c>
      <c r="H1224" t="s">
        <v>397</v>
      </c>
      <c r="I1224">
        <v>421</v>
      </c>
      <c r="J1224">
        <v>426</v>
      </c>
      <c r="K1224">
        <v>846</v>
      </c>
      <c r="L1224">
        <v>428</v>
      </c>
      <c r="M1224">
        <v>433</v>
      </c>
      <c r="N1224">
        <v>860</v>
      </c>
      <c r="O1224">
        <v>437</v>
      </c>
      <c r="P1224">
        <v>431</v>
      </c>
      <c r="Q1224">
        <v>868</v>
      </c>
      <c r="R1224">
        <v>417</v>
      </c>
      <c r="S1224">
        <v>434</v>
      </c>
      <c r="T1224">
        <v>851</v>
      </c>
      <c r="U1224">
        <v>658</v>
      </c>
      <c r="V1224">
        <v>697</v>
      </c>
      <c r="W1224">
        <v>1355</v>
      </c>
      <c r="X1224">
        <v>206057.323</v>
      </c>
    </row>
    <row r="1225" spans="1:24" x14ac:dyDescent="0.2">
      <c r="A1225">
        <v>57905008</v>
      </c>
      <c r="B1225" t="s">
        <v>534</v>
      </c>
      <c r="C1225">
        <v>57905</v>
      </c>
      <c r="D1225" t="s">
        <v>528</v>
      </c>
      <c r="E1225">
        <v>57</v>
      </c>
      <c r="F1225" t="s">
        <v>480</v>
      </c>
      <c r="G1225">
        <v>10</v>
      </c>
      <c r="H1225" t="s">
        <v>397</v>
      </c>
      <c r="I1225">
        <v>429</v>
      </c>
      <c r="J1225">
        <v>423</v>
      </c>
      <c r="K1225">
        <v>852</v>
      </c>
      <c r="L1225">
        <v>428</v>
      </c>
      <c r="M1225">
        <v>424</v>
      </c>
      <c r="N1225">
        <v>852</v>
      </c>
      <c r="O1225">
        <v>429</v>
      </c>
      <c r="P1225">
        <v>424</v>
      </c>
      <c r="Q1225">
        <v>854</v>
      </c>
      <c r="R1225">
        <v>426</v>
      </c>
      <c r="S1225">
        <v>424</v>
      </c>
      <c r="T1225">
        <v>850</v>
      </c>
      <c r="U1225">
        <v>735</v>
      </c>
      <c r="V1225">
        <v>745</v>
      </c>
      <c r="W1225">
        <v>1480</v>
      </c>
      <c r="X1225">
        <v>206057.323</v>
      </c>
    </row>
    <row r="1226" spans="1:24" x14ac:dyDescent="0.2">
      <c r="A1226">
        <v>57905002</v>
      </c>
      <c r="B1226" t="s">
        <v>529</v>
      </c>
      <c r="C1226">
        <v>57905</v>
      </c>
      <c r="D1226" t="s">
        <v>528</v>
      </c>
      <c r="E1226">
        <v>57</v>
      </c>
      <c r="F1226" t="s">
        <v>480</v>
      </c>
      <c r="G1226">
        <v>10</v>
      </c>
      <c r="H1226" t="s">
        <v>397</v>
      </c>
      <c r="I1226">
        <v>446</v>
      </c>
      <c r="J1226">
        <v>447</v>
      </c>
      <c r="K1226">
        <v>892</v>
      </c>
      <c r="L1226">
        <v>445</v>
      </c>
      <c r="M1226">
        <v>446</v>
      </c>
      <c r="N1226">
        <v>891</v>
      </c>
      <c r="O1226">
        <v>436</v>
      </c>
      <c r="P1226">
        <v>434</v>
      </c>
      <c r="Q1226">
        <v>869</v>
      </c>
      <c r="R1226">
        <v>456</v>
      </c>
      <c r="S1226">
        <v>459</v>
      </c>
      <c r="T1226">
        <v>915</v>
      </c>
      <c r="U1226">
        <v>698</v>
      </c>
      <c r="V1226">
        <v>817</v>
      </c>
      <c r="W1226">
        <v>1515</v>
      </c>
      <c r="X1226">
        <v>206057.323</v>
      </c>
    </row>
    <row r="1227" spans="1:24" x14ac:dyDescent="0.2">
      <c r="A1227">
        <v>57905017</v>
      </c>
      <c r="B1227" t="s">
        <v>541</v>
      </c>
      <c r="C1227">
        <v>57905</v>
      </c>
      <c r="D1227" t="s">
        <v>528</v>
      </c>
      <c r="E1227">
        <v>57</v>
      </c>
      <c r="F1227" t="s">
        <v>480</v>
      </c>
      <c r="G1227">
        <v>10</v>
      </c>
      <c r="H1227" t="s">
        <v>397</v>
      </c>
      <c r="I1227">
        <v>415</v>
      </c>
      <c r="J1227">
        <v>428</v>
      </c>
      <c r="K1227">
        <v>843</v>
      </c>
      <c r="L1227">
        <v>416</v>
      </c>
      <c r="M1227">
        <v>428</v>
      </c>
      <c r="N1227">
        <v>844</v>
      </c>
      <c r="O1227">
        <v>413</v>
      </c>
      <c r="P1227">
        <v>425</v>
      </c>
      <c r="Q1227">
        <v>838</v>
      </c>
      <c r="R1227">
        <v>418</v>
      </c>
      <c r="S1227">
        <v>431</v>
      </c>
      <c r="T1227">
        <v>849</v>
      </c>
      <c r="U1227">
        <v>779</v>
      </c>
      <c r="V1227">
        <v>928</v>
      </c>
      <c r="W1227">
        <v>1707</v>
      </c>
      <c r="X1227">
        <v>206057.323</v>
      </c>
    </row>
    <row r="1228" spans="1:24" x14ac:dyDescent="0.2">
      <c r="A1228">
        <v>57905007</v>
      </c>
      <c r="B1228" t="s">
        <v>533</v>
      </c>
      <c r="C1228">
        <v>57905</v>
      </c>
      <c r="D1228" t="s">
        <v>528</v>
      </c>
      <c r="E1228">
        <v>57</v>
      </c>
      <c r="F1228" t="s">
        <v>480</v>
      </c>
      <c r="G1228">
        <v>10</v>
      </c>
      <c r="H1228" t="s">
        <v>397</v>
      </c>
      <c r="I1228">
        <v>428</v>
      </c>
      <c r="J1228">
        <v>432</v>
      </c>
      <c r="K1228">
        <v>860</v>
      </c>
      <c r="L1228">
        <v>425</v>
      </c>
      <c r="M1228">
        <v>431</v>
      </c>
      <c r="N1228">
        <v>856</v>
      </c>
      <c r="O1228">
        <v>425</v>
      </c>
      <c r="P1228">
        <v>419</v>
      </c>
      <c r="Q1228">
        <v>845</v>
      </c>
      <c r="R1228">
        <v>426</v>
      </c>
      <c r="S1228">
        <v>443</v>
      </c>
      <c r="T1228">
        <v>868</v>
      </c>
      <c r="U1228">
        <v>835</v>
      </c>
      <c r="V1228">
        <v>898</v>
      </c>
      <c r="W1228">
        <v>1733</v>
      </c>
      <c r="X1228">
        <v>206057.323</v>
      </c>
    </row>
    <row r="1229" spans="1:24" x14ac:dyDescent="0.2">
      <c r="A1229">
        <v>57905022</v>
      </c>
      <c r="B1229" t="s">
        <v>544</v>
      </c>
      <c r="C1229">
        <v>57905</v>
      </c>
      <c r="D1229" t="s">
        <v>528</v>
      </c>
      <c r="E1229">
        <v>57</v>
      </c>
      <c r="F1229" t="s">
        <v>480</v>
      </c>
      <c r="G1229">
        <v>10</v>
      </c>
      <c r="H1229" t="s">
        <v>397</v>
      </c>
      <c r="I1229">
        <v>471</v>
      </c>
      <c r="J1229">
        <v>482</v>
      </c>
      <c r="K1229">
        <v>953</v>
      </c>
      <c r="L1229">
        <v>496</v>
      </c>
      <c r="M1229">
        <v>503</v>
      </c>
      <c r="N1229">
        <v>999</v>
      </c>
      <c r="O1229">
        <v>502</v>
      </c>
      <c r="P1229">
        <v>502</v>
      </c>
      <c r="Q1229">
        <v>1004</v>
      </c>
      <c r="R1229">
        <v>490</v>
      </c>
      <c r="S1229">
        <v>504</v>
      </c>
      <c r="T1229">
        <v>993</v>
      </c>
      <c r="U1229">
        <v>867</v>
      </c>
      <c r="V1229">
        <v>867</v>
      </c>
      <c r="W1229">
        <v>1734</v>
      </c>
      <c r="X1229">
        <v>206057.323</v>
      </c>
    </row>
    <row r="1230" spans="1:24" x14ac:dyDescent="0.2">
      <c r="A1230">
        <v>57905014</v>
      </c>
      <c r="B1230" t="s">
        <v>538</v>
      </c>
      <c r="C1230">
        <v>57905</v>
      </c>
      <c r="D1230" t="s">
        <v>528</v>
      </c>
      <c r="E1230">
        <v>57</v>
      </c>
      <c r="F1230" t="s">
        <v>480</v>
      </c>
      <c r="G1230">
        <v>10</v>
      </c>
      <c r="H1230" t="s">
        <v>397</v>
      </c>
      <c r="I1230">
        <v>408</v>
      </c>
      <c r="J1230">
        <v>408</v>
      </c>
      <c r="K1230">
        <v>816</v>
      </c>
      <c r="L1230">
        <v>408</v>
      </c>
      <c r="M1230">
        <v>409</v>
      </c>
      <c r="N1230">
        <v>818</v>
      </c>
      <c r="O1230">
        <v>417</v>
      </c>
      <c r="P1230">
        <v>402</v>
      </c>
      <c r="Q1230">
        <v>820</v>
      </c>
      <c r="R1230">
        <v>399</v>
      </c>
      <c r="S1230">
        <v>416</v>
      </c>
      <c r="T1230">
        <v>815</v>
      </c>
      <c r="U1230">
        <v>827</v>
      </c>
      <c r="V1230">
        <v>932</v>
      </c>
      <c r="W1230">
        <v>1759</v>
      </c>
      <c r="X1230">
        <v>206057.323</v>
      </c>
    </row>
    <row r="1231" spans="1:24" x14ac:dyDescent="0.2">
      <c r="A1231">
        <v>57905001</v>
      </c>
      <c r="B1231" t="s">
        <v>527</v>
      </c>
      <c r="C1231">
        <v>57905</v>
      </c>
      <c r="D1231" t="s">
        <v>528</v>
      </c>
      <c r="E1231">
        <v>57</v>
      </c>
      <c r="F1231" t="s">
        <v>480</v>
      </c>
      <c r="G1231">
        <v>10</v>
      </c>
      <c r="H1231" t="s">
        <v>397</v>
      </c>
      <c r="I1231">
        <v>455</v>
      </c>
      <c r="J1231">
        <v>446</v>
      </c>
      <c r="K1231">
        <v>901</v>
      </c>
      <c r="L1231">
        <v>457</v>
      </c>
      <c r="M1231">
        <v>447</v>
      </c>
      <c r="N1231">
        <v>904</v>
      </c>
      <c r="O1231">
        <v>456</v>
      </c>
      <c r="P1231">
        <v>434</v>
      </c>
      <c r="Q1231">
        <v>890</v>
      </c>
      <c r="R1231">
        <v>459</v>
      </c>
      <c r="S1231">
        <v>460</v>
      </c>
      <c r="T1231">
        <v>919</v>
      </c>
      <c r="U1231">
        <v>895</v>
      </c>
      <c r="V1231">
        <v>1068</v>
      </c>
      <c r="W1231">
        <v>1963</v>
      </c>
      <c r="X1231">
        <v>206057.323</v>
      </c>
    </row>
    <row r="1232" spans="1:24" x14ac:dyDescent="0.2">
      <c r="A1232">
        <v>57905018</v>
      </c>
      <c r="B1232" t="s">
        <v>542</v>
      </c>
      <c r="C1232">
        <v>57905</v>
      </c>
      <c r="D1232" t="s">
        <v>528</v>
      </c>
      <c r="E1232">
        <v>57</v>
      </c>
      <c r="F1232" t="s">
        <v>480</v>
      </c>
      <c r="G1232">
        <v>10</v>
      </c>
      <c r="H1232" t="s">
        <v>397</v>
      </c>
      <c r="I1232">
        <v>444</v>
      </c>
      <c r="J1232">
        <v>449</v>
      </c>
      <c r="K1232">
        <v>893</v>
      </c>
      <c r="L1232">
        <v>444</v>
      </c>
      <c r="M1232">
        <v>450</v>
      </c>
      <c r="N1232">
        <v>894</v>
      </c>
      <c r="O1232">
        <v>443</v>
      </c>
      <c r="P1232">
        <v>443</v>
      </c>
      <c r="Q1232">
        <v>886</v>
      </c>
      <c r="R1232">
        <v>445</v>
      </c>
      <c r="S1232">
        <v>457</v>
      </c>
      <c r="T1232">
        <v>903</v>
      </c>
      <c r="U1232">
        <v>1025</v>
      </c>
      <c r="V1232">
        <v>1023</v>
      </c>
      <c r="W1232">
        <v>2048</v>
      </c>
      <c r="X1232">
        <v>206057.323</v>
      </c>
    </row>
    <row r="1233" spans="1:24" x14ac:dyDescent="0.2">
      <c r="A1233">
        <v>57905005</v>
      </c>
      <c r="B1233" t="s">
        <v>531</v>
      </c>
      <c r="C1233">
        <v>57905</v>
      </c>
      <c r="D1233" t="s">
        <v>528</v>
      </c>
      <c r="E1233">
        <v>57</v>
      </c>
      <c r="F1233" t="s">
        <v>480</v>
      </c>
      <c r="G1233">
        <v>10</v>
      </c>
      <c r="H1233" t="s">
        <v>397</v>
      </c>
      <c r="I1233">
        <v>428</v>
      </c>
      <c r="J1233">
        <v>437</v>
      </c>
      <c r="K1233">
        <v>865</v>
      </c>
      <c r="L1233">
        <v>430</v>
      </c>
      <c r="M1233">
        <v>438</v>
      </c>
      <c r="N1233">
        <v>868</v>
      </c>
      <c r="O1233">
        <v>431</v>
      </c>
      <c r="P1233">
        <v>435</v>
      </c>
      <c r="Q1233">
        <v>866</v>
      </c>
      <c r="R1233">
        <v>429</v>
      </c>
      <c r="S1233">
        <v>442</v>
      </c>
      <c r="T1233">
        <v>871</v>
      </c>
      <c r="U1233">
        <v>1072</v>
      </c>
      <c r="V1233">
        <v>1017</v>
      </c>
      <c r="W1233">
        <v>2089</v>
      </c>
      <c r="X1233">
        <v>206057.323</v>
      </c>
    </row>
    <row r="1234" spans="1:24" x14ac:dyDescent="0.2">
      <c r="A1234">
        <v>57905021</v>
      </c>
      <c r="B1234" t="s">
        <v>543</v>
      </c>
      <c r="C1234">
        <v>57905</v>
      </c>
      <c r="D1234" t="s">
        <v>528</v>
      </c>
      <c r="E1234">
        <v>57</v>
      </c>
      <c r="F1234" t="s">
        <v>480</v>
      </c>
      <c r="G1234">
        <v>10</v>
      </c>
      <c r="H1234" t="s">
        <v>397</v>
      </c>
      <c r="I1234">
        <v>466</v>
      </c>
      <c r="J1234">
        <v>468</v>
      </c>
      <c r="K1234">
        <v>935</v>
      </c>
      <c r="L1234">
        <v>479</v>
      </c>
      <c r="M1234">
        <v>476</v>
      </c>
      <c r="N1234">
        <v>955</v>
      </c>
      <c r="O1234">
        <v>476</v>
      </c>
      <c r="P1234">
        <v>464</v>
      </c>
      <c r="Q1234">
        <v>940</v>
      </c>
      <c r="R1234">
        <v>483</v>
      </c>
      <c r="S1234">
        <v>489</v>
      </c>
      <c r="T1234">
        <v>971</v>
      </c>
      <c r="U1234">
        <v>1102</v>
      </c>
      <c r="V1234">
        <v>1190</v>
      </c>
      <c r="W1234">
        <v>2292</v>
      </c>
      <c r="X1234">
        <v>206057.323</v>
      </c>
    </row>
    <row r="1235" spans="1:24" x14ac:dyDescent="0.2">
      <c r="A1235">
        <v>57905025</v>
      </c>
      <c r="B1235" t="s">
        <v>547</v>
      </c>
      <c r="C1235">
        <v>57905</v>
      </c>
      <c r="D1235" t="s">
        <v>528</v>
      </c>
      <c r="E1235">
        <v>57</v>
      </c>
      <c r="F1235" t="s">
        <v>480</v>
      </c>
      <c r="G1235">
        <v>10</v>
      </c>
      <c r="H1235" t="s">
        <v>397</v>
      </c>
      <c r="I1235">
        <v>456</v>
      </c>
      <c r="J1235">
        <v>455</v>
      </c>
      <c r="K1235">
        <v>911</v>
      </c>
      <c r="L1235">
        <v>455</v>
      </c>
      <c r="M1235">
        <v>453</v>
      </c>
      <c r="N1235">
        <v>908</v>
      </c>
      <c r="O1235">
        <v>456</v>
      </c>
      <c r="P1235">
        <v>445</v>
      </c>
      <c r="Q1235">
        <v>901</v>
      </c>
      <c r="R1235">
        <v>454</v>
      </c>
      <c r="S1235">
        <v>462</v>
      </c>
      <c r="T1235">
        <v>916</v>
      </c>
      <c r="U1235">
        <v>2395</v>
      </c>
      <c r="V1235">
        <v>2334</v>
      </c>
      <c r="W1235">
        <v>4729</v>
      </c>
      <c r="X1235">
        <v>206057.323</v>
      </c>
    </row>
    <row r="1236" spans="1:24" x14ac:dyDescent="0.2">
      <c r="A1236">
        <v>101912321</v>
      </c>
      <c r="B1236" t="s">
        <v>1078</v>
      </c>
      <c r="C1236">
        <v>101912</v>
      </c>
      <c r="D1236" t="s">
        <v>1047</v>
      </c>
      <c r="E1236">
        <v>101</v>
      </c>
      <c r="F1236" t="s">
        <v>971</v>
      </c>
      <c r="G1236">
        <v>4</v>
      </c>
      <c r="H1236" t="s">
        <v>252</v>
      </c>
      <c r="I1236">
        <v>411</v>
      </c>
      <c r="J1236">
        <v>424</v>
      </c>
      <c r="K1236">
        <v>835</v>
      </c>
      <c r="L1236">
        <v>413</v>
      </c>
      <c r="M1236">
        <v>418</v>
      </c>
      <c r="N1236">
        <v>830</v>
      </c>
      <c r="O1236">
        <v>407</v>
      </c>
      <c r="P1236">
        <v>407</v>
      </c>
      <c r="Q1236">
        <v>813</v>
      </c>
      <c r="R1236">
        <v>414</v>
      </c>
      <c r="S1236">
        <v>421</v>
      </c>
      <c r="T1236">
        <v>836</v>
      </c>
      <c r="U1236">
        <v>48</v>
      </c>
      <c r="V1236">
        <v>62</v>
      </c>
      <c r="W1236">
        <v>110</v>
      </c>
      <c r="X1236">
        <v>268556.59100000001</v>
      </c>
    </row>
    <row r="1237" spans="1:24" x14ac:dyDescent="0.2">
      <c r="A1237">
        <v>101912485</v>
      </c>
      <c r="B1237" t="s">
        <v>1090</v>
      </c>
      <c r="C1237">
        <v>101912</v>
      </c>
      <c r="D1237" t="s">
        <v>1047</v>
      </c>
      <c r="E1237">
        <v>101</v>
      </c>
      <c r="F1237" t="s">
        <v>971</v>
      </c>
      <c r="G1237">
        <v>4</v>
      </c>
      <c r="H1237" t="s">
        <v>252</v>
      </c>
      <c r="I1237">
        <v>407</v>
      </c>
      <c r="J1237">
        <v>398</v>
      </c>
      <c r="K1237">
        <v>805</v>
      </c>
      <c r="L1237">
        <v>414</v>
      </c>
      <c r="M1237">
        <v>406</v>
      </c>
      <c r="N1237">
        <v>820</v>
      </c>
      <c r="O1237">
        <v>412</v>
      </c>
      <c r="P1237">
        <v>448</v>
      </c>
      <c r="Q1237">
        <v>860</v>
      </c>
      <c r="R1237">
        <v>415</v>
      </c>
      <c r="S1237">
        <v>391</v>
      </c>
      <c r="T1237">
        <v>806</v>
      </c>
      <c r="U1237">
        <v>72</v>
      </c>
      <c r="V1237">
        <v>53</v>
      </c>
      <c r="W1237">
        <v>125</v>
      </c>
      <c r="X1237">
        <v>268556.59100000001</v>
      </c>
    </row>
    <row r="1238" spans="1:24" x14ac:dyDescent="0.2">
      <c r="A1238">
        <v>101912484</v>
      </c>
      <c r="B1238" t="s">
        <v>1089</v>
      </c>
      <c r="C1238">
        <v>101912</v>
      </c>
      <c r="D1238" t="s">
        <v>1047</v>
      </c>
      <c r="E1238">
        <v>101</v>
      </c>
      <c r="F1238" t="s">
        <v>971</v>
      </c>
      <c r="G1238">
        <v>4</v>
      </c>
      <c r="H1238" t="s">
        <v>252</v>
      </c>
      <c r="I1238">
        <v>395</v>
      </c>
      <c r="J1238">
        <v>419</v>
      </c>
      <c r="K1238">
        <v>814</v>
      </c>
      <c r="L1238">
        <v>385</v>
      </c>
      <c r="M1238">
        <v>413</v>
      </c>
      <c r="N1238">
        <v>798</v>
      </c>
      <c r="O1238">
        <v>364</v>
      </c>
      <c r="P1238">
        <v>403</v>
      </c>
      <c r="Q1238">
        <v>767</v>
      </c>
      <c r="R1238">
        <v>413</v>
      </c>
      <c r="S1238">
        <v>425</v>
      </c>
      <c r="T1238">
        <v>838</v>
      </c>
      <c r="U1238">
        <v>84</v>
      </c>
      <c r="V1238">
        <v>92</v>
      </c>
      <c r="W1238">
        <v>176</v>
      </c>
      <c r="X1238">
        <v>268556.59100000001</v>
      </c>
    </row>
    <row r="1239" spans="1:24" x14ac:dyDescent="0.2">
      <c r="A1239">
        <v>101912486</v>
      </c>
      <c r="B1239" t="s">
        <v>1091</v>
      </c>
      <c r="C1239">
        <v>101912</v>
      </c>
      <c r="D1239" t="s">
        <v>1047</v>
      </c>
      <c r="E1239">
        <v>101</v>
      </c>
      <c r="F1239" t="s">
        <v>971</v>
      </c>
      <c r="G1239">
        <v>4</v>
      </c>
      <c r="H1239" t="s">
        <v>252</v>
      </c>
      <c r="I1239">
        <v>491</v>
      </c>
      <c r="J1239">
        <v>501</v>
      </c>
      <c r="K1239">
        <v>992</v>
      </c>
      <c r="L1239">
        <v>496</v>
      </c>
      <c r="M1239">
        <v>487</v>
      </c>
      <c r="N1239">
        <v>984</v>
      </c>
      <c r="O1239">
        <v>504</v>
      </c>
      <c r="P1239">
        <v>483</v>
      </c>
      <c r="Q1239">
        <v>988</v>
      </c>
      <c r="R1239">
        <v>483</v>
      </c>
      <c r="S1239">
        <v>494</v>
      </c>
      <c r="T1239">
        <v>977</v>
      </c>
      <c r="U1239">
        <v>108</v>
      </c>
      <c r="V1239">
        <v>77</v>
      </c>
      <c r="W1239">
        <v>185</v>
      </c>
      <c r="X1239">
        <v>268556.59100000001</v>
      </c>
    </row>
    <row r="1240" spans="1:24" x14ac:dyDescent="0.2">
      <c r="A1240">
        <v>101912349</v>
      </c>
      <c r="B1240" t="s">
        <v>1083</v>
      </c>
      <c r="C1240">
        <v>101912</v>
      </c>
      <c r="D1240" t="s">
        <v>1047</v>
      </c>
      <c r="E1240">
        <v>101</v>
      </c>
      <c r="F1240" t="s">
        <v>971</v>
      </c>
      <c r="G1240">
        <v>4</v>
      </c>
      <c r="H1240" t="s">
        <v>252</v>
      </c>
      <c r="I1240">
        <v>445</v>
      </c>
      <c r="J1240">
        <v>403</v>
      </c>
      <c r="K1240">
        <v>852</v>
      </c>
      <c r="L1240">
        <v>447</v>
      </c>
      <c r="M1240">
        <v>405</v>
      </c>
      <c r="N1240">
        <v>855</v>
      </c>
      <c r="O1240">
        <v>443</v>
      </c>
      <c r="P1240">
        <v>399</v>
      </c>
      <c r="Q1240">
        <v>845</v>
      </c>
      <c r="R1240">
        <v>470</v>
      </c>
      <c r="S1240">
        <v>440</v>
      </c>
      <c r="T1240">
        <v>910</v>
      </c>
      <c r="U1240">
        <v>123</v>
      </c>
      <c r="V1240">
        <v>127</v>
      </c>
      <c r="W1240">
        <v>250</v>
      </c>
      <c r="X1240">
        <v>268556.59100000001</v>
      </c>
    </row>
    <row r="1241" spans="1:24" x14ac:dyDescent="0.2">
      <c r="A1241">
        <v>101912006</v>
      </c>
      <c r="B1241" t="s">
        <v>1051</v>
      </c>
      <c r="C1241">
        <v>101912</v>
      </c>
      <c r="D1241" t="s">
        <v>1047</v>
      </c>
      <c r="E1241">
        <v>101</v>
      </c>
      <c r="F1241" t="s">
        <v>971</v>
      </c>
      <c r="G1241">
        <v>4</v>
      </c>
      <c r="H1241" t="s">
        <v>252</v>
      </c>
      <c r="I1241">
        <v>479</v>
      </c>
      <c r="J1241">
        <v>459</v>
      </c>
      <c r="K1241">
        <v>937</v>
      </c>
      <c r="L1241">
        <v>479</v>
      </c>
      <c r="M1241">
        <v>459</v>
      </c>
      <c r="N1241">
        <v>937</v>
      </c>
      <c r="R1241">
        <v>479</v>
      </c>
      <c r="S1241">
        <v>459</v>
      </c>
      <c r="T1241">
        <v>937</v>
      </c>
      <c r="U1241">
        <v>169</v>
      </c>
      <c r="V1241">
        <v>100</v>
      </c>
      <c r="W1241">
        <v>269</v>
      </c>
      <c r="X1241">
        <v>268556.59100000001</v>
      </c>
    </row>
    <row r="1242" spans="1:24" x14ac:dyDescent="0.2">
      <c r="A1242">
        <v>101912462</v>
      </c>
      <c r="B1242" t="s">
        <v>1085</v>
      </c>
      <c r="C1242">
        <v>101912</v>
      </c>
      <c r="D1242" t="s">
        <v>1047</v>
      </c>
      <c r="E1242">
        <v>101</v>
      </c>
      <c r="F1242" t="s">
        <v>971</v>
      </c>
      <c r="G1242">
        <v>4</v>
      </c>
      <c r="H1242" t="s">
        <v>252</v>
      </c>
      <c r="I1242">
        <v>447</v>
      </c>
      <c r="J1242">
        <v>430</v>
      </c>
      <c r="K1242">
        <v>877</v>
      </c>
      <c r="L1242">
        <v>447</v>
      </c>
      <c r="M1242">
        <v>430</v>
      </c>
      <c r="N1242">
        <v>877</v>
      </c>
      <c r="O1242">
        <v>447</v>
      </c>
      <c r="P1242">
        <v>430</v>
      </c>
      <c r="Q1242">
        <v>877</v>
      </c>
      <c r="U1242">
        <v>161</v>
      </c>
      <c r="V1242">
        <v>147</v>
      </c>
      <c r="W1242">
        <v>308</v>
      </c>
      <c r="X1242">
        <v>268556.59100000001</v>
      </c>
    </row>
    <row r="1243" spans="1:24" x14ac:dyDescent="0.2">
      <c r="A1243">
        <v>101912455</v>
      </c>
      <c r="B1243" t="s">
        <v>1084</v>
      </c>
      <c r="C1243">
        <v>101912</v>
      </c>
      <c r="D1243" t="s">
        <v>1047</v>
      </c>
      <c r="E1243">
        <v>101</v>
      </c>
      <c r="F1243" t="s">
        <v>971</v>
      </c>
      <c r="G1243">
        <v>4</v>
      </c>
      <c r="H1243" t="s">
        <v>252</v>
      </c>
      <c r="I1243">
        <v>475</v>
      </c>
      <c r="J1243">
        <v>471</v>
      </c>
      <c r="K1243">
        <v>946</v>
      </c>
      <c r="L1243">
        <v>473</v>
      </c>
      <c r="M1243">
        <v>471</v>
      </c>
      <c r="N1243">
        <v>943</v>
      </c>
      <c r="O1243">
        <v>466</v>
      </c>
      <c r="P1243">
        <v>461</v>
      </c>
      <c r="Q1243">
        <v>927</v>
      </c>
      <c r="R1243">
        <v>482</v>
      </c>
      <c r="S1243">
        <v>482</v>
      </c>
      <c r="T1243">
        <v>964</v>
      </c>
      <c r="U1243">
        <v>176</v>
      </c>
      <c r="V1243">
        <v>140</v>
      </c>
      <c r="W1243">
        <v>316</v>
      </c>
      <c r="X1243">
        <v>268556.59100000001</v>
      </c>
    </row>
    <row r="1244" spans="1:24" x14ac:dyDescent="0.2">
      <c r="A1244">
        <v>101912311</v>
      </c>
      <c r="B1244" t="s">
        <v>1077</v>
      </c>
      <c r="C1244">
        <v>101912</v>
      </c>
      <c r="D1244" t="s">
        <v>1047</v>
      </c>
      <c r="E1244">
        <v>101</v>
      </c>
      <c r="F1244" t="s">
        <v>971</v>
      </c>
      <c r="G1244">
        <v>4</v>
      </c>
      <c r="H1244" t="s">
        <v>252</v>
      </c>
      <c r="I1244">
        <v>502</v>
      </c>
      <c r="J1244">
        <v>506</v>
      </c>
      <c r="K1244">
        <v>1008</v>
      </c>
      <c r="L1244">
        <v>507</v>
      </c>
      <c r="M1244">
        <v>505</v>
      </c>
      <c r="N1244">
        <v>1012</v>
      </c>
      <c r="O1244">
        <v>499</v>
      </c>
      <c r="P1244">
        <v>491</v>
      </c>
      <c r="Q1244">
        <v>990</v>
      </c>
      <c r="R1244">
        <v>514</v>
      </c>
      <c r="S1244">
        <v>519</v>
      </c>
      <c r="T1244">
        <v>1033</v>
      </c>
      <c r="U1244">
        <v>182</v>
      </c>
      <c r="V1244">
        <v>169</v>
      </c>
      <c r="W1244">
        <v>351</v>
      </c>
      <c r="X1244">
        <v>268556.59100000001</v>
      </c>
    </row>
    <row r="1245" spans="1:24" x14ac:dyDescent="0.2">
      <c r="A1245">
        <v>101912034</v>
      </c>
      <c r="B1245" t="s">
        <v>1069</v>
      </c>
      <c r="C1245">
        <v>101912</v>
      </c>
      <c r="D1245" t="s">
        <v>1047</v>
      </c>
      <c r="E1245">
        <v>101</v>
      </c>
      <c r="F1245" t="s">
        <v>971</v>
      </c>
      <c r="G1245">
        <v>4</v>
      </c>
      <c r="H1245" t="s">
        <v>252</v>
      </c>
      <c r="I1245">
        <v>500</v>
      </c>
      <c r="J1245">
        <v>478</v>
      </c>
      <c r="K1245">
        <v>978</v>
      </c>
      <c r="L1245">
        <v>502</v>
      </c>
      <c r="M1245">
        <v>478</v>
      </c>
      <c r="N1245">
        <v>980</v>
      </c>
      <c r="O1245">
        <v>501</v>
      </c>
      <c r="P1245">
        <v>477</v>
      </c>
      <c r="Q1245">
        <v>977</v>
      </c>
      <c r="R1245">
        <v>504</v>
      </c>
      <c r="S1245">
        <v>480</v>
      </c>
      <c r="T1245">
        <v>985</v>
      </c>
      <c r="U1245">
        <v>239</v>
      </c>
      <c r="V1245">
        <v>172</v>
      </c>
      <c r="W1245">
        <v>411</v>
      </c>
      <c r="X1245">
        <v>268556.59100000001</v>
      </c>
    </row>
    <row r="1246" spans="1:24" x14ac:dyDescent="0.2">
      <c r="A1246">
        <v>101912301</v>
      </c>
      <c r="B1246" t="s">
        <v>1074</v>
      </c>
      <c r="C1246">
        <v>101912</v>
      </c>
      <c r="D1246" t="s">
        <v>1047</v>
      </c>
      <c r="E1246">
        <v>101</v>
      </c>
      <c r="F1246" t="s">
        <v>971</v>
      </c>
      <c r="G1246">
        <v>4</v>
      </c>
      <c r="H1246" t="s">
        <v>252</v>
      </c>
      <c r="I1246">
        <v>526</v>
      </c>
      <c r="J1246">
        <v>555</v>
      </c>
      <c r="K1246">
        <v>1081</v>
      </c>
      <c r="L1246">
        <v>532</v>
      </c>
      <c r="M1246">
        <v>555</v>
      </c>
      <c r="N1246">
        <v>1087</v>
      </c>
      <c r="O1246">
        <v>516</v>
      </c>
      <c r="P1246">
        <v>524</v>
      </c>
      <c r="Q1246">
        <v>1040</v>
      </c>
      <c r="R1246">
        <v>547</v>
      </c>
      <c r="S1246">
        <v>587</v>
      </c>
      <c r="T1246">
        <v>1134</v>
      </c>
      <c r="U1246">
        <v>218</v>
      </c>
      <c r="V1246">
        <v>201</v>
      </c>
      <c r="W1246">
        <v>419</v>
      </c>
      <c r="X1246">
        <v>268556.59100000001</v>
      </c>
    </row>
    <row r="1247" spans="1:24" x14ac:dyDescent="0.2">
      <c r="A1247">
        <v>101912348</v>
      </c>
      <c r="B1247" t="s">
        <v>1082</v>
      </c>
      <c r="C1247">
        <v>101912</v>
      </c>
      <c r="D1247" t="s">
        <v>1047</v>
      </c>
      <c r="E1247">
        <v>101</v>
      </c>
      <c r="F1247" t="s">
        <v>971</v>
      </c>
      <c r="G1247">
        <v>4</v>
      </c>
      <c r="H1247" t="s">
        <v>252</v>
      </c>
      <c r="I1247">
        <v>496</v>
      </c>
      <c r="J1247">
        <v>482</v>
      </c>
      <c r="K1247">
        <v>979</v>
      </c>
      <c r="L1247">
        <v>502</v>
      </c>
      <c r="M1247">
        <v>484</v>
      </c>
      <c r="N1247">
        <v>986</v>
      </c>
      <c r="O1247">
        <v>498</v>
      </c>
      <c r="P1247">
        <v>488</v>
      </c>
      <c r="Q1247">
        <v>985</v>
      </c>
      <c r="R1247">
        <v>510</v>
      </c>
      <c r="S1247">
        <v>477</v>
      </c>
      <c r="T1247">
        <v>987</v>
      </c>
      <c r="U1247">
        <v>276</v>
      </c>
      <c r="V1247">
        <v>153</v>
      </c>
      <c r="W1247">
        <v>429</v>
      </c>
      <c r="X1247">
        <v>268556.59100000001</v>
      </c>
    </row>
    <row r="1248" spans="1:24" x14ac:dyDescent="0.2">
      <c r="A1248">
        <v>101912345</v>
      </c>
      <c r="B1248" t="s">
        <v>1081</v>
      </c>
      <c r="C1248">
        <v>101912</v>
      </c>
      <c r="D1248" t="s">
        <v>1047</v>
      </c>
      <c r="E1248">
        <v>101</v>
      </c>
      <c r="F1248" t="s">
        <v>971</v>
      </c>
      <c r="G1248">
        <v>4</v>
      </c>
      <c r="H1248" t="s">
        <v>252</v>
      </c>
      <c r="I1248">
        <v>544</v>
      </c>
      <c r="J1248">
        <v>542</v>
      </c>
      <c r="K1248">
        <v>1086</v>
      </c>
      <c r="L1248">
        <v>548</v>
      </c>
      <c r="M1248">
        <v>542</v>
      </c>
      <c r="N1248">
        <v>1090</v>
      </c>
      <c r="O1248">
        <v>541</v>
      </c>
      <c r="P1248">
        <v>525</v>
      </c>
      <c r="Q1248">
        <v>1066</v>
      </c>
      <c r="R1248">
        <v>559</v>
      </c>
      <c r="S1248">
        <v>570</v>
      </c>
      <c r="T1248">
        <v>1129</v>
      </c>
      <c r="U1248">
        <v>264</v>
      </c>
      <c r="V1248">
        <v>177</v>
      </c>
      <c r="W1248">
        <v>441</v>
      </c>
      <c r="X1248">
        <v>268556.59100000001</v>
      </c>
    </row>
    <row r="1249" spans="1:24" x14ac:dyDescent="0.2">
      <c r="A1249">
        <v>101912308</v>
      </c>
      <c r="B1249" t="s">
        <v>1075</v>
      </c>
      <c r="C1249">
        <v>101912</v>
      </c>
      <c r="D1249" t="s">
        <v>1047</v>
      </c>
      <c r="E1249">
        <v>101</v>
      </c>
      <c r="F1249" t="s">
        <v>971</v>
      </c>
      <c r="G1249">
        <v>4</v>
      </c>
      <c r="H1249" t="s">
        <v>252</v>
      </c>
      <c r="I1249">
        <v>514</v>
      </c>
      <c r="J1249">
        <v>529</v>
      </c>
      <c r="K1249">
        <v>1043</v>
      </c>
      <c r="L1249">
        <v>513</v>
      </c>
      <c r="M1249">
        <v>528</v>
      </c>
      <c r="N1249">
        <v>1040</v>
      </c>
      <c r="O1249">
        <v>510</v>
      </c>
      <c r="P1249">
        <v>510</v>
      </c>
      <c r="Q1249">
        <v>1020</v>
      </c>
      <c r="R1249">
        <v>516</v>
      </c>
      <c r="S1249">
        <v>554</v>
      </c>
      <c r="T1249">
        <v>1070</v>
      </c>
      <c r="U1249">
        <v>272</v>
      </c>
      <c r="V1249">
        <v>178</v>
      </c>
      <c r="W1249">
        <v>450</v>
      </c>
      <c r="X1249">
        <v>268556.59100000001</v>
      </c>
    </row>
    <row r="1250" spans="1:24" x14ac:dyDescent="0.2">
      <c r="A1250">
        <v>101912324</v>
      </c>
      <c r="B1250" t="s">
        <v>408</v>
      </c>
      <c r="C1250">
        <v>101912</v>
      </c>
      <c r="D1250" t="s">
        <v>1047</v>
      </c>
      <c r="E1250">
        <v>101</v>
      </c>
      <c r="F1250" t="s">
        <v>971</v>
      </c>
      <c r="G1250">
        <v>4</v>
      </c>
      <c r="H1250" t="s">
        <v>252</v>
      </c>
      <c r="I1250">
        <v>387</v>
      </c>
      <c r="J1250">
        <v>416</v>
      </c>
      <c r="K1250">
        <v>803</v>
      </c>
      <c r="L1250">
        <v>387</v>
      </c>
      <c r="M1250">
        <v>417</v>
      </c>
      <c r="N1250">
        <v>804</v>
      </c>
      <c r="O1250">
        <v>383</v>
      </c>
      <c r="P1250">
        <v>412</v>
      </c>
      <c r="Q1250">
        <v>795</v>
      </c>
      <c r="R1250">
        <v>391</v>
      </c>
      <c r="S1250">
        <v>422</v>
      </c>
      <c r="T1250">
        <v>812</v>
      </c>
      <c r="U1250">
        <v>179</v>
      </c>
      <c r="V1250">
        <v>271</v>
      </c>
      <c r="W1250">
        <v>450</v>
      </c>
      <c r="X1250">
        <v>268556.59100000001</v>
      </c>
    </row>
    <row r="1251" spans="1:24" x14ac:dyDescent="0.2">
      <c r="A1251">
        <v>101912323</v>
      </c>
      <c r="B1251" t="s">
        <v>1080</v>
      </c>
      <c r="C1251">
        <v>101912</v>
      </c>
      <c r="D1251" t="s">
        <v>1047</v>
      </c>
      <c r="E1251">
        <v>101</v>
      </c>
      <c r="F1251" t="s">
        <v>971</v>
      </c>
      <c r="G1251">
        <v>4</v>
      </c>
      <c r="H1251" t="s">
        <v>252</v>
      </c>
      <c r="I1251">
        <v>552</v>
      </c>
      <c r="J1251">
        <v>543</v>
      </c>
      <c r="K1251">
        <v>1095</v>
      </c>
      <c r="L1251">
        <v>560</v>
      </c>
      <c r="M1251">
        <v>544</v>
      </c>
      <c r="N1251">
        <v>1104</v>
      </c>
      <c r="O1251">
        <v>548</v>
      </c>
      <c r="P1251">
        <v>527</v>
      </c>
      <c r="Q1251">
        <v>1075</v>
      </c>
      <c r="R1251">
        <v>573</v>
      </c>
      <c r="S1251">
        <v>563</v>
      </c>
      <c r="T1251">
        <v>1137</v>
      </c>
      <c r="U1251">
        <v>257</v>
      </c>
      <c r="V1251">
        <v>207</v>
      </c>
      <c r="W1251">
        <v>464</v>
      </c>
      <c r="X1251">
        <v>268556.59100000001</v>
      </c>
    </row>
    <row r="1252" spans="1:24" x14ac:dyDescent="0.2">
      <c r="A1252">
        <v>101912033</v>
      </c>
      <c r="B1252" t="s">
        <v>1068</v>
      </c>
      <c r="C1252">
        <v>101912</v>
      </c>
      <c r="D1252" t="s">
        <v>1047</v>
      </c>
      <c r="E1252">
        <v>101</v>
      </c>
      <c r="F1252" t="s">
        <v>971</v>
      </c>
      <c r="G1252">
        <v>4</v>
      </c>
      <c r="H1252" t="s">
        <v>252</v>
      </c>
      <c r="I1252">
        <v>429</v>
      </c>
      <c r="J1252">
        <v>426</v>
      </c>
      <c r="K1252">
        <v>855</v>
      </c>
      <c r="L1252">
        <v>428</v>
      </c>
      <c r="M1252">
        <v>429</v>
      </c>
      <c r="N1252">
        <v>857</v>
      </c>
      <c r="O1252">
        <v>426</v>
      </c>
      <c r="P1252">
        <v>410</v>
      </c>
      <c r="Q1252">
        <v>836</v>
      </c>
      <c r="R1252">
        <v>431</v>
      </c>
      <c r="S1252">
        <v>451</v>
      </c>
      <c r="T1252">
        <v>882</v>
      </c>
      <c r="U1252">
        <v>285</v>
      </c>
      <c r="V1252">
        <v>248</v>
      </c>
      <c r="W1252">
        <v>533</v>
      </c>
      <c r="X1252">
        <v>268556.59100000001</v>
      </c>
    </row>
    <row r="1253" spans="1:24" x14ac:dyDescent="0.2">
      <c r="A1253">
        <v>101912468</v>
      </c>
      <c r="B1253" t="s">
        <v>1087</v>
      </c>
      <c r="C1253">
        <v>101912</v>
      </c>
      <c r="D1253" t="s">
        <v>1047</v>
      </c>
      <c r="E1253">
        <v>101</v>
      </c>
      <c r="F1253" t="s">
        <v>971</v>
      </c>
      <c r="G1253">
        <v>4</v>
      </c>
      <c r="H1253" t="s">
        <v>252</v>
      </c>
      <c r="I1253">
        <v>499</v>
      </c>
      <c r="J1253">
        <v>499</v>
      </c>
      <c r="K1253">
        <v>999</v>
      </c>
      <c r="L1253">
        <v>515</v>
      </c>
      <c r="M1253">
        <v>509</v>
      </c>
      <c r="N1253">
        <v>1024</v>
      </c>
      <c r="O1253">
        <v>507</v>
      </c>
      <c r="P1253">
        <v>483</v>
      </c>
      <c r="Q1253">
        <v>990</v>
      </c>
      <c r="R1253">
        <v>518</v>
      </c>
      <c r="S1253">
        <v>519</v>
      </c>
      <c r="T1253">
        <v>1037</v>
      </c>
      <c r="U1253">
        <v>161</v>
      </c>
      <c r="V1253">
        <v>403</v>
      </c>
      <c r="W1253">
        <v>564</v>
      </c>
      <c r="X1253">
        <v>268556.59100000001</v>
      </c>
    </row>
    <row r="1254" spans="1:24" x14ac:dyDescent="0.2">
      <c r="A1254">
        <v>101912007</v>
      </c>
      <c r="B1254" t="s">
        <v>1052</v>
      </c>
      <c r="C1254">
        <v>101912</v>
      </c>
      <c r="D1254" t="s">
        <v>1047</v>
      </c>
      <c r="E1254">
        <v>101</v>
      </c>
      <c r="F1254" t="s">
        <v>971</v>
      </c>
      <c r="G1254">
        <v>4</v>
      </c>
      <c r="H1254" t="s">
        <v>252</v>
      </c>
      <c r="I1254">
        <v>392</v>
      </c>
      <c r="J1254">
        <v>396</v>
      </c>
      <c r="K1254">
        <v>789</v>
      </c>
      <c r="L1254">
        <v>393</v>
      </c>
      <c r="M1254">
        <v>394</v>
      </c>
      <c r="N1254">
        <v>787</v>
      </c>
      <c r="O1254">
        <v>405</v>
      </c>
      <c r="P1254">
        <v>396</v>
      </c>
      <c r="Q1254">
        <v>801</v>
      </c>
      <c r="R1254">
        <v>378</v>
      </c>
      <c r="S1254">
        <v>391</v>
      </c>
      <c r="T1254">
        <v>771</v>
      </c>
      <c r="U1254">
        <v>265</v>
      </c>
      <c r="V1254">
        <v>319</v>
      </c>
      <c r="W1254">
        <v>584</v>
      </c>
      <c r="X1254">
        <v>268556.59100000001</v>
      </c>
    </row>
    <row r="1255" spans="1:24" x14ac:dyDescent="0.2">
      <c r="A1255">
        <v>101912322</v>
      </c>
      <c r="B1255" t="s">
        <v>1079</v>
      </c>
      <c r="C1255">
        <v>101912</v>
      </c>
      <c r="D1255" t="s">
        <v>1047</v>
      </c>
      <c r="E1255">
        <v>101</v>
      </c>
      <c r="F1255" t="s">
        <v>971</v>
      </c>
      <c r="G1255">
        <v>4</v>
      </c>
      <c r="H1255" t="s">
        <v>252</v>
      </c>
      <c r="I1255">
        <v>651</v>
      </c>
      <c r="J1255">
        <v>664</v>
      </c>
      <c r="K1255">
        <v>1315</v>
      </c>
      <c r="L1255">
        <v>664</v>
      </c>
      <c r="M1255">
        <v>677</v>
      </c>
      <c r="N1255">
        <v>1341</v>
      </c>
      <c r="O1255">
        <v>668</v>
      </c>
      <c r="P1255">
        <v>663</v>
      </c>
      <c r="Q1255">
        <v>1332</v>
      </c>
      <c r="R1255">
        <v>659</v>
      </c>
      <c r="S1255">
        <v>691</v>
      </c>
      <c r="T1255">
        <v>1350</v>
      </c>
      <c r="U1255">
        <v>310</v>
      </c>
      <c r="V1255">
        <v>311</v>
      </c>
      <c r="W1255">
        <v>621</v>
      </c>
      <c r="X1255">
        <v>268556.59100000001</v>
      </c>
    </row>
    <row r="1256" spans="1:24" x14ac:dyDescent="0.2">
      <c r="A1256">
        <v>101912463</v>
      </c>
      <c r="B1256" t="s">
        <v>1086</v>
      </c>
      <c r="C1256">
        <v>101912</v>
      </c>
      <c r="D1256" t="s">
        <v>1047</v>
      </c>
      <c r="E1256">
        <v>101</v>
      </c>
      <c r="F1256" t="s">
        <v>971</v>
      </c>
      <c r="G1256">
        <v>4</v>
      </c>
      <c r="H1256" t="s">
        <v>252</v>
      </c>
      <c r="I1256">
        <v>490</v>
      </c>
      <c r="J1256">
        <v>492</v>
      </c>
      <c r="K1256">
        <v>983</v>
      </c>
      <c r="L1256">
        <v>513</v>
      </c>
      <c r="M1256">
        <v>506</v>
      </c>
      <c r="N1256">
        <v>1019</v>
      </c>
      <c r="O1256">
        <v>513</v>
      </c>
      <c r="P1256">
        <v>506</v>
      </c>
      <c r="Q1256">
        <v>1019</v>
      </c>
      <c r="U1256">
        <v>623</v>
      </c>
      <c r="V1256">
        <v>0</v>
      </c>
      <c r="W1256">
        <v>623</v>
      </c>
      <c r="X1256">
        <v>268556.59100000001</v>
      </c>
    </row>
    <row r="1257" spans="1:24" x14ac:dyDescent="0.2">
      <c r="A1257">
        <v>101912019</v>
      </c>
      <c r="B1257" t="s">
        <v>1061</v>
      </c>
      <c r="C1257">
        <v>101912</v>
      </c>
      <c r="D1257" t="s">
        <v>1047</v>
      </c>
      <c r="E1257">
        <v>101</v>
      </c>
      <c r="F1257" t="s">
        <v>971</v>
      </c>
      <c r="G1257">
        <v>4</v>
      </c>
      <c r="H1257" t="s">
        <v>252</v>
      </c>
      <c r="I1257">
        <v>386</v>
      </c>
      <c r="J1257">
        <v>384</v>
      </c>
      <c r="K1257">
        <v>770</v>
      </c>
      <c r="L1257">
        <v>383</v>
      </c>
      <c r="M1257">
        <v>379</v>
      </c>
      <c r="N1257">
        <v>762</v>
      </c>
      <c r="O1257">
        <v>392</v>
      </c>
      <c r="P1257">
        <v>383</v>
      </c>
      <c r="Q1257">
        <v>774</v>
      </c>
      <c r="R1257">
        <v>374</v>
      </c>
      <c r="S1257">
        <v>374</v>
      </c>
      <c r="T1257">
        <v>748</v>
      </c>
      <c r="U1257">
        <v>344</v>
      </c>
      <c r="V1257">
        <v>350</v>
      </c>
      <c r="W1257">
        <v>694</v>
      </c>
      <c r="X1257">
        <v>268556.59100000001</v>
      </c>
    </row>
    <row r="1258" spans="1:24" x14ac:dyDescent="0.2">
      <c r="A1258">
        <v>101912025</v>
      </c>
      <c r="B1258" t="s">
        <v>1065</v>
      </c>
      <c r="C1258">
        <v>101912</v>
      </c>
      <c r="D1258" t="s">
        <v>1047</v>
      </c>
      <c r="E1258">
        <v>101</v>
      </c>
      <c r="F1258" t="s">
        <v>971</v>
      </c>
      <c r="G1258">
        <v>4</v>
      </c>
      <c r="H1258" t="s">
        <v>252</v>
      </c>
      <c r="I1258">
        <v>608</v>
      </c>
      <c r="J1258">
        <v>573</v>
      </c>
      <c r="K1258">
        <v>1180</v>
      </c>
      <c r="L1258">
        <v>642</v>
      </c>
      <c r="M1258">
        <v>611</v>
      </c>
      <c r="N1258">
        <v>1254</v>
      </c>
      <c r="O1258">
        <v>643</v>
      </c>
      <c r="P1258">
        <v>606</v>
      </c>
      <c r="Q1258">
        <v>1249</v>
      </c>
      <c r="R1258">
        <v>641</v>
      </c>
      <c r="S1258">
        <v>620</v>
      </c>
      <c r="T1258">
        <v>1262</v>
      </c>
      <c r="U1258">
        <v>469</v>
      </c>
      <c r="V1258">
        <v>254</v>
      </c>
      <c r="W1258">
        <v>723</v>
      </c>
      <c r="X1258">
        <v>268556.59100000001</v>
      </c>
    </row>
    <row r="1259" spans="1:24" x14ac:dyDescent="0.2">
      <c r="A1259">
        <v>101912016</v>
      </c>
      <c r="B1259" t="s">
        <v>1058</v>
      </c>
      <c r="C1259">
        <v>101912</v>
      </c>
      <c r="D1259" t="s">
        <v>1047</v>
      </c>
      <c r="E1259">
        <v>101</v>
      </c>
      <c r="F1259" t="s">
        <v>971</v>
      </c>
      <c r="G1259">
        <v>4</v>
      </c>
      <c r="H1259" t="s">
        <v>252</v>
      </c>
      <c r="I1259">
        <v>429</v>
      </c>
      <c r="J1259">
        <v>435</v>
      </c>
      <c r="K1259">
        <v>863</v>
      </c>
      <c r="L1259">
        <v>427</v>
      </c>
      <c r="M1259">
        <v>440</v>
      </c>
      <c r="N1259">
        <v>867</v>
      </c>
      <c r="O1259">
        <v>431</v>
      </c>
      <c r="P1259">
        <v>433</v>
      </c>
      <c r="Q1259">
        <v>864</v>
      </c>
      <c r="R1259">
        <v>422</v>
      </c>
      <c r="S1259">
        <v>449</v>
      </c>
      <c r="T1259">
        <v>871</v>
      </c>
      <c r="U1259">
        <v>340</v>
      </c>
      <c r="V1259">
        <v>401</v>
      </c>
      <c r="W1259">
        <v>741</v>
      </c>
      <c r="X1259">
        <v>268556.59100000001</v>
      </c>
    </row>
    <row r="1260" spans="1:24" x14ac:dyDescent="0.2">
      <c r="A1260">
        <v>101912024</v>
      </c>
      <c r="B1260" t="s">
        <v>1064</v>
      </c>
      <c r="C1260">
        <v>101912</v>
      </c>
      <c r="D1260" t="s">
        <v>1047</v>
      </c>
      <c r="E1260">
        <v>101</v>
      </c>
      <c r="F1260" t="s">
        <v>971</v>
      </c>
      <c r="G1260">
        <v>4</v>
      </c>
      <c r="H1260" t="s">
        <v>252</v>
      </c>
      <c r="I1260">
        <v>422</v>
      </c>
      <c r="J1260">
        <v>426</v>
      </c>
      <c r="K1260">
        <v>847</v>
      </c>
      <c r="L1260">
        <v>424</v>
      </c>
      <c r="M1260">
        <v>429</v>
      </c>
      <c r="N1260">
        <v>853</v>
      </c>
      <c r="O1260">
        <v>430</v>
      </c>
      <c r="P1260">
        <v>429</v>
      </c>
      <c r="Q1260">
        <v>859</v>
      </c>
      <c r="R1260">
        <v>418</v>
      </c>
      <c r="S1260">
        <v>429</v>
      </c>
      <c r="T1260">
        <v>846</v>
      </c>
      <c r="U1260">
        <v>368</v>
      </c>
      <c r="V1260">
        <v>393</v>
      </c>
      <c r="W1260">
        <v>761</v>
      </c>
      <c r="X1260">
        <v>268556.59100000001</v>
      </c>
    </row>
    <row r="1261" spans="1:24" x14ac:dyDescent="0.2">
      <c r="A1261">
        <v>101912018</v>
      </c>
      <c r="B1261" t="s">
        <v>1060</v>
      </c>
      <c r="C1261">
        <v>101912</v>
      </c>
      <c r="D1261" t="s">
        <v>1047</v>
      </c>
      <c r="E1261">
        <v>101</v>
      </c>
      <c r="F1261" t="s">
        <v>971</v>
      </c>
      <c r="G1261">
        <v>4</v>
      </c>
      <c r="H1261" t="s">
        <v>252</v>
      </c>
      <c r="I1261">
        <v>392</v>
      </c>
      <c r="J1261">
        <v>386</v>
      </c>
      <c r="K1261">
        <v>779</v>
      </c>
      <c r="L1261">
        <v>392</v>
      </c>
      <c r="M1261">
        <v>391</v>
      </c>
      <c r="N1261">
        <v>784</v>
      </c>
      <c r="O1261">
        <v>396</v>
      </c>
      <c r="P1261">
        <v>385</v>
      </c>
      <c r="Q1261">
        <v>782</v>
      </c>
      <c r="R1261">
        <v>388</v>
      </c>
      <c r="S1261">
        <v>398</v>
      </c>
      <c r="T1261">
        <v>786</v>
      </c>
      <c r="U1261">
        <v>360</v>
      </c>
      <c r="V1261">
        <v>404</v>
      </c>
      <c r="W1261">
        <v>764</v>
      </c>
      <c r="X1261">
        <v>268556.59100000001</v>
      </c>
    </row>
    <row r="1262" spans="1:24" x14ac:dyDescent="0.2">
      <c r="A1262">
        <v>101912026</v>
      </c>
      <c r="B1262" t="s">
        <v>1066</v>
      </c>
      <c r="C1262">
        <v>101912</v>
      </c>
      <c r="D1262" t="s">
        <v>1047</v>
      </c>
      <c r="E1262">
        <v>101</v>
      </c>
      <c r="F1262" t="s">
        <v>971</v>
      </c>
      <c r="G1262">
        <v>4</v>
      </c>
      <c r="H1262" t="s">
        <v>252</v>
      </c>
      <c r="I1262">
        <v>646</v>
      </c>
      <c r="J1262">
        <v>672</v>
      </c>
      <c r="K1262">
        <v>1318</v>
      </c>
      <c r="L1262">
        <v>670</v>
      </c>
      <c r="M1262">
        <v>697</v>
      </c>
      <c r="N1262">
        <v>1367</v>
      </c>
      <c r="O1262">
        <v>668</v>
      </c>
      <c r="P1262">
        <v>694</v>
      </c>
      <c r="Q1262">
        <v>1363</v>
      </c>
      <c r="R1262">
        <v>673</v>
      </c>
      <c r="S1262">
        <v>699</v>
      </c>
      <c r="T1262">
        <v>1372</v>
      </c>
      <c r="U1262">
        <v>477</v>
      </c>
      <c r="V1262">
        <v>360</v>
      </c>
      <c r="W1262">
        <v>837</v>
      </c>
      <c r="X1262">
        <v>268556.59100000001</v>
      </c>
    </row>
    <row r="1263" spans="1:24" x14ac:dyDescent="0.2">
      <c r="A1263">
        <v>101912020</v>
      </c>
      <c r="B1263" t="s">
        <v>1062</v>
      </c>
      <c r="C1263">
        <v>101912</v>
      </c>
      <c r="D1263" t="s">
        <v>1047</v>
      </c>
      <c r="E1263">
        <v>101</v>
      </c>
      <c r="F1263" t="s">
        <v>971</v>
      </c>
      <c r="G1263">
        <v>4</v>
      </c>
      <c r="H1263" t="s">
        <v>252</v>
      </c>
      <c r="I1263">
        <v>411</v>
      </c>
      <c r="J1263">
        <v>403</v>
      </c>
      <c r="K1263">
        <v>813</v>
      </c>
      <c r="L1263">
        <v>412</v>
      </c>
      <c r="M1263">
        <v>401</v>
      </c>
      <c r="N1263">
        <v>813</v>
      </c>
      <c r="O1263">
        <v>420</v>
      </c>
      <c r="P1263">
        <v>396</v>
      </c>
      <c r="Q1263">
        <v>816</v>
      </c>
      <c r="R1263">
        <v>400</v>
      </c>
      <c r="S1263">
        <v>408</v>
      </c>
      <c r="T1263">
        <v>808</v>
      </c>
      <c r="U1263">
        <v>462</v>
      </c>
      <c r="V1263">
        <v>466</v>
      </c>
      <c r="W1263">
        <v>928</v>
      </c>
      <c r="X1263">
        <v>268556.59100000001</v>
      </c>
    </row>
    <row r="1264" spans="1:24" x14ac:dyDescent="0.2">
      <c r="A1264">
        <v>101912477</v>
      </c>
      <c r="B1264" t="s">
        <v>1088</v>
      </c>
      <c r="C1264">
        <v>101912</v>
      </c>
      <c r="D1264" t="s">
        <v>1047</v>
      </c>
      <c r="E1264">
        <v>101</v>
      </c>
      <c r="F1264" t="s">
        <v>971</v>
      </c>
      <c r="G1264">
        <v>4</v>
      </c>
      <c r="H1264" t="s">
        <v>252</v>
      </c>
      <c r="I1264">
        <v>392</v>
      </c>
      <c r="J1264">
        <v>384</v>
      </c>
      <c r="K1264">
        <v>777</v>
      </c>
      <c r="L1264">
        <v>393</v>
      </c>
      <c r="M1264">
        <v>389</v>
      </c>
      <c r="N1264">
        <v>782</v>
      </c>
      <c r="O1264">
        <v>395</v>
      </c>
      <c r="P1264">
        <v>386</v>
      </c>
      <c r="Q1264">
        <v>781</v>
      </c>
      <c r="R1264">
        <v>391</v>
      </c>
      <c r="S1264">
        <v>391</v>
      </c>
      <c r="T1264">
        <v>783</v>
      </c>
      <c r="U1264">
        <v>488</v>
      </c>
      <c r="V1264">
        <v>525</v>
      </c>
      <c r="W1264">
        <v>1013</v>
      </c>
      <c r="X1264">
        <v>268556.59100000001</v>
      </c>
    </row>
    <row r="1265" spans="1:24" x14ac:dyDescent="0.2">
      <c r="A1265">
        <v>101912081</v>
      </c>
      <c r="B1265" t="s">
        <v>1072</v>
      </c>
      <c r="C1265">
        <v>101912</v>
      </c>
      <c r="D1265" t="s">
        <v>1047</v>
      </c>
      <c r="E1265">
        <v>101</v>
      </c>
      <c r="F1265" t="s">
        <v>971</v>
      </c>
      <c r="G1265">
        <v>4</v>
      </c>
      <c r="H1265" t="s">
        <v>252</v>
      </c>
      <c r="I1265">
        <v>465</v>
      </c>
      <c r="J1265">
        <v>491</v>
      </c>
      <c r="K1265">
        <v>956</v>
      </c>
      <c r="L1265">
        <v>472</v>
      </c>
      <c r="M1265">
        <v>495</v>
      </c>
      <c r="N1265">
        <v>967</v>
      </c>
      <c r="O1265">
        <v>470</v>
      </c>
      <c r="P1265">
        <v>481</v>
      </c>
      <c r="Q1265">
        <v>951</v>
      </c>
      <c r="R1265">
        <v>473</v>
      </c>
      <c r="S1265">
        <v>506</v>
      </c>
      <c r="T1265">
        <v>980</v>
      </c>
      <c r="U1265">
        <v>528</v>
      </c>
      <c r="V1265">
        <v>524</v>
      </c>
      <c r="W1265">
        <v>1052</v>
      </c>
      <c r="X1265">
        <v>268556.59100000001</v>
      </c>
    </row>
    <row r="1266" spans="1:24" x14ac:dyDescent="0.2">
      <c r="A1266">
        <v>101912004</v>
      </c>
      <c r="B1266" t="s">
        <v>1050</v>
      </c>
      <c r="C1266">
        <v>101912</v>
      </c>
      <c r="D1266" t="s">
        <v>1047</v>
      </c>
      <c r="E1266">
        <v>101</v>
      </c>
      <c r="F1266" t="s">
        <v>971</v>
      </c>
      <c r="G1266">
        <v>4</v>
      </c>
      <c r="H1266" t="s">
        <v>252</v>
      </c>
      <c r="I1266">
        <v>420</v>
      </c>
      <c r="J1266">
        <v>419</v>
      </c>
      <c r="K1266">
        <v>839</v>
      </c>
      <c r="L1266">
        <v>419</v>
      </c>
      <c r="M1266">
        <v>418</v>
      </c>
      <c r="N1266">
        <v>837</v>
      </c>
      <c r="O1266">
        <v>427</v>
      </c>
      <c r="P1266">
        <v>414</v>
      </c>
      <c r="Q1266">
        <v>841</v>
      </c>
      <c r="R1266">
        <v>412</v>
      </c>
      <c r="S1266">
        <v>422</v>
      </c>
      <c r="T1266">
        <v>834</v>
      </c>
      <c r="U1266">
        <v>473</v>
      </c>
      <c r="V1266">
        <v>580</v>
      </c>
      <c r="W1266">
        <v>1053</v>
      </c>
      <c r="X1266">
        <v>268556.59100000001</v>
      </c>
    </row>
    <row r="1267" spans="1:24" x14ac:dyDescent="0.2">
      <c r="A1267">
        <v>101912059</v>
      </c>
      <c r="B1267" t="s">
        <v>1071</v>
      </c>
      <c r="C1267">
        <v>101912</v>
      </c>
      <c r="D1267" t="s">
        <v>1047</v>
      </c>
      <c r="E1267">
        <v>101</v>
      </c>
      <c r="F1267" t="s">
        <v>971</v>
      </c>
      <c r="G1267">
        <v>4</v>
      </c>
      <c r="H1267" t="s">
        <v>252</v>
      </c>
      <c r="I1267">
        <v>467</v>
      </c>
      <c r="J1267">
        <v>501</v>
      </c>
      <c r="K1267">
        <v>968</v>
      </c>
      <c r="L1267">
        <v>468</v>
      </c>
      <c r="M1267">
        <v>493</v>
      </c>
      <c r="N1267">
        <v>961</v>
      </c>
      <c r="O1267">
        <v>444</v>
      </c>
      <c r="P1267">
        <v>453</v>
      </c>
      <c r="Q1267">
        <v>897</v>
      </c>
      <c r="R1267">
        <v>492</v>
      </c>
      <c r="S1267">
        <v>532</v>
      </c>
      <c r="T1267">
        <v>1024</v>
      </c>
      <c r="U1267">
        <v>502</v>
      </c>
      <c r="V1267">
        <v>580</v>
      </c>
      <c r="W1267">
        <v>1082</v>
      </c>
      <c r="X1267">
        <v>268556.59100000001</v>
      </c>
    </row>
    <row r="1268" spans="1:24" x14ac:dyDescent="0.2">
      <c r="A1268">
        <v>101912014</v>
      </c>
      <c r="B1268" t="s">
        <v>1043</v>
      </c>
      <c r="C1268">
        <v>101912</v>
      </c>
      <c r="D1268" t="s">
        <v>1047</v>
      </c>
      <c r="E1268">
        <v>101</v>
      </c>
      <c r="F1268" t="s">
        <v>971</v>
      </c>
      <c r="G1268">
        <v>4</v>
      </c>
      <c r="H1268" t="s">
        <v>252</v>
      </c>
      <c r="I1268">
        <v>415</v>
      </c>
      <c r="J1268">
        <v>410</v>
      </c>
      <c r="K1268">
        <v>825</v>
      </c>
      <c r="L1268">
        <v>413</v>
      </c>
      <c r="M1268">
        <v>409</v>
      </c>
      <c r="N1268">
        <v>823</v>
      </c>
      <c r="O1268">
        <v>410</v>
      </c>
      <c r="P1268">
        <v>401</v>
      </c>
      <c r="Q1268">
        <v>811</v>
      </c>
      <c r="R1268">
        <v>418</v>
      </c>
      <c r="S1268">
        <v>419</v>
      </c>
      <c r="T1268">
        <v>836</v>
      </c>
      <c r="U1268">
        <v>567</v>
      </c>
      <c r="V1268">
        <v>571</v>
      </c>
      <c r="W1268">
        <v>1138</v>
      </c>
      <c r="X1268">
        <v>268556.59100000001</v>
      </c>
    </row>
    <row r="1269" spans="1:24" x14ac:dyDescent="0.2">
      <c r="A1269">
        <v>101912011</v>
      </c>
      <c r="B1269" t="s">
        <v>1055</v>
      </c>
      <c r="C1269">
        <v>101912</v>
      </c>
      <c r="D1269" t="s">
        <v>1047</v>
      </c>
      <c r="E1269">
        <v>101</v>
      </c>
      <c r="F1269" t="s">
        <v>971</v>
      </c>
      <c r="G1269">
        <v>4</v>
      </c>
      <c r="H1269" t="s">
        <v>252</v>
      </c>
      <c r="I1269">
        <v>430</v>
      </c>
      <c r="J1269">
        <v>429</v>
      </c>
      <c r="K1269">
        <v>859</v>
      </c>
      <c r="L1269">
        <v>429</v>
      </c>
      <c r="M1269">
        <v>431</v>
      </c>
      <c r="N1269">
        <v>859</v>
      </c>
      <c r="O1269">
        <v>429</v>
      </c>
      <c r="P1269">
        <v>421</v>
      </c>
      <c r="Q1269">
        <v>850</v>
      </c>
      <c r="R1269">
        <v>429</v>
      </c>
      <c r="S1269">
        <v>440</v>
      </c>
      <c r="T1269">
        <v>869</v>
      </c>
      <c r="U1269">
        <v>677</v>
      </c>
      <c r="V1269">
        <v>790</v>
      </c>
      <c r="W1269">
        <v>1467</v>
      </c>
      <c r="X1269">
        <v>268556.59100000001</v>
      </c>
    </row>
    <row r="1270" spans="1:24" x14ac:dyDescent="0.2">
      <c r="A1270">
        <v>101912023</v>
      </c>
      <c r="B1270" t="s">
        <v>1063</v>
      </c>
      <c r="C1270">
        <v>101912</v>
      </c>
      <c r="D1270" t="s">
        <v>1047</v>
      </c>
      <c r="E1270">
        <v>101</v>
      </c>
      <c r="F1270" t="s">
        <v>971</v>
      </c>
      <c r="G1270">
        <v>4</v>
      </c>
      <c r="H1270" t="s">
        <v>252</v>
      </c>
      <c r="I1270">
        <v>426</v>
      </c>
      <c r="J1270">
        <v>430</v>
      </c>
      <c r="K1270">
        <v>856</v>
      </c>
      <c r="L1270">
        <v>428</v>
      </c>
      <c r="M1270">
        <v>432</v>
      </c>
      <c r="N1270">
        <v>860</v>
      </c>
      <c r="O1270">
        <v>425</v>
      </c>
      <c r="P1270">
        <v>423</v>
      </c>
      <c r="Q1270">
        <v>847</v>
      </c>
      <c r="R1270">
        <v>431</v>
      </c>
      <c r="S1270">
        <v>441</v>
      </c>
      <c r="T1270">
        <v>872</v>
      </c>
      <c r="U1270">
        <v>737</v>
      </c>
      <c r="V1270">
        <v>842</v>
      </c>
      <c r="W1270">
        <v>1579</v>
      </c>
      <c r="X1270">
        <v>268556.59100000001</v>
      </c>
    </row>
    <row r="1271" spans="1:24" x14ac:dyDescent="0.2">
      <c r="A1271">
        <v>101912009</v>
      </c>
      <c r="B1271" t="s">
        <v>1054</v>
      </c>
      <c r="C1271">
        <v>101912</v>
      </c>
      <c r="D1271" t="s">
        <v>1047</v>
      </c>
      <c r="E1271">
        <v>101</v>
      </c>
      <c r="F1271" t="s">
        <v>971</v>
      </c>
      <c r="G1271">
        <v>4</v>
      </c>
      <c r="H1271" t="s">
        <v>252</v>
      </c>
      <c r="I1271">
        <v>417</v>
      </c>
      <c r="J1271">
        <v>432</v>
      </c>
      <c r="K1271">
        <v>850</v>
      </c>
      <c r="L1271">
        <v>418</v>
      </c>
      <c r="M1271">
        <v>431</v>
      </c>
      <c r="N1271">
        <v>849</v>
      </c>
      <c r="O1271">
        <v>422</v>
      </c>
      <c r="P1271">
        <v>426</v>
      </c>
      <c r="Q1271">
        <v>848</v>
      </c>
      <c r="R1271">
        <v>414</v>
      </c>
      <c r="S1271">
        <v>436</v>
      </c>
      <c r="T1271">
        <v>850</v>
      </c>
      <c r="U1271">
        <v>743</v>
      </c>
      <c r="V1271">
        <v>896</v>
      </c>
      <c r="W1271">
        <v>1639</v>
      </c>
      <c r="X1271">
        <v>268556.59100000001</v>
      </c>
    </row>
    <row r="1272" spans="1:24" x14ac:dyDescent="0.2">
      <c r="A1272">
        <v>101912003</v>
      </c>
      <c r="B1272" t="s">
        <v>1049</v>
      </c>
      <c r="C1272">
        <v>101912</v>
      </c>
      <c r="D1272" t="s">
        <v>1047</v>
      </c>
      <c r="E1272">
        <v>101</v>
      </c>
      <c r="F1272" t="s">
        <v>971</v>
      </c>
      <c r="G1272">
        <v>4</v>
      </c>
      <c r="H1272" t="s">
        <v>252</v>
      </c>
      <c r="I1272">
        <v>427</v>
      </c>
      <c r="J1272">
        <v>431</v>
      </c>
      <c r="K1272">
        <v>858</v>
      </c>
      <c r="L1272">
        <v>427</v>
      </c>
      <c r="M1272">
        <v>430</v>
      </c>
      <c r="N1272">
        <v>857</v>
      </c>
      <c r="O1272">
        <v>436</v>
      </c>
      <c r="P1272">
        <v>432</v>
      </c>
      <c r="Q1272">
        <v>868</v>
      </c>
      <c r="R1272">
        <v>417</v>
      </c>
      <c r="S1272">
        <v>429</v>
      </c>
      <c r="T1272">
        <v>846</v>
      </c>
      <c r="U1272">
        <v>837</v>
      </c>
      <c r="V1272">
        <v>896</v>
      </c>
      <c r="W1272">
        <v>1733</v>
      </c>
      <c r="X1272">
        <v>268556.59100000001</v>
      </c>
    </row>
    <row r="1273" spans="1:24" x14ac:dyDescent="0.2">
      <c r="A1273">
        <v>101912015</v>
      </c>
      <c r="B1273" t="s">
        <v>1057</v>
      </c>
      <c r="C1273">
        <v>101912</v>
      </c>
      <c r="D1273" t="s">
        <v>1047</v>
      </c>
      <c r="E1273">
        <v>101</v>
      </c>
      <c r="F1273" t="s">
        <v>971</v>
      </c>
      <c r="G1273">
        <v>4</v>
      </c>
      <c r="H1273" t="s">
        <v>252</v>
      </c>
      <c r="I1273">
        <v>446</v>
      </c>
      <c r="J1273">
        <v>444</v>
      </c>
      <c r="K1273">
        <v>891</v>
      </c>
      <c r="L1273">
        <v>451</v>
      </c>
      <c r="M1273">
        <v>450</v>
      </c>
      <c r="N1273">
        <v>901</v>
      </c>
      <c r="O1273">
        <v>456</v>
      </c>
      <c r="P1273">
        <v>447</v>
      </c>
      <c r="Q1273">
        <v>903</v>
      </c>
      <c r="R1273">
        <v>445</v>
      </c>
      <c r="S1273">
        <v>454</v>
      </c>
      <c r="T1273">
        <v>899</v>
      </c>
      <c r="U1273">
        <v>775</v>
      </c>
      <c r="V1273">
        <v>968</v>
      </c>
      <c r="W1273">
        <v>1743</v>
      </c>
      <c r="X1273">
        <v>268556.59100000001</v>
      </c>
    </row>
    <row r="1274" spans="1:24" x14ac:dyDescent="0.2">
      <c r="A1274">
        <v>101912010</v>
      </c>
      <c r="B1274" t="s">
        <v>189</v>
      </c>
      <c r="C1274">
        <v>101912</v>
      </c>
      <c r="D1274" t="s">
        <v>1047</v>
      </c>
      <c r="E1274">
        <v>101</v>
      </c>
      <c r="F1274" t="s">
        <v>971</v>
      </c>
      <c r="G1274">
        <v>4</v>
      </c>
      <c r="H1274" t="s">
        <v>252</v>
      </c>
      <c r="I1274">
        <v>426</v>
      </c>
      <c r="J1274">
        <v>423</v>
      </c>
      <c r="K1274">
        <v>849</v>
      </c>
      <c r="L1274">
        <v>425</v>
      </c>
      <c r="M1274">
        <v>421</v>
      </c>
      <c r="N1274">
        <v>846</v>
      </c>
      <c r="O1274">
        <v>429</v>
      </c>
      <c r="P1274">
        <v>420</v>
      </c>
      <c r="Q1274">
        <v>849</v>
      </c>
      <c r="R1274">
        <v>421</v>
      </c>
      <c r="S1274">
        <v>422</v>
      </c>
      <c r="T1274">
        <v>843</v>
      </c>
      <c r="U1274">
        <v>847</v>
      </c>
      <c r="V1274">
        <v>1003</v>
      </c>
      <c r="W1274">
        <v>1850</v>
      </c>
      <c r="X1274">
        <v>268556.59100000001</v>
      </c>
    </row>
    <row r="1275" spans="1:24" x14ac:dyDescent="0.2">
      <c r="A1275">
        <v>101912001</v>
      </c>
      <c r="B1275" t="s">
        <v>711</v>
      </c>
      <c r="C1275">
        <v>101912</v>
      </c>
      <c r="D1275" t="s">
        <v>1047</v>
      </c>
      <c r="E1275">
        <v>101</v>
      </c>
      <c r="F1275" t="s">
        <v>971</v>
      </c>
      <c r="G1275">
        <v>4</v>
      </c>
      <c r="H1275" t="s">
        <v>252</v>
      </c>
      <c r="I1275">
        <v>419</v>
      </c>
      <c r="J1275">
        <v>432</v>
      </c>
      <c r="K1275">
        <v>852</v>
      </c>
      <c r="L1275">
        <v>421</v>
      </c>
      <c r="M1275">
        <v>434</v>
      </c>
      <c r="N1275">
        <v>855</v>
      </c>
      <c r="O1275">
        <v>422</v>
      </c>
      <c r="P1275">
        <v>431</v>
      </c>
      <c r="Q1275">
        <v>854</v>
      </c>
      <c r="R1275">
        <v>419</v>
      </c>
      <c r="S1275">
        <v>437</v>
      </c>
      <c r="T1275">
        <v>856</v>
      </c>
      <c r="U1275">
        <v>908</v>
      </c>
      <c r="V1275">
        <v>977</v>
      </c>
      <c r="W1275">
        <v>1885</v>
      </c>
      <c r="X1275">
        <v>268556.59100000001</v>
      </c>
    </row>
    <row r="1276" spans="1:24" x14ac:dyDescent="0.2">
      <c r="A1276">
        <v>101912017</v>
      </c>
      <c r="B1276" t="s">
        <v>1059</v>
      </c>
      <c r="C1276">
        <v>101912</v>
      </c>
      <c r="D1276" t="s">
        <v>1047</v>
      </c>
      <c r="E1276">
        <v>101</v>
      </c>
      <c r="F1276" t="s">
        <v>971</v>
      </c>
      <c r="G1276">
        <v>4</v>
      </c>
      <c r="H1276" t="s">
        <v>252</v>
      </c>
      <c r="I1276">
        <v>431</v>
      </c>
      <c r="J1276">
        <v>423</v>
      </c>
      <c r="K1276">
        <v>854</v>
      </c>
      <c r="L1276">
        <v>432</v>
      </c>
      <c r="M1276">
        <v>422</v>
      </c>
      <c r="N1276">
        <v>854</v>
      </c>
      <c r="O1276">
        <v>443</v>
      </c>
      <c r="P1276">
        <v>426</v>
      </c>
      <c r="Q1276">
        <v>870</v>
      </c>
      <c r="R1276">
        <v>419</v>
      </c>
      <c r="S1276">
        <v>417</v>
      </c>
      <c r="T1276">
        <v>836</v>
      </c>
      <c r="U1276">
        <v>1019</v>
      </c>
      <c r="V1276">
        <v>1117</v>
      </c>
      <c r="W1276">
        <v>2136</v>
      </c>
      <c r="X1276">
        <v>268556.59100000001</v>
      </c>
    </row>
    <row r="1277" spans="1:24" x14ac:dyDescent="0.2">
      <c r="A1277">
        <v>101912012</v>
      </c>
      <c r="B1277" t="s">
        <v>1056</v>
      </c>
      <c r="C1277">
        <v>101912</v>
      </c>
      <c r="D1277" t="s">
        <v>1047</v>
      </c>
      <c r="E1277">
        <v>101</v>
      </c>
      <c r="F1277" t="s">
        <v>971</v>
      </c>
      <c r="G1277">
        <v>4</v>
      </c>
      <c r="H1277" t="s">
        <v>252</v>
      </c>
      <c r="I1277">
        <v>476</v>
      </c>
      <c r="J1277">
        <v>473</v>
      </c>
      <c r="K1277">
        <v>949</v>
      </c>
      <c r="L1277">
        <v>480</v>
      </c>
      <c r="M1277">
        <v>478</v>
      </c>
      <c r="N1277">
        <v>958</v>
      </c>
      <c r="O1277">
        <v>483</v>
      </c>
      <c r="P1277">
        <v>464</v>
      </c>
      <c r="Q1277">
        <v>948</v>
      </c>
      <c r="R1277">
        <v>478</v>
      </c>
      <c r="S1277">
        <v>491</v>
      </c>
      <c r="T1277">
        <v>968</v>
      </c>
      <c r="U1277">
        <v>1080</v>
      </c>
      <c r="V1277">
        <v>1247</v>
      </c>
      <c r="W1277">
        <v>2327</v>
      </c>
      <c r="X1277">
        <v>268556.59100000001</v>
      </c>
    </row>
    <row r="1278" spans="1:24" x14ac:dyDescent="0.2">
      <c r="A1278">
        <v>101912310</v>
      </c>
      <c r="B1278" t="s">
        <v>1076</v>
      </c>
      <c r="C1278">
        <v>101912</v>
      </c>
      <c r="D1278" t="s">
        <v>1047</v>
      </c>
      <c r="E1278">
        <v>101</v>
      </c>
      <c r="F1278" t="s">
        <v>971</v>
      </c>
      <c r="G1278">
        <v>4</v>
      </c>
      <c r="H1278" t="s">
        <v>252</v>
      </c>
      <c r="I1278">
        <v>419</v>
      </c>
      <c r="J1278">
        <v>419</v>
      </c>
      <c r="K1278">
        <v>838</v>
      </c>
      <c r="L1278">
        <v>416</v>
      </c>
      <c r="M1278">
        <v>417</v>
      </c>
      <c r="N1278">
        <v>833</v>
      </c>
      <c r="O1278">
        <v>421</v>
      </c>
      <c r="P1278">
        <v>408</v>
      </c>
      <c r="Q1278">
        <v>828</v>
      </c>
      <c r="R1278">
        <v>413</v>
      </c>
      <c r="S1278">
        <v>424</v>
      </c>
      <c r="T1278">
        <v>837</v>
      </c>
      <c r="U1278">
        <v>1160</v>
      </c>
      <c r="V1278">
        <v>1509</v>
      </c>
      <c r="W1278">
        <v>2669</v>
      </c>
      <c r="X1278">
        <v>268556.59100000001</v>
      </c>
    </row>
    <row r="1279" spans="1:24" x14ac:dyDescent="0.2">
      <c r="A1279">
        <v>101912036</v>
      </c>
      <c r="B1279" t="s">
        <v>1070</v>
      </c>
      <c r="C1279">
        <v>101912</v>
      </c>
      <c r="D1279" t="s">
        <v>1047</v>
      </c>
      <c r="E1279">
        <v>101</v>
      </c>
      <c r="F1279" t="s">
        <v>971</v>
      </c>
      <c r="G1279">
        <v>4</v>
      </c>
      <c r="H1279" t="s">
        <v>252</v>
      </c>
      <c r="I1279">
        <v>491</v>
      </c>
      <c r="J1279">
        <v>492</v>
      </c>
      <c r="K1279">
        <v>983</v>
      </c>
      <c r="L1279">
        <v>508</v>
      </c>
      <c r="M1279">
        <v>512</v>
      </c>
      <c r="N1279">
        <v>1020</v>
      </c>
      <c r="O1279">
        <v>517</v>
      </c>
      <c r="P1279">
        <v>510</v>
      </c>
      <c r="Q1279">
        <v>1027</v>
      </c>
      <c r="R1279">
        <v>498</v>
      </c>
      <c r="S1279">
        <v>514</v>
      </c>
      <c r="T1279">
        <v>1012</v>
      </c>
      <c r="U1279">
        <v>1540</v>
      </c>
      <c r="V1279">
        <v>1413</v>
      </c>
      <c r="W1279">
        <v>2953</v>
      </c>
      <c r="X1279">
        <v>268556.59100000001</v>
      </c>
    </row>
    <row r="1280" spans="1:24" x14ac:dyDescent="0.2">
      <c r="A1280">
        <v>101912027</v>
      </c>
      <c r="B1280" t="s">
        <v>1067</v>
      </c>
      <c r="C1280">
        <v>101912</v>
      </c>
      <c r="D1280" t="s">
        <v>1047</v>
      </c>
      <c r="E1280">
        <v>101</v>
      </c>
      <c r="F1280" t="s">
        <v>971</v>
      </c>
      <c r="G1280">
        <v>4</v>
      </c>
      <c r="H1280" t="s">
        <v>252</v>
      </c>
      <c r="I1280">
        <v>448</v>
      </c>
      <c r="J1280">
        <v>458</v>
      </c>
      <c r="K1280">
        <v>906</v>
      </c>
      <c r="L1280">
        <v>446</v>
      </c>
      <c r="M1280">
        <v>457</v>
      </c>
      <c r="N1280">
        <v>903</v>
      </c>
      <c r="O1280">
        <v>457</v>
      </c>
      <c r="P1280">
        <v>458</v>
      </c>
      <c r="Q1280">
        <v>914</v>
      </c>
      <c r="R1280">
        <v>436</v>
      </c>
      <c r="S1280">
        <v>456</v>
      </c>
      <c r="T1280">
        <v>892</v>
      </c>
      <c r="U1280">
        <v>1512</v>
      </c>
      <c r="V1280">
        <v>1654</v>
      </c>
      <c r="W1280">
        <v>3166</v>
      </c>
      <c r="X1280">
        <v>268556.59100000001</v>
      </c>
    </row>
    <row r="1281" spans="1:28" x14ac:dyDescent="0.2">
      <c r="A1281">
        <v>101912008</v>
      </c>
      <c r="B1281" t="s">
        <v>1053</v>
      </c>
      <c r="C1281">
        <v>101912</v>
      </c>
      <c r="D1281" t="s">
        <v>1047</v>
      </c>
      <c r="E1281">
        <v>101</v>
      </c>
      <c r="F1281" t="s">
        <v>971</v>
      </c>
      <c r="G1281">
        <v>4</v>
      </c>
      <c r="H1281" t="s">
        <v>252</v>
      </c>
      <c r="I1281">
        <v>491</v>
      </c>
      <c r="J1281">
        <v>482</v>
      </c>
      <c r="K1281">
        <v>973</v>
      </c>
      <c r="L1281">
        <v>524</v>
      </c>
      <c r="M1281">
        <v>507</v>
      </c>
      <c r="N1281">
        <v>1031</v>
      </c>
      <c r="O1281">
        <v>526</v>
      </c>
      <c r="P1281">
        <v>502</v>
      </c>
      <c r="Q1281">
        <v>1029</v>
      </c>
      <c r="R1281">
        <v>522</v>
      </c>
      <c r="S1281">
        <v>512</v>
      </c>
      <c r="T1281">
        <v>1034</v>
      </c>
      <c r="U1281">
        <v>1680</v>
      </c>
      <c r="V1281">
        <v>1671</v>
      </c>
      <c r="W1281">
        <v>3351</v>
      </c>
      <c r="X1281">
        <v>268556.59100000001</v>
      </c>
    </row>
    <row r="1282" spans="1:28" x14ac:dyDescent="0.2">
      <c r="A1282">
        <v>101912002</v>
      </c>
      <c r="B1282" t="s">
        <v>1048</v>
      </c>
      <c r="C1282">
        <v>101912</v>
      </c>
      <c r="D1282" t="s">
        <v>1047</v>
      </c>
      <c r="E1282">
        <v>101</v>
      </c>
      <c r="F1282" t="s">
        <v>971</v>
      </c>
      <c r="G1282">
        <v>4</v>
      </c>
      <c r="H1282" t="s">
        <v>252</v>
      </c>
      <c r="I1282">
        <v>512</v>
      </c>
      <c r="J1282">
        <v>518</v>
      </c>
      <c r="K1282">
        <v>1030</v>
      </c>
      <c r="L1282">
        <v>550</v>
      </c>
      <c r="M1282">
        <v>554</v>
      </c>
      <c r="N1282">
        <v>1104</v>
      </c>
      <c r="O1282">
        <v>555</v>
      </c>
      <c r="P1282">
        <v>552</v>
      </c>
      <c r="Q1282">
        <v>1107</v>
      </c>
      <c r="R1282">
        <v>545</v>
      </c>
      <c r="S1282">
        <v>556</v>
      </c>
      <c r="T1282">
        <v>1100</v>
      </c>
      <c r="U1282">
        <v>1791</v>
      </c>
      <c r="V1282">
        <v>1793</v>
      </c>
      <c r="W1282">
        <v>3584</v>
      </c>
      <c r="X1282">
        <v>268556.59100000001</v>
      </c>
    </row>
    <row r="1283" spans="1:28" x14ac:dyDescent="0.2">
      <c r="A1283">
        <v>101912100</v>
      </c>
      <c r="B1283" t="s">
        <v>1073</v>
      </c>
      <c r="C1283">
        <v>101912</v>
      </c>
      <c r="D1283" t="s">
        <v>1047</v>
      </c>
      <c r="E1283">
        <v>101</v>
      </c>
      <c r="F1283" t="s">
        <v>971</v>
      </c>
      <c r="G1283">
        <v>4</v>
      </c>
      <c r="H1283" t="s">
        <v>252</v>
      </c>
      <c r="I1283">
        <v>532</v>
      </c>
      <c r="J1283">
        <v>510</v>
      </c>
      <c r="K1283">
        <v>1041</v>
      </c>
      <c r="L1283">
        <v>562</v>
      </c>
      <c r="M1283">
        <v>532</v>
      </c>
      <c r="N1283">
        <v>1094</v>
      </c>
      <c r="O1283">
        <v>562</v>
      </c>
      <c r="P1283">
        <v>529</v>
      </c>
      <c r="Q1283">
        <v>1091</v>
      </c>
      <c r="R1283">
        <v>560</v>
      </c>
      <c r="S1283">
        <v>542</v>
      </c>
      <c r="T1283">
        <v>1105</v>
      </c>
      <c r="U1283">
        <v>3096</v>
      </c>
      <c r="V1283">
        <v>2013</v>
      </c>
      <c r="W1283">
        <v>5109</v>
      </c>
      <c r="X1283">
        <v>268556.59100000001</v>
      </c>
    </row>
    <row r="1286" spans="1:28" x14ac:dyDescent="0.2">
      <c r="Y1286">
        <f>W1283-W2</f>
        <v>4983</v>
      </c>
    </row>
    <row r="1287" spans="1:28" x14ac:dyDescent="0.2">
      <c r="Y1287">
        <f>Y1286/4</f>
        <v>1245.75</v>
      </c>
    </row>
    <row r="1289" spans="1:28" x14ac:dyDescent="0.2">
      <c r="AA1289" t="s">
        <v>2191</v>
      </c>
      <c r="AB1289" t="s">
        <v>2195</v>
      </c>
    </row>
    <row r="1290" spans="1:28" x14ac:dyDescent="0.2">
      <c r="AA1290" t="s">
        <v>2192</v>
      </c>
      <c r="AB1290" s="1" t="s">
        <v>2196</v>
      </c>
    </row>
    <row r="1291" spans="1:28" x14ac:dyDescent="0.2">
      <c r="AA1291" t="s">
        <v>2193</v>
      </c>
      <c r="AB1291" t="s">
        <v>2197</v>
      </c>
    </row>
    <row r="1292" spans="1:28" x14ac:dyDescent="0.2">
      <c r="AA1292" t="s">
        <v>2194</v>
      </c>
      <c r="AB1292" t="s">
        <v>2198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76C6-C587-9647-A8F3-69DCEFBE81CC}">
  <dimension ref="A1:AB844"/>
  <sheetViews>
    <sheetView zoomScale="88" workbookViewId="0">
      <selection activeCell="X1" sqref="X1:X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2190</v>
      </c>
    </row>
    <row r="2" spans="1:24" x14ac:dyDescent="0.2">
      <c r="A2">
        <v>15833001</v>
      </c>
      <c r="B2" t="s">
        <v>156</v>
      </c>
      <c r="C2">
        <v>15833</v>
      </c>
      <c r="D2" t="s">
        <v>156</v>
      </c>
      <c r="E2">
        <v>15</v>
      </c>
      <c r="F2" t="s">
        <v>139</v>
      </c>
      <c r="G2">
        <v>20</v>
      </c>
      <c r="H2" t="s">
        <v>67</v>
      </c>
      <c r="I2">
        <v>478</v>
      </c>
      <c r="J2">
        <v>463</v>
      </c>
      <c r="K2">
        <v>941</v>
      </c>
      <c r="L2">
        <v>502</v>
      </c>
      <c r="M2">
        <v>473</v>
      </c>
      <c r="N2">
        <v>975</v>
      </c>
      <c r="O2">
        <v>512</v>
      </c>
      <c r="P2">
        <v>485</v>
      </c>
      <c r="Q2">
        <v>997</v>
      </c>
      <c r="R2">
        <v>440</v>
      </c>
      <c r="S2">
        <v>395</v>
      </c>
      <c r="T2">
        <v>835</v>
      </c>
      <c r="U2">
        <v>76</v>
      </c>
      <c r="V2">
        <v>50</v>
      </c>
      <c r="W2">
        <v>126</v>
      </c>
      <c r="X2">
        <v>188.42</v>
      </c>
    </row>
    <row r="3" spans="1:24" x14ac:dyDescent="0.2">
      <c r="A3">
        <v>183801002</v>
      </c>
      <c r="B3" t="s">
        <v>1703</v>
      </c>
      <c r="C3">
        <v>183801</v>
      </c>
      <c r="D3" t="s">
        <v>1704</v>
      </c>
      <c r="E3">
        <v>183</v>
      </c>
      <c r="F3" t="s">
        <v>1705</v>
      </c>
      <c r="G3">
        <v>7</v>
      </c>
      <c r="H3" t="s">
        <v>26</v>
      </c>
      <c r="I3">
        <v>520</v>
      </c>
      <c r="J3">
        <v>485</v>
      </c>
      <c r="K3">
        <v>995</v>
      </c>
      <c r="L3">
        <v>517</v>
      </c>
      <c r="M3">
        <v>467</v>
      </c>
      <c r="N3">
        <v>977</v>
      </c>
      <c r="O3">
        <v>517</v>
      </c>
      <c r="P3">
        <v>467</v>
      </c>
      <c r="Q3">
        <v>977</v>
      </c>
      <c r="U3">
        <v>41</v>
      </c>
      <c r="V3">
        <v>46</v>
      </c>
      <c r="W3">
        <v>87</v>
      </c>
      <c r="X3">
        <v>208.39700000000008</v>
      </c>
    </row>
    <row r="4" spans="1:24" x14ac:dyDescent="0.2">
      <c r="A4">
        <v>57832001</v>
      </c>
      <c r="B4" t="s">
        <v>513</v>
      </c>
      <c r="C4">
        <v>57832</v>
      </c>
      <c r="D4" t="s">
        <v>513</v>
      </c>
      <c r="E4">
        <v>57</v>
      </c>
      <c r="F4" t="s">
        <v>480</v>
      </c>
      <c r="G4">
        <v>10</v>
      </c>
      <c r="H4" t="s">
        <v>397</v>
      </c>
      <c r="I4">
        <v>400</v>
      </c>
      <c r="J4">
        <v>438</v>
      </c>
      <c r="K4">
        <v>838</v>
      </c>
      <c r="L4">
        <v>400</v>
      </c>
      <c r="M4">
        <v>438</v>
      </c>
      <c r="N4">
        <v>838</v>
      </c>
      <c r="R4">
        <v>397</v>
      </c>
      <c r="S4">
        <v>453</v>
      </c>
      <c r="T4">
        <v>850</v>
      </c>
      <c r="U4">
        <v>68</v>
      </c>
      <c r="V4">
        <v>64</v>
      </c>
      <c r="W4">
        <v>132</v>
      </c>
      <c r="X4">
        <v>209.71300000000008</v>
      </c>
    </row>
    <row r="5" spans="1:24" x14ac:dyDescent="0.2">
      <c r="A5">
        <v>242905001</v>
      </c>
      <c r="B5" t="s">
        <v>2096</v>
      </c>
      <c r="C5">
        <v>242905</v>
      </c>
      <c r="D5" t="s">
        <v>2097</v>
      </c>
      <c r="E5">
        <v>242</v>
      </c>
      <c r="F5" t="s">
        <v>2098</v>
      </c>
      <c r="G5">
        <v>16</v>
      </c>
      <c r="H5" t="s">
        <v>283</v>
      </c>
      <c r="I5">
        <v>505</v>
      </c>
      <c r="J5">
        <v>525</v>
      </c>
      <c r="K5">
        <v>1030</v>
      </c>
      <c r="L5">
        <v>505</v>
      </c>
      <c r="M5">
        <v>525</v>
      </c>
      <c r="N5">
        <v>1030</v>
      </c>
      <c r="U5">
        <v>52</v>
      </c>
      <c r="V5">
        <v>59</v>
      </c>
      <c r="W5">
        <v>111</v>
      </c>
      <c r="X5">
        <v>219.21200000000005</v>
      </c>
    </row>
    <row r="6" spans="1:24" x14ac:dyDescent="0.2">
      <c r="A6">
        <v>92801001</v>
      </c>
      <c r="B6" t="s">
        <v>908</v>
      </c>
      <c r="C6">
        <v>92801</v>
      </c>
      <c r="D6" t="s">
        <v>909</v>
      </c>
      <c r="E6">
        <v>92</v>
      </c>
      <c r="F6" t="s">
        <v>910</v>
      </c>
      <c r="G6">
        <v>7</v>
      </c>
      <c r="H6" t="s">
        <v>26</v>
      </c>
      <c r="I6">
        <v>480</v>
      </c>
      <c r="J6">
        <v>450</v>
      </c>
      <c r="K6">
        <v>930</v>
      </c>
      <c r="L6">
        <v>504</v>
      </c>
      <c r="M6">
        <v>504</v>
      </c>
      <c r="N6">
        <v>1008</v>
      </c>
      <c r="O6">
        <v>548</v>
      </c>
      <c r="P6">
        <v>500</v>
      </c>
      <c r="Q6">
        <v>1048</v>
      </c>
      <c r="U6">
        <v>97</v>
      </c>
      <c r="V6">
        <v>70</v>
      </c>
      <c r="W6">
        <v>167</v>
      </c>
      <c r="X6">
        <v>229.62300000000005</v>
      </c>
    </row>
    <row r="7" spans="1:24" x14ac:dyDescent="0.2">
      <c r="A7">
        <v>93905001</v>
      </c>
      <c r="B7" t="s">
        <v>933</v>
      </c>
      <c r="C7">
        <v>93905</v>
      </c>
      <c r="D7" t="s">
        <v>934</v>
      </c>
      <c r="E7">
        <v>93</v>
      </c>
      <c r="F7" t="s">
        <v>928</v>
      </c>
      <c r="G7">
        <v>6</v>
      </c>
      <c r="H7" t="s">
        <v>79</v>
      </c>
      <c r="I7">
        <v>505</v>
      </c>
      <c r="J7">
        <v>410</v>
      </c>
      <c r="K7">
        <v>915</v>
      </c>
      <c r="L7">
        <v>497</v>
      </c>
      <c r="M7">
        <v>423</v>
      </c>
      <c r="N7">
        <v>920</v>
      </c>
      <c r="O7">
        <v>497</v>
      </c>
      <c r="P7">
        <v>423</v>
      </c>
      <c r="Q7">
        <v>920</v>
      </c>
      <c r="U7">
        <v>27</v>
      </c>
      <c r="V7">
        <v>25</v>
      </c>
      <c r="W7">
        <v>52</v>
      </c>
      <c r="X7">
        <v>231.1</v>
      </c>
    </row>
    <row r="8" spans="1:24" x14ac:dyDescent="0.2">
      <c r="A8">
        <v>153907001</v>
      </c>
      <c r="B8" t="s">
        <v>1490</v>
      </c>
      <c r="C8">
        <v>153907</v>
      </c>
      <c r="D8" t="s">
        <v>1491</v>
      </c>
      <c r="E8">
        <v>153</v>
      </c>
      <c r="F8" t="s">
        <v>1487</v>
      </c>
      <c r="G8">
        <v>17</v>
      </c>
      <c r="H8" t="s">
        <v>388</v>
      </c>
      <c r="I8">
        <v>420</v>
      </c>
      <c r="J8">
        <v>430</v>
      </c>
      <c r="K8">
        <v>850</v>
      </c>
      <c r="L8">
        <v>423</v>
      </c>
      <c r="M8">
        <v>412</v>
      </c>
      <c r="N8">
        <v>835</v>
      </c>
      <c r="O8">
        <v>418</v>
      </c>
      <c r="P8">
        <v>398</v>
      </c>
      <c r="Q8">
        <v>815</v>
      </c>
      <c r="R8">
        <v>435</v>
      </c>
      <c r="S8">
        <v>440</v>
      </c>
      <c r="T8">
        <v>875</v>
      </c>
      <c r="U8">
        <v>55</v>
      </c>
      <c r="V8">
        <v>59</v>
      </c>
      <c r="W8">
        <v>114</v>
      </c>
      <c r="X8">
        <v>234.02500000000001</v>
      </c>
    </row>
    <row r="9" spans="1:24" x14ac:dyDescent="0.2">
      <c r="A9">
        <v>18908001</v>
      </c>
      <c r="B9" t="s">
        <v>241</v>
      </c>
      <c r="C9">
        <v>18908</v>
      </c>
      <c r="D9" t="s">
        <v>242</v>
      </c>
      <c r="E9">
        <v>18</v>
      </c>
      <c r="F9" t="s">
        <v>230</v>
      </c>
      <c r="G9">
        <v>12</v>
      </c>
      <c r="H9" t="s">
        <v>115</v>
      </c>
      <c r="I9">
        <v>505</v>
      </c>
      <c r="J9">
        <v>475</v>
      </c>
      <c r="K9">
        <v>980</v>
      </c>
      <c r="L9">
        <v>505</v>
      </c>
      <c r="M9">
        <v>475</v>
      </c>
      <c r="N9">
        <v>980</v>
      </c>
      <c r="O9">
        <v>505</v>
      </c>
      <c r="P9">
        <v>475</v>
      </c>
      <c r="Q9">
        <v>980</v>
      </c>
      <c r="U9">
        <v>69</v>
      </c>
      <c r="V9">
        <v>61</v>
      </c>
      <c r="W9">
        <v>130</v>
      </c>
      <c r="X9">
        <v>235.81400000000008</v>
      </c>
    </row>
    <row r="10" spans="1:24" x14ac:dyDescent="0.2">
      <c r="A10">
        <v>196901001</v>
      </c>
      <c r="B10" t="s">
        <v>1767</v>
      </c>
      <c r="C10">
        <v>196901</v>
      </c>
      <c r="D10" t="s">
        <v>1768</v>
      </c>
      <c r="E10">
        <v>196</v>
      </c>
      <c r="F10" t="s">
        <v>1769</v>
      </c>
      <c r="G10">
        <v>3</v>
      </c>
      <c r="H10" t="s">
        <v>317</v>
      </c>
      <c r="I10">
        <v>510</v>
      </c>
      <c r="J10">
        <v>444</v>
      </c>
      <c r="K10">
        <v>954</v>
      </c>
      <c r="L10">
        <v>538</v>
      </c>
      <c r="M10">
        <v>484</v>
      </c>
      <c r="N10">
        <v>1022</v>
      </c>
      <c r="O10">
        <v>513</v>
      </c>
      <c r="P10">
        <v>453</v>
      </c>
      <c r="Q10">
        <v>966</v>
      </c>
      <c r="R10">
        <v>597</v>
      </c>
      <c r="S10">
        <v>557</v>
      </c>
      <c r="T10">
        <v>1153</v>
      </c>
      <c r="U10">
        <v>35</v>
      </c>
      <c r="V10">
        <v>38</v>
      </c>
      <c r="W10">
        <v>73</v>
      </c>
      <c r="X10">
        <v>236.42100000000008</v>
      </c>
    </row>
    <row r="11" spans="1:24" x14ac:dyDescent="0.2">
      <c r="A11">
        <v>105801001</v>
      </c>
      <c r="B11" t="s">
        <v>1147</v>
      </c>
      <c r="C11">
        <v>105801</v>
      </c>
      <c r="D11" t="s">
        <v>1147</v>
      </c>
      <c r="E11">
        <v>105</v>
      </c>
      <c r="F11" t="s">
        <v>1148</v>
      </c>
      <c r="G11">
        <v>13</v>
      </c>
      <c r="H11" t="s">
        <v>92</v>
      </c>
      <c r="I11">
        <v>553</v>
      </c>
      <c r="J11">
        <v>517</v>
      </c>
      <c r="K11">
        <v>1069</v>
      </c>
      <c r="L11">
        <v>581</v>
      </c>
      <c r="M11">
        <v>523</v>
      </c>
      <c r="N11">
        <v>1106</v>
      </c>
      <c r="O11">
        <v>589</v>
      </c>
      <c r="P11">
        <v>522</v>
      </c>
      <c r="Q11">
        <v>1114</v>
      </c>
      <c r="R11">
        <v>563</v>
      </c>
      <c r="S11">
        <v>527</v>
      </c>
      <c r="T11">
        <v>1089</v>
      </c>
      <c r="U11">
        <v>94</v>
      </c>
      <c r="V11">
        <v>70</v>
      </c>
      <c r="W11">
        <v>164</v>
      </c>
      <c r="X11">
        <v>238.93200000000004</v>
      </c>
    </row>
    <row r="12" spans="1:24" x14ac:dyDescent="0.2">
      <c r="A12">
        <v>167904001</v>
      </c>
      <c r="B12" t="s">
        <v>1587</v>
      </c>
      <c r="C12">
        <v>167904</v>
      </c>
      <c r="D12" t="s">
        <v>1588</v>
      </c>
      <c r="E12">
        <v>167</v>
      </c>
      <c r="F12" t="s">
        <v>1586</v>
      </c>
      <c r="G12">
        <v>12</v>
      </c>
      <c r="H12" t="s">
        <v>115</v>
      </c>
      <c r="I12">
        <v>483</v>
      </c>
      <c r="J12">
        <v>435</v>
      </c>
      <c r="K12">
        <v>918</v>
      </c>
      <c r="L12">
        <v>508</v>
      </c>
      <c r="M12">
        <v>482</v>
      </c>
      <c r="N12">
        <v>990</v>
      </c>
      <c r="O12">
        <v>483</v>
      </c>
      <c r="P12">
        <v>435</v>
      </c>
      <c r="Q12">
        <v>918</v>
      </c>
      <c r="U12">
        <v>55</v>
      </c>
      <c r="V12">
        <v>56</v>
      </c>
      <c r="W12">
        <v>111</v>
      </c>
      <c r="X12">
        <v>240.77500000000001</v>
      </c>
    </row>
    <row r="13" spans="1:24" x14ac:dyDescent="0.2">
      <c r="A13">
        <v>47905001</v>
      </c>
      <c r="B13" t="s">
        <v>456</v>
      </c>
      <c r="C13">
        <v>47905</v>
      </c>
      <c r="D13" t="s">
        <v>457</v>
      </c>
      <c r="E13">
        <v>47</v>
      </c>
      <c r="F13" t="s">
        <v>453</v>
      </c>
      <c r="G13">
        <v>14</v>
      </c>
      <c r="H13" t="s">
        <v>321</v>
      </c>
      <c r="I13">
        <v>520</v>
      </c>
      <c r="J13">
        <v>480</v>
      </c>
      <c r="K13">
        <v>1000</v>
      </c>
      <c r="L13">
        <v>520</v>
      </c>
      <c r="M13">
        <v>480</v>
      </c>
      <c r="N13">
        <v>1000</v>
      </c>
      <c r="O13">
        <v>510</v>
      </c>
      <c r="P13">
        <v>425</v>
      </c>
      <c r="Q13">
        <v>935</v>
      </c>
      <c r="U13">
        <v>64</v>
      </c>
      <c r="V13">
        <v>76</v>
      </c>
      <c r="W13">
        <v>140</v>
      </c>
      <c r="X13">
        <v>248.92200000000008</v>
      </c>
    </row>
    <row r="14" spans="1:24" x14ac:dyDescent="0.2">
      <c r="A14">
        <v>18906001</v>
      </c>
      <c r="B14" t="s">
        <v>237</v>
      </c>
      <c r="C14">
        <v>18906</v>
      </c>
      <c r="D14" t="s">
        <v>238</v>
      </c>
      <c r="E14">
        <v>18</v>
      </c>
      <c r="F14" t="s">
        <v>230</v>
      </c>
      <c r="G14">
        <v>12</v>
      </c>
      <c r="H14" t="s">
        <v>115</v>
      </c>
      <c r="I14">
        <v>455</v>
      </c>
      <c r="J14">
        <v>478</v>
      </c>
      <c r="K14">
        <v>933</v>
      </c>
      <c r="L14">
        <v>520</v>
      </c>
      <c r="M14">
        <v>513</v>
      </c>
      <c r="N14">
        <v>1039</v>
      </c>
      <c r="O14">
        <v>524</v>
      </c>
      <c r="P14">
        <v>513</v>
      </c>
      <c r="Q14">
        <v>1044</v>
      </c>
      <c r="U14">
        <v>68</v>
      </c>
      <c r="V14">
        <v>66</v>
      </c>
      <c r="W14">
        <v>134</v>
      </c>
      <c r="X14">
        <v>249.34400000000008</v>
      </c>
    </row>
    <row r="15" spans="1:24" x14ac:dyDescent="0.2">
      <c r="A15">
        <v>84903001</v>
      </c>
      <c r="B15" t="s">
        <v>849</v>
      </c>
      <c r="C15">
        <v>84903</v>
      </c>
      <c r="D15" t="s">
        <v>850</v>
      </c>
      <c r="E15">
        <v>84</v>
      </c>
      <c r="F15" t="s">
        <v>843</v>
      </c>
      <c r="G15">
        <v>5</v>
      </c>
      <c r="H15" t="s">
        <v>372</v>
      </c>
      <c r="I15">
        <v>478</v>
      </c>
      <c r="J15">
        <v>466</v>
      </c>
      <c r="K15">
        <v>944</v>
      </c>
      <c r="L15">
        <v>491</v>
      </c>
      <c r="M15">
        <v>440</v>
      </c>
      <c r="N15">
        <v>931</v>
      </c>
      <c r="O15">
        <v>478</v>
      </c>
      <c r="P15">
        <v>450</v>
      </c>
      <c r="Q15">
        <v>928</v>
      </c>
      <c r="U15">
        <v>30</v>
      </c>
      <c r="V15">
        <v>32</v>
      </c>
      <c r="W15">
        <v>62</v>
      </c>
      <c r="X15">
        <v>249.35500000000005</v>
      </c>
    </row>
    <row r="16" spans="1:24" x14ac:dyDescent="0.2">
      <c r="A16">
        <v>169906001</v>
      </c>
      <c r="B16" t="s">
        <v>1593</v>
      </c>
      <c r="C16">
        <v>169906</v>
      </c>
      <c r="D16" t="s">
        <v>1594</v>
      </c>
      <c r="E16">
        <v>169</v>
      </c>
      <c r="F16" t="s">
        <v>1590</v>
      </c>
      <c r="G16">
        <v>9</v>
      </c>
      <c r="H16" t="s">
        <v>63</v>
      </c>
      <c r="I16">
        <v>487</v>
      </c>
      <c r="J16">
        <v>523</v>
      </c>
      <c r="K16">
        <v>1010</v>
      </c>
      <c r="L16">
        <v>536</v>
      </c>
      <c r="M16">
        <v>552</v>
      </c>
      <c r="N16">
        <v>1088</v>
      </c>
      <c r="O16">
        <v>535</v>
      </c>
      <c r="P16">
        <v>535</v>
      </c>
      <c r="Q16">
        <v>1070</v>
      </c>
      <c r="U16">
        <v>72</v>
      </c>
      <c r="V16">
        <v>71</v>
      </c>
      <c r="W16">
        <v>143</v>
      </c>
      <c r="X16">
        <v>251.79300000000001</v>
      </c>
    </row>
    <row r="17" spans="1:24" x14ac:dyDescent="0.2">
      <c r="A17">
        <v>62902001</v>
      </c>
      <c r="B17" t="s">
        <v>646</v>
      </c>
      <c r="C17">
        <v>62902</v>
      </c>
      <c r="D17" t="s">
        <v>647</v>
      </c>
      <c r="E17">
        <v>62</v>
      </c>
      <c r="F17" t="s">
        <v>645</v>
      </c>
      <c r="G17">
        <v>3</v>
      </c>
      <c r="H17" t="s">
        <v>317</v>
      </c>
      <c r="I17">
        <v>435</v>
      </c>
      <c r="J17">
        <v>445</v>
      </c>
      <c r="K17">
        <v>880</v>
      </c>
      <c r="L17">
        <v>417</v>
      </c>
      <c r="M17">
        <v>453</v>
      </c>
      <c r="N17">
        <v>870</v>
      </c>
      <c r="R17">
        <v>375</v>
      </c>
      <c r="S17">
        <v>445</v>
      </c>
      <c r="T17">
        <v>820</v>
      </c>
      <c r="U17">
        <v>73</v>
      </c>
      <c r="V17">
        <v>86</v>
      </c>
      <c r="W17">
        <v>159</v>
      </c>
      <c r="X17">
        <v>256.32600000000002</v>
      </c>
    </row>
    <row r="18" spans="1:24" x14ac:dyDescent="0.2">
      <c r="A18">
        <v>25908001</v>
      </c>
      <c r="B18" t="s">
        <v>290</v>
      </c>
      <c r="C18">
        <v>25908</v>
      </c>
      <c r="D18" t="s">
        <v>291</v>
      </c>
      <c r="E18">
        <v>25</v>
      </c>
      <c r="F18" t="s">
        <v>286</v>
      </c>
      <c r="G18">
        <v>15</v>
      </c>
      <c r="H18" t="s">
        <v>287</v>
      </c>
      <c r="I18">
        <v>460</v>
      </c>
      <c r="J18">
        <v>417</v>
      </c>
      <c r="K18">
        <v>877</v>
      </c>
      <c r="L18">
        <v>536</v>
      </c>
      <c r="M18">
        <v>517</v>
      </c>
      <c r="N18">
        <v>1053</v>
      </c>
      <c r="O18">
        <v>505</v>
      </c>
      <c r="P18">
        <v>475</v>
      </c>
      <c r="Q18">
        <v>980</v>
      </c>
      <c r="R18">
        <v>577</v>
      </c>
      <c r="S18">
        <v>573</v>
      </c>
      <c r="T18">
        <v>1150</v>
      </c>
      <c r="U18">
        <v>94</v>
      </c>
      <c r="V18">
        <v>77</v>
      </c>
      <c r="W18">
        <v>171</v>
      </c>
      <c r="X18">
        <v>259.45300000000003</v>
      </c>
    </row>
    <row r="19" spans="1:24" x14ac:dyDescent="0.2">
      <c r="A19">
        <v>22004001</v>
      </c>
      <c r="B19" t="s">
        <v>275</v>
      </c>
      <c r="C19">
        <v>22004</v>
      </c>
      <c r="D19" t="s">
        <v>276</v>
      </c>
      <c r="E19">
        <v>22</v>
      </c>
      <c r="F19" t="s">
        <v>277</v>
      </c>
      <c r="G19">
        <v>18</v>
      </c>
      <c r="H19" t="s">
        <v>40</v>
      </c>
      <c r="I19">
        <v>514</v>
      </c>
      <c r="J19">
        <v>504</v>
      </c>
      <c r="K19">
        <v>1018</v>
      </c>
      <c r="L19">
        <v>547</v>
      </c>
      <c r="M19">
        <v>517</v>
      </c>
      <c r="N19">
        <v>1063</v>
      </c>
      <c r="O19">
        <v>515</v>
      </c>
      <c r="P19">
        <v>498</v>
      </c>
      <c r="Q19">
        <v>1013</v>
      </c>
      <c r="R19">
        <v>572</v>
      </c>
      <c r="S19">
        <v>532</v>
      </c>
      <c r="T19">
        <v>1104</v>
      </c>
      <c r="U19">
        <v>49</v>
      </c>
      <c r="V19">
        <v>37</v>
      </c>
      <c r="W19">
        <v>86</v>
      </c>
      <c r="X19">
        <v>262.38200000000001</v>
      </c>
    </row>
    <row r="20" spans="1:24" x14ac:dyDescent="0.2">
      <c r="A20">
        <v>18903001</v>
      </c>
      <c r="B20" t="s">
        <v>231</v>
      </c>
      <c r="C20">
        <v>18903</v>
      </c>
      <c r="D20" t="s">
        <v>232</v>
      </c>
      <c r="E20">
        <v>18</v>
      </c>
      <c r="F20" t="s">
        <v>230</v>
      </c>
      <c r="G20">
        <v>12</v>
      </c>
      <c r="H20" t="s">
        <v>115</v>
      </c>
      <c r="I20">
        <v>433</v>
      </c>
      <c r="J20">
        <v>468</v>
      </c>
      <c r="K20">
        <v>900</v>
      </c>
      <c r="L20">
        <v>462</v>
      </c>
      <c r="M20">
        <v>484</v>
      </c>
      <c r="N20">
        <v>946</v>
      </c>
      <c r="O20">
        <v>437</v>
      </c>
      <c r="P20">
        <v>470</v>
      </c>
      <c r="Q20">
        <v>907</v>
      </c>
      <c r="R20">
        <v>500</v>
      </c>
      <c r="S20">
        <v>505</v>
      </c>
      <c r="T20">
        <v>1005</v>
      </c>
      <c r="U20">
        <v>63</v>
      </c>
      <c r="V20">
        <v>72</v>
      </c>
      <c r="W20">
        <v>135</v>
      </c>
      <c r="X20">
        <v>271.23700000000002</v>
      </c>
    </row>
    <row r="21" spans="1:24" x14ac:dyDescent="0.2">
      <c r="A21">
        <v>187906001</v>
      </c>
      <c r="B21" t="s">
        <v>1733</v>
      </c>
      <c r="C21">
        <v>187906</v>
      </c>
      <c r="D21" t="s">
        <v>1734</v>
      </c>
      <c r="E21">
        <v>187</v>
      </c>
      <c r="F21" t="s">
        <v>1730</v>
      </c>
      <c r="G21">
        <v>6</v>
      </c>
      <c r="H21" t="s">
        <v>79</v>
      </c>
      <c r="I21">
        <v>485</v>
      </c>
      <c r="J21">
        <v>400</v>
      </c>
      <c r="K21">
        <v>885</v>
      </c>
      <c r="L21">
        <v>523</v>
      </c>
      <c r="M21">
        <v>423</v>
      </c>
      <c r="N21">
        <v>947</v>
      </c>
      <c r="R21">
        <v>482</v>
      </c>
      <c r="S21">
        <v>398</v>
      </c>
      <c r="T21">
        <v>880</v>
      </c>
      <c r="U21">
        <v>38</v>
      </c>
      <c r="V21">
        <v>31</v>
      </c>
      <c r="W21">
        <v>69</v>
      </c>
      <c r="X21">
        <v>271.99099999999999</v>
      </c>
    </row>
    <row r="22" spans="1:24" x14ac:dyDescent="0.2">
      <c r="A22">
        <v>229906001</v>
      </c>
      <c r="B22" t="s">
        <v>2013</v>
      </c>
      <c r="C22">
        <v>229906</v>
      </c>
      <c r="D22" t="s">
        <v>2014</v>
      </c>
      <c r="E22">
        <v>229</v>
      </c>
      <c r="F22" t="s">
        <v>2007</v>
      </c>
      <c r="G22">
        <v>5</v>
      </c>
      <c r="H22" t="s">
        <v>372</v>
      </c>
      <c r="I22">
        <v>455</v>
      </c>
      <c r="J22">
        <v>465</v>
      </c>
      <c r="K22">
        <v>920</v>
      </c>
      <c r="L22">
        <v>477</v>
      </c>
      <c r="M22">
        <v>500</v>
      </c>
      <c r="N22">
        <v>979</v>
      </c>
      <c r="O22">
        <v>460</v>
      </c>
      <c r="P22">
        <v>477</v>
      </c>
      <c r="Q22">
        <v>940</v>
      </c>
      <c r="R22">
        <v>490</v>
      </c>
      <c r="S22">
        <v>518</v>
      </c>
      <c r="T22">
        <v>1008</v>
      </c>
      <c r="U22">
        <v>46</v>
      </c>
      <c r="V22">
        <v>51</v>
      </c>
      <c r="W22">
        <v>97</v>
      </c>
      <c r="X22">
        <v>283.00600000000003</v>
      </c>
    </row>
    <row r="23" spans="1:24" x14ac:dyDescent="0.2">
      <c r="A23">
        <v>198902101</v>
      </c>
      <c r="B23" t="s">
        <v>1775</v>
      </c>
      <c r="C23">
        <v>198902</v>
      </c>
      <c r="D23" t="s">
        <v>1776</v>
      </c>
      <c r="E23">
        <v>198</v>
      </c>
      <c r="F23" t="s">
        <v>1774</v>
      </c>
      <c r="G23">
        <v>6</v>
      </c>
      <c r="H23" t="s">
        <v>79</v>
      </c>
      <c r="I23">
        <v>360</v>
      </c>
      <c r="J23">
        <v>447</v>
      </c>
      <c r="K23">
        <v>807</v>
      </c>
      <c r="L23">
        <v>360</v>
      </c>
      <c r="M23">
        <v>447</v>
      </c>
      <c r="N23">
        <v>807</v>
      </c>
      <c r="R23">
        <v>360</v>
      </c>
      <c r="S23">
        <v>447</v>
      </c>
      <c r="T23">
        <v>807</v>
      </c>
      <c r="U23">
        <v>80</v>
      </c>
      <c r="V23">
        <v>76</v>
      </c>
      <c r="W23">
        <v>156</v>
      </c>
      <c r="X23">
        <v>295.9430000000001</v>
      </c>
    </row>
    <row r="24" spans="1:24" x14ac:dyDescent="0.2">
      <c r="A24">
        <v>152803001</v>
      </c>
      <c r="B24" t="s">
        <v>1464</v>
      </c>
      <c r="C24">
        <v>152803</v>
      </c>
      <c r="D24" t="s">
        <v>1465</v>
      </c>
      <c r="E24">
        <v>152</v>
      </c>
      <c r="F24" t="s">
        <v>1466</v>
      </c>
      <c r="G24">
        <v>17</v>
      </c>
      <c r="H24" t="s">
        <v>388</v>
      </c>
      <c r="I24">
        <v>413</v>
      </c>
      <c r="J24">
        <v>433</v>
      </c>
      <c r="K24">
        <v>845</v>
      </c>
      <c r="L24">
        <v>413</v>
      </c>
      <c r="M24">
        <v>433</v>
      </c>
      <c r="N24">
        <v>845</v>
      </c>
      <c r="O24">
        <v>413</v>
      </c>
      <c r="P24">
        <v>433</v>
      </c>
      <c r="Q24">
        <v>845</v>
      </c>
      <c r="U24">
        <v>103</v>
      </c>
      <c r="V24">
        <v>97</v>
      </c>
      <c r="W24">
        <v>200</v>
      </c>
      <c r="X24">
        <v>296.90100000000001</v>
      </c>
    </row>
    <row r="25" spans="1:24" x14ac:dyDescent="0.2">
      <c r="A25">
        <v>28906001</v>
      </c>
      <c r="B25" t="s">
        <v>312</v>
      </c>
      <c r="C25">
        <v>28906</v>
      </c>
      <c r="D25" t="s">
        <v>313</v>
      </c>
      <c r="E25">
        <v>28</v>
      </c>
      <c r="F25" t="s">
        <v>309</v>
      </c>
      <c r="G25">
        <v>13</v>
      </c>
      <c r="H25" t="s">
        <v>92</v>
      </c>
      <c r="I25">
        <v>453</v>
      </c>
      <c r="J25">
        <v>463</v>
      </c>
      <c r="K25">
        <v>917</v>
      </c>
      <c r="L25">
        <v>495</v>
      </c>
      <c r="M25">
        <v>506</v>
      </c>
      <c r="N25">
        <v>1001</v>
      </c>
      <c r="O25">
        <v>475</v>
      </c>
      <c r="P25">
        <v>472</v>
      </c>
      <c r="Q25">
        <v>947</v>
      </c>
      <c r="R25">
        <v>595</v>
      </c>
      <c r="S25">
        <v>675</v>
      </c>
      <c r="T25">
        <v>1270</v>
      </c>
      <c r="U25">
        <v>78</v>
      </c>
      <c r="V25">
        <v>91</v>
      </c>
      <c r="W25">
        <v>169</v>
      </c>
      <c r="X25">
        <v>297.48599999999999</v>
      </c>
    </row>
    <row r="26" spans="1:24" x14ac:dyDescent="0.2">
      <c r="A26">
        <v>228905001</v>
      </c>
      <c r="B26" t="s">
        <v>2003</v>
      </c>
      <c r="C26">
        <v>228905</v>
      </c>
      <c r="D26" t="s">
        <v>2004</v>
      </c>
      <c r="E26">
        <v>228</v>
      </c>
      <c r="F26" t="s">
        <v>2001</v>
      </c>
      <c r="G26">
        <v>6</v>
      </c>
      <c r="H26" t="s">
        <v>79</v>
      </c>
      <c r="I26">
        <v>460</v>
      </c>
      <c r="J26">
        <v>490</v>
      </c>
      <c r="K26">
        <v>950</v>
      </c>
      <c r="L26">
        <v>487</v>
      </c>
      <c r="M26">
        <v>488</v>
      </c>
      <c r="N26">
        <v>975</v>
      </c>
      <c r="O26">
        <v>515</v>
      </c>
      <c r="P26">
        <v>478</v>
      </c>
      <c r="Q26">
        <v>993</v>
      </c>
      <c r="R26">
        <v>463</v>
      </c>
      <c r="S26">
        <v>496</v>
      </c>
      <c r="T26">
        <v>959</v>
      </c>
      <c r="U26">
        <v>35</v>
      </c>
      <c r="V26">
        <v>49</v>
      </c>
      <c r="W26">
        <v>84</v>
      </c>
      <c r="X26">
        <v>301.827</v>
      </c>
    </row>
    <row r="27" spans="1:24" x14ac:dyDescent="0.2">
      <c r="A27">
        <v>182901001</v>
      </c>
      <c r="B27" t="s">
        <v>1696</v>
      </c>
      <c r="C27">
        <v>182901</v>
      </c>
      <c r="D27" t="s">
        <v>1697</v>
      </c>
      <c r="E27">
        <v>182</v>
      </c>
      <c r="F27" t="s">
        <v>1698</v>
      </c>
      <c r="G27">
        <v>11</v>
      </c>
      <c r="H27" t="s">
        <v>461</v>
      </c>
      <c r="I27">
        <v>570</v>
      </c>
      <c r="J27">
        <v>485</v>
      </c>
      <c r="K27">
        <v>1055</v>
      </c>
      <c r="L27">
        <v>558</v>
      </c>
      <c r="M27">
        <v>533</v>
      </c>
      <c r="N27">
        <v>1090</v>
      </c>
      <c r="O27">
        <v>570</v>
      </c>
      <c r="P27">
        <v>534</v>
      </c>
      <c r="Q27">
        <v>1104</v>
      </c>
      <c r="R27">
        <v>537</v>
      </c>
      <c r="S27">
        <v>530</v>
      </c>
      <c r="T27">
        <v>1067</v>
      </c>
      <c r="U27">
        <v>85</v>
      </c>
      <c r="V27">
        <v>106</v>
      </c>
      <c r="W27">
        <v>191</v>
      </c>
      <c r="X27">
        <v>303.6330000000001</v>
      </c>
    </row>
    <row r="28" spans="1:24" x14ac:dyDescent="0.2">
      <c r="A28">
        <v>145907002</v>
      </c>
      <c r="B28" t="s">
        <v>1433</v>
      </c>
      <c r="C28">
        <v>145907</v>
      </c>
      <c r="D28" t="s">
        <v>1434</v>
      </c>
      <c r="E28">
        <v>145</v>
      </c>
      <c r="F28" t="s">
        <v>1430</v>
      </c>
      <c r="G28">
        <v>6</v>
      </c>
      <c r="H28" t="s">
        <v>79</v>
      </c>
      <c r="I28">
        <v>467</v>
      </c>
      <c r="J28">
        <v>452</v>
      </c>
      <c r="K28">
        <v>918</v>
      </c>
      <c r="L28">
        <v>471</v>
      </c>
      <c r="M28">
        <v>464</v>
      </c>
      <c r="N28">
        <v>936</v>
      </c>
      <c r="O28">
        <v>488</v>
      </c>
      <c r="P28">
        <v>490</v>
      </c>
      <c r="Q28">
        <v>978</v>
      </c>
      <c r="R28">
        <v>450</v>
      </c>
      <c r="S28">
        <v>430</v>
      </c>
      <c r="T28">
        <v>880</v>
      </c>
      <c r="U28">
        <v>46</v>
      </c>
      <c r="V28">
        <v>40</v>
      </c>
      <c r="W28">
        <v>86</v>
      </c>
      <c r="X28">
        <v>304.005</v>
      </c>
    </row>
    <row r="29" spans="1:24" x14ac:dyDescent="0.2">
      <c r="A29">
        <v>18905003</v>
      </c>
      <c r="B29" t="s">
        <v>235</v>
      </c>
      <c r="C29">
        <v>18905</v>
      </c>
      <c r="D29" t="s">
        <v>236</v>
      </c>
      <c r="E29">
        <v>18</v>
      </c>
      <c r="F29" t="s">
        <v>230</v>
      </c>
      <c r="G29">
        <v>12</v>
      </c>
      <c r="H29" t="s">
        <v>115</v>
      </c>
      <c r="I29">
        <v>493</v>
      </c>
      <c r="J29">
        <v>437</v>
      </c>
      <c r="K29">
        <v>930</v>
      </c>
      <c r="L29">
        <v>498</v>
      </c>
      <c r="M29">
        <v>440</v>
      </c>
      <c r="N29">
        <v>938</v>
      </c>
      <c r="O29">
        <v>493</v>
      </c>
      <c r="P29">
        <v>437</v>
      </c>
      <c r="Q29">
        <v>930</v>
      </c>
      <c r="U29">
        <v>85</v>
      </c>
      <c r="V29">
        <v>103</v>
      </c>
      <c r="W29">
        <v>188</v>
      </c>
      <c r="X29">
        <v>314.37299999999999</v>
      </c>
    </row>
    <row r="30" spans="1:24" x14ac:dyDescent="0.2">
      <c r="A30">
        <v>195902001</v>
      </c>
      <c r="B30" t="s">
        <v>1765</v>
      </c>
      <c r="C30">
        <v>195902</v>
      </c>
      <c r="D30" t="s">
        <v>1766</v>
      </c>
      <c r="E30">
        <v>195</v>
      </c>
      <c r="F30" t="s">
        <v>1764</v>
      </c>
      <c r="G30">
        <v>18</v>
      </c>
      <c r="H30" t="s">
        <v>40</v>
      </c>
      <c r="I30">
        <v>478</v>
      </c>
      <c r="J30">
        <v>460</v>
      </c>
      <c r="K30">
        <v>938</v>
      </c>
      <c r="L30">
        <v>478</v>
      </c>
      <c r="M30">
        <v>460</v>
      </c>
      <c r="N30">
        <v>938</v>
      </c>
      <c r="O30">
        <v>515</v>
      </c>
      <c r="P30">
        <v>480</v>
      </c>
      <c r="Q30">
        <v>995</v>
      </c>
      <c r="U30">
        <v>77</v>
      </c>
      <c r="V30">
        <v>88</v>
      </c>
      <c r="W30">
        <v>165</v>
      </c>
      <c r="X30">
        <v>320.7050000000001</v>
      </c>
    </row>
    <row r="31" spans="1:24" x14ac:dyDescent="0.2">
      <c r="A31">
        <v>50909001</v>
      </c>
      <c r="B31" t="s">
        <v>469</v>
      </c>
      <c r="C31">
        <v>50909</v>
      </c>
      <c r="D31" t="s">
        <v>470</v>
      </c>
      <c r="E31">
        <v>50</v>
      </c>
      <c r="F31" t="s">
        <v>468</v>
      </c>
      <c r="G31">
        <v>12</v>
      </c>
      <c r="H31" t="s">
        <v>115</v>
      </c>
      <c r="I31">
        <v>480</v>
      </c>
      <c r="J31">
        <v>500</v>
      </c>
      <c r="K31">
        <v>985</v>
      </c>
      <c r="L31">
        <v>492</v>
      </c>
      <c r="M31">
        <v>502</v>
      </c>
      <c r="N31">
        <v>988</v>
      </c>
      <c r="O31">
        <v>565</v>
      </c>
      <c r="P31">
        <v>490</v>
      </c>
      <c r="Q31">
        <v>1060</v>
      </c>
      <c r="R31">
        <v>443</v>
      </c>
      <c r="S31">
        <v>510</v>
      </c>
      <c r="T31">
        <v>940</v>
      </c>
      <c r="U31">
        <v>108</v>
      </c>
      <c r="V31">
        <v>111</v>
      </c>
      <c r="W31">
        <v>219</v>
      </c>
      <c r="X31">
        <v>327.5</v>
      </c>
    </row>
    <row r="32" spans="1:24" x14ac:dyDescent="0.2">
      <c r="A32">
        <v>23902001</v>
      </c>
      <c r="B32" t="s">
        <v>280</v>
      </c>
      <c r="C32">
        <v>23902</v>
      </c>
      <c r="D32" t="s">
        <v>281</v>
      </c>
      <c r="E32">
        <v>23</v>
      </c>
      <c r="F32" t="s">
        <v>282</v>
      </c>
      <c r="G32">
        <v>16</v>
      </c>
      <c r="H32" t="s">
        <v>283</v>
      </c>
      <c r="I32">
        <v>580</v>
      </c>
      <c r="J32">
        <v>520</v>
      </c>
      <c r="K32">
        <v>1100</v>
      </c>
      <c r="L32">
        <v>572</v>
      </c>
      <c r="M32">
        <v>522</v>
      </c>
      <c r="N32">
        <v>1097</v>
      </c>
      <c r="O32">
        <v>555</v>
      </c>
      <c r="P32">
        <v>515</v>
      </c>
      <c r="Q32">
        <v>1073</v>
      </c>
      <c r="R32">
        <v>607</v>
      </c>
      <c r="S32">
        <v>537</v>
      </c>
      <c r="T32">
        <v>1143</v>
      </c>
      <c r="U32">
        <v>81</v>
      </c>
      <c r="V32">
        <v>106</v>
      </c>
      <c r="W32">
        <v>187</v>
      </c>
      <c r="X32">
        <v>335.3</v>
      </c>
    </row>
    <row r="33" spans="1:24" x14ac:dyDescent="0.2">
      <c r="A33">
        <v>186901001</v>
      </c>
      <c r="B33" t="s">
        <v>1721</v>
      </c>
      <c r="C33">
        <v>186901</v>
      </c>
      <c r="D33" t="s">
        <v>1722</v>
      </c>
      <c r="E33">
        <v>186</v>
      </c>
      <c r="F33" t="s">
        <v>1723</v>
      </c>
      <c r="G33">
        <v>18</v>
      </c>
      <c r="H33" t="s">
        <v>40</v>
      </c>
      <c r="I33">
        <v>450</v>
      </c>
      <c r="J33">
        <v>482</v>
      </c>
      <c r="K33">
        <v>932</v>
      </c>
      <c r="L33">
        <v>486</v>
      </c>
      <c r="M33">
        <v>498</v>
      </c>
      <c r="N33">
        <v>983</v>
      </c>
      <c r="O33">
        <v>460</v>
      </c>
      <c r="P33">
        <v>468</v>
      </c>
      <c r="Q33">
        <v>928</v>
      </c>
      <c r="R33">
        <v>518</v>
      </c>
      <c r="S33">
        <v>535</v>
      </c>
      <c r="T33">
        <v>1053</v>
      </c>
      <c r="U33">
        <v>111</v>
      </c>
      <c r="V33">
        <v>100</v>
      </c>
      <c r="W33">
        <v>211</v>
      </c>
      <c r="X33">
        <v>340.14699999999999</v>
      </c>
    </row>
    <row r="34" spans="1:24" x14ac:dyDescent="0.2">
      <c r="A34">
        <v>47903001</v>
      </c>
      <c r="B34" t="s">
        <v>454</v>
      </c>
      <c r="C34">
        <v>47903</v>
      </c>
      <c r="D34" t="s">
        <v>455</v>
      </c>
      <c r="E34">
        <v>47</v>
      </c>
      <c r="F34" t="s">
        <v>453</v>
      </c>
      <c r="G34">
        <v>14</v>
      </c>
      <c r="H34" t="s">
        <v>321</v>
      </c>
      <c r="I34">
        <v>513</v>
      </c>
      <c r="J34">
        <v>490</v>
      </c>
      <c r="K34">
        <v>1003</v>
      </c>
      <c r="L34">
        <v>517</v>
      </c>
      <c r="M34">
        <v>503</v>
      </c>
      <c r="N34">
        <v>1020</v>
      </c>
      <c r="O34">
        <v>520</v>
      </c>
      <c r="P34">
        <v>493</v>
      </c>
      <c r="Q34">
        <v>1013</v>
      </c>
      <c r="R34">
        <v>513</v>
      </c>
      <c r="S34">
        <v>517</v>
      </c>
      <c r="T34">
        <v>1030</v>
      </c>
      <c r="U34">
        <v>102</v>
      </c>
      <c r="V34">
        <v>92</v>
      </c>
      <c r="W34">
        <v>194</v>
      </c>
      <c r="X34">
        <v>340.279</v>
      </c>
    </row>
    <row r="35" spans="1:24" x14ac:dyDescent="0.2">
      <c r="A35">
        <v>233903001</v>
      </c>
      <c r="B35" t="s">
        <v>2036</v>
      </c>
      <c r="C35">
        <v>233903</v>
      </c>
      <c r="D35" t="s">
        <v>2037</v>
      </c>
      <c r="E35">
        <v>233</v>
      </c>
      <c r="F35" t="s">
        <v>2035</v>
      </c>
      <c r="G35">
        <v>15</v>
      </c>
      <c r="H35" t="s">
        <v>287</v>
      </c>
      <c r="I35">
        <v>540</v>
      </c>
      <c r="J35">
        <v>480</v>
      </c>
      <c r="K35">
        <v>1020</v>
      </c>
      <c r="L35">
        <v>586</v>
      </c>
      <c r="M35">
        <v>537</v>
      </c>
      <c r="N35">
        <v>1122</v>
      </c>
      <c r="O35">
        <v>620</v>
      </c>
      <c r="P35">
        <v>547</v>
      </c>
      <c r="Q35">
        <v>1167</v>
      </c>
      <c r="R35">
        <v>568</v>
      </c>
      <c r="S35">
        <v>532</v>
      </c>
      <c r="T35">
        <v>1100</v>
      </c>
      <c r="U35">
        <v>104</v>
      </c>
      <c r="V35">
        <v>86</v>
      </c>
      <c r="W35">
        <v>190</v>
      </c>
      <c r="X35">
        <v>341.77500000000009</v>
      </c>
    </row>
    <row r="36" spans="1:24" x14ac:dyDescent="0.2">
      <c r="A36">
        <v>101821001</v>
      </c>
      <c r="B36" t="s">
        <v>977</v>
      </c>
      <c r="C36">
        <v>101821</v>
      </c>
      <c r="D36" t="s">
        <v>978</v>
      </c>
      <c r="E36">
        <v>101</v>
      </c>
      <c r="F36" t="s">
        <v>971</v>
      </c>
      <c r="G36">
        <v>4</v>
      </c>
      <c r="H36" t="s">
        <v>252</v>
      </c>
      <c r="I36">
        <v>473</v>
      </c>
      <c r="J36">
        <v>424</v>
      </c>
      <c r="K36">
        <v>902</v>
      </c>
      <c r="L36">
        <v>473</v>
      </c>
      <c r="M36">
        <v>432</v>
      </c>
      <c r="N36">
        <v>908</v>
      </c>
      <c r="O36">
        <v>467</v>
      </c>
      <c r="P36">
        <v>415</v>
      </c>
      <c r="Q36">
        <v>882</v>
      </c>
      <c r="R36">
        <v>485</v>
      </c>
      <c r="S36">
        <v>466</v>
      </c>
      <c r="T36">
        <v>961</v>
      </c>
      <c r="U36">
        <v>125</v>
      </c>
      <c r="V36">
        <v>93</v>
      </c>
      <c r="W36">
        <v>218</v>
      </c>
      <c r="X36">
        <v>352.11200000000002</v>
      </c>
    </row>
    <row r="37" spans="1:24" x14ac:dyDescent="0.2">
      <c r="A37">
        <v>71803001</v>
      </c>
      <c r="B37" t="s">
        <v>698</v>
      </c>
      <c r="C37">
        <v>71803</v>
      </c>
      <c r="D37" t="s">
        <v>699</v>
      </c>
      <c r="E37">
        <v>71</v>
      </c>
      <c r="F37" t="s">
        <v>696</v>
      </c>
      <c r="G37">
        <v>19</v>
      </c>
      <c r="H37" t="s">
        <v>697</v>
      </c>
      <c r="I37">
        <v>389</v>
      </c>
      <c r="J37">
        <v>396</v>
      </c>
      <c r="K37">
        <v>785</v>
      </c>
      <c r="L37">
        <v>389</v>
      </c>
      <c r="M37">
        <v>396</v>
      </c>
      <c r="N37">
        <v>785</v>
      </c>
      <c r="O37">
        <v>393</v>
      </c>
      <c r="P37">
        <v>366</v>
      </c>
      <c r="Q37">
        <v>758</v>
      </c>
      <c r="R37">
        <v>385</v>
      </c>
      <c r="S37">
        <v>429</v>
      </c>
      <c r="T37">
        <v>815</v>
      </c>
      <c r="U37">
        <v>50</v>
      </c>
      <c r="V37">
        <v>41</v>
      </c>
      <c r="W37">
        <v>91</v>
      </c>
      <c r="X37">
        <v>365.44900000000001</v>
      </c>
    </row>
    <row r="38" spans="1:24" x14ac:dyDescent="0.2">
      <c r="A38">
        <v>71803002</v>
      </c>
      <c r="B38" t="s">
        <v>700</v>
      </c>
      <c r="C38">
        <v>71803</v>
      </c>
      <c r="D38" t="s">
        <v>699</v>
      </c>
      <c r="E38">
        <v>71</v>
      </c>
      <c r="F38" t="s">
        <v>696</v>
      </c>
      <c r="G38">
        <v>19</v>
      </c>
      <c r="H38" t="s">
        <v>697</v>
      </c>
      <c r="I38">
        <v>418</v>
      </c>
      <c r="J38">
        <v>386</v>
      </c>
      <c r="K38">
        <v>803</v>
      </c>
      <c r="L38">
        <v>413</v>
      </c>
      <c r="M38">
        <v>385</v>
      </c>
      <c r="N38">
        <v>797</v>
      </c>
      <c r="O38">
        <v>413</v>
      </c>
      <c r="P38">
        <v>374</v>
      </c>
      <c r="Q38">
        <v>787</v>
      </c>
      <c r="R38">
        <v>413</v>
      </c>
      <c r="S38">
        <v>403</v>
      </c>
      <c r="T38">
        <v>815</v>
      </c>
      <c r="U38">
        <v>74</v>
      </c>
      <c r="V38">
        <v>83</v>
      </c>
      <c r="W38">
        <v>157</v>
      </c>
      <c r="X38">
        <v>365.44900000000001</v>
      </c>
    </row>
    <row r="39" spans="1:24" x14ac:dyDescent="0.2">
      <c r="A39">
        <v>18907001</v>
      </c>
      <c r="B39" t="s">
        <v>239</v>
      </c>
      <c r="C39">
        <v>18907</v>
      </c>
      <c r="D39" t="s">
        <v>240</v>
      </c>
      <c r="E39">
        <v>18</v>
      </c>
      <c r="F39" t="s">
        <v>230</v>
      </c>
      <c r="G39">
        <v>12</v>
      </c>
      <c r="H39" t="s">
        <v>115</v>
      </c>
      <c r="I39">
        <v>445</v>
      </c>
      <c r="J39">
        <v>460</v>
      </c>
      <c r="K39">
        <v>905</v>
      </c>
      <c r="L39">
        <v>477</v>
      </c>
      <c r="M39">
        <v>487</v>
      </c>
      <c r="N39">
        <v>963</v>
      </c>
      <c r="O39">
        <v>464</v>
      </c>
      <c r="P39">
        <v>468</v>
      </c>
      <c r="Q39">
        <v>932</v>
      </c>
      <c r="U39">
        <v>105</v>
      </c>
      <c r="V39">
        <v>119</v>
      </c>
      <c r="W39">
        <v>224</v>
      </c>
      <c r="X39">
        <v>369.245</v>
      </c>
    </row>
    <row r="40" spans="1:24" x14ac:dyDescent="0.2">
      <c r="A40">
        <v>213801001</v>
      </c>
      <c r="B40" t="s">
        <v>1846</v>
      </c>
      <c r="C40">
        <v>213801</v>
      </c>
      <c r="D40" t="s">
        <v>1846</v>
      </c>
      <c r="E40">
        <v>213</v>
      </c>
      <c r="F40" t="s">
        <v>1847</v>
      </c>
      <c r="G40">
        <v>11</v>
      </c>
      <c r="H40" t="s">
        <v>461</v>
      </c>
      <c r="I40">
        <v>440</v>
      </c>
      <c r="J40">
        <v>500</v>
      </c>
      <c r="K40">
        <v>940</v>
      </c>
      <c r="L40">
        <v>510</v>
      </c>
      <c r="M40">
        <v>508</v>
      </c>
      <c r="N40">
        <v>1018</v>
      </c>
      <c r="O40">
        <v>527</v>
      </c>
      <c r="P40">
        <v>520</v>
      </c>
      <c r="Q40">
        <v>1047</v>
      </c>
      <c r="U40">
        <v>115</v>
      </c>
      <c r="V40">
        <v>131</v>
      </c>
      <c r="W40">
        <v>246</v>
      </c>
      <c r="X40">
        <v>378.80200000000002</v>
      </c>
    </row>
    <row r="41" spans="1:24" x14ac:dyDescent="0.2">
      <c r="A41">
        <v>103902001</v>
      </c>
      <c r="B41" t="s">
        <v>1144</v>
      </c>
      <c r="C41">
        <v>103902</v>
      </c>
      <c r="D41" t="s">
        <v>1145</v>
      </c>
      <c r="E41">
        <v>103</v>
      </c>
      <c r="F41" t="s">
        <v>1146</v>
      </c>
      <c r="G41">
        <v>16</v>
      </c>
      <c r="H41" t="s">
        <v>283</v>
      </c>
      <c r="I41">
        <v>400</v>
      </c>
      <c r="J41">
        <v>410</v>
      </c>
      <c r="K41">
        <v>810</v>
      </c>
      <c r="L41">
        <v>400</v>
      </c>
      <c r="M41">
        <v>410</v>
      </c>
      <c r="N41">
        <v>810</v>
      </c>
      <c r="R41">
        <v>400</v>
      </c>
      <c r="S41">
        <v>410</v>
      </c>
      <c r="T41">
        <v>810</v>
      </c>
      <c r="U41">
        <v>122</v>
      </c>
      <c r="V41">
        <v>93</v>
      </c>
      <c r="W41">
        <v>215</v>
      </c>
      <c r="X41">
        <v>395.673</v>
      </c>
    </row>
    <row r="42" spans="1:24" x14ac:dyDescent="0.2">
      <c r="A42">
        <v>78901001</v>
      </c>
      <c r="B42" t="s">
        <v>803</v>
      </c>
      <c r="C42">
        <v>78901</v>
      </c>
      <c r="D42" t="s">
        <v>804</v>
      </c>
      <c r="E42">
        <v>78</v>
      </c>
      <c r="F42" t="s">
        <v>805</v>
      </c>
      <c r="G42">
        <v>9</v>
      </c>
      <c r="H42" t="s">
        <v>63</v>
      </c>
      <c r="I42">
        <v>545</v>
      </c>
      <c r="J42">
        <v>535</v>
      </c>
      <c r="K42">
        <v>1080</v>
      </c>
      <c r="L42">
        <v>545</v>
      </c>
      <c r="M42">
        <v>535</v>
      </c>
      <c r="N42">
        <v>1080</v>
      </c>
      <c r="U42">
        <v>102</v>
      </c>
      <c r="V42">
        <v>105</v>
      </c>
      <c r="W42">
        <v>207</v>
      </c>
      <c r="X42">
        <v>398.935</v>
      </c>
    </row>
    <row r="43" spans="1:24" x14ac:dyDescent="0.2">
      <c r="A43">
        <v>161925101</v>
      </c>
      <c r="B43" t="s">
        <v>1561</v>
      </c>
      <c r="C43">
        <v>161925</v>
      </c>
      <c r="D43" t="s">
        <v>1562</v>
      </c>
      <c r="E43">
        <v>161</v>
      </c>
      <c r="F43" t="s">
        <v>1521</v>
      </c>
      <c r="G43">
        <v>12</v>
      </c>
      <c r="H43" t="s">
        <v>115</v>
      </c>
      <c r="I43">
        <v>470</v>
      </c>
      <c r="J43">
        <v>465</v>
      </c>
      <c r="K43">
        <v>935</v>
      </c>
      <c r="L43">
        <v>492</v>
      </c>
      <c r="M43">
        <v>491</v>
      </c>
      <c r="N43">
        <v>983</v>
      </c>
      <c r="O43">
        <v>473</v>
      </c>
      <c r="P43">
        <v>470</v>
      </c>
      <c r="Q43">
        <v>943</v>
      </c>
      <c r="R43">
        <v>535</v>
      </c>
      <c r="S43">
        <v>538</v>
      </c>
      <c r="T43">
        <v>1073</v>
      </c>
      <c r="U43">
        <v>134</v>
      </c>
      <c r="V43">
        <v>113</v>
      </c>
      <c r="W43">
        <v>247</v>
      </c>
      <c r="X43">
        <v>411.45699999999999</v>
      </c>
    </row>
    <row r="44" spans="1:24" x14ac:dyDescent="0.2">
      <c r="A44">
        <v>109912001</v>
      </c>
      <c r="B44" t="s">
        <v>1230</v>
      </c>
      <c r="C44">
        <v>109912</v>
      </c>
      <c r="D44" t="s">
        <v>1231</v>
      </c>
      <c r="E44">
        <v>109</v>
      </c>
      <c r="F44" t="s">
        <v>1223</v>
      </c>
      <c r="G44">
        <v>12</v>
      </c>
      <c r="H44" t="s">
        <v>115</v>
      </c>
      <c r="I44">
        <v>563</v>
      </c>
      <c r="J44">
        <v>518</v>
      </c>
      <c r="K44">
        <v>1082</v>
      </c>
      <c r="L44">
        <v>524</v>
      </c>
      <c r="M44">
        <v>495</v>
      </c>
      <c r="N44">
        <v>1019</v>
      </c>
      <c r="O44">
        <v>550</v>
      </c>
      <c r="P44">
        <v>505</v>
      </c>
      <c r="Q44">
        <v>1055</v>
      </c>
      <c r="R44">
        <v>515</v>
      </c>
      <c r="S44">
        <v>492</v>
      </c>
      <c r="T44">
        <v>1007</v>
      </c>
      <c r="U44">
        <v>135</v>
      </c>
      <c r="V44">
        <v>128</v>
      </c>
      <c r="W44">
        <v>263</v>
      </c>
      <c r="X44">
        <v>411.59700000000009</v>
      </c>
    </row>
    <row r="45" spans="1:24" x14ac:dyDescent="0.2">
      <c r="A45">
        <v>187903001</v>
      </c>
      <c r="B45" t="s">
        <v>1728</v>
      </c>
      <c r="C45">
        <v>187903</v>
      </c>
      <c r="D45" t="s">
        <v>1729</v>
      </c>
      <c r="E45">
        <v>187</v>
      </c>
      <c r="F45" t="s">
        <v>1730</v>
      </c>
      <c r="G45">
        <v>6</v>
      </c>
      <c r="H45" t="s">
        <v>79</v>
      </c>
      <c r="I45">
        <v>443</v>
      </c>
      <c r="J45">
        <v>453</v>
      </c>
      <c r="K45">
        <v>890</v>
      </c>
      <c r="L45">
        <v>443</v>
      </c>
      <c r="M45">
        <v>453</v>
      </c>
      <c r="N45">
        <v>890</v>
      </c>
      <c r="O45">
        <v>412</v>
      </c>
      <c r="P45">
        <v>443</v>
      </c>
      <c r="Q45">
        <v>845</v>
      </c>
      <c r="R45">
        <v>490</v>
      </c>
      <c r="S45">
        <v>468</v>
      </c>
      <c r="T45">
        <v>958</v>
      </c>
      <c r="U45">
        <v>31</v>
      </c>
      <c r="V45">
        <v>30</v>
      </c>
      <c r="W45">
        <v>61</v>
      </c>
      <c r="X45">
        <v>413.00300000000016</v>
      </c>
    </row>
    <row r="46" spans="1:24" x14ac:dyDescent="0.2">
      <c r="A46">
        <v>74905001</v>
      </c>
      <c r="B46" t="s">
        <v>784</v>
      </c>
      <c r="C46">
        <v>74905</v>
      </c>
      <c r="D46" t="s">
        <v>785</v>
      </c>
      <c r="E46">
        <v>74</v>
      </c>
      <c r="F46" t="s">
        <v>783</v>
      </c>
      <c r="G46">
        <v>10</v>
      </c>
      <c r="H46" t="s">
        <v>397</v>
      </c>
      <c r="I46">
        <v>520</v>
      </c>
      <c r="J46">
        <v>505</v>
      </c>
      <c r="K46">
        <v>1025</v>
      </c>
      <c r="L46">
        <v>529</v>
      </c>
      <c r="M46">
        <v>537</v>
      </c>
      <c r="N46">
        <v>1066</v>
      </c>
      <c r="O46">
        <v>530</v>
      </c>
      <c r="P46">
        <v>522</v>
      </c>
      <c r="Q46">
        <v>1052</v>
      </c>
      <c r="R46">
        <v>528</v>
      </c>
      <c r="S46">
        <v>560</v>
      </c>
      <c r="T46">
        <v>1088</v>
      </c>
      <c r="U46">
        <v>54</v>
      </c>
      <c r="V46">
        <v>52</v>
      </c>
      <c r="W46">
        <v>106</v>
      </c>
      <c r="X46">
        <v>418.48500000000001</v>
      </c>
    </row>
    <row r="47" spans="1:24" x14ac:dyDescent="0.2">
      <c r="A47">
        <v>201904001</v>
      </c>
      <c r="B47" t="s">
        <v>1791</v>
      </c>
      <c r="C47">
        <v>201904</v>
      </c>
      <c r="D47" t="s">
        <v>1792</v>
      </c>
      <c r="E47">
        <v>201</v>
      </c>
      <c r="F47" t="s">
        <v>1790</v>
      </c>
      <c r="G47">
        <v>7</v>
      </c>
      <c r="H47" t="s">
        <v>26</v>
      </c>
      <c r="I47">
        <v>585</v>
      </c>
      <c r="J47">
        <v>508</v>
      </c>
      <c r="K47">
        <v>1093</v>
      </c>
      <c r="L47">
        <v>572</v>
      </c>
      <c r="M47">
        <v>489</v>
      </c>
      <c r="N47">
        <v>1061</v>
      </c>
      <c r="O47">
        <v>548</v>
      </c>
      <c r="P47">
        <v>475</v>
      </c>
      <c r="Q47">
        <v>1023</v>
      </c>
      <c r="R47">
        <v>620</v>
      </c>
      <c r="S47">
        <v>517</v>
      </c>
      <c r="T47">
        <v>1137</v>
      </c>
      <c r="U47">
        <v>31</v>
      </c>
      <c r="V47">
        <v>30</v>
      </c>
      <c r="W47">
        <v>61</v>
      </c>
      <c r="X47">
        <v>424.17200000000003</v>
      </c>
    </row>
    <row r="48" spans="1:24" x14ac:dyDescent="0.2">
      <c r="A48">
        <v>249908001</v>
      </c>
      <c r="B48" t="s">
        <v>2170</v>
      </c>
      <c r="C48">
        <v>249908</v>
      </c>
      <c r="D48" t="s">
        <v>2171</v>
      </c>
      <c r="E48">
        <v>249</v>
      </c>
      <c r="F48" t="s">
        <v>2159</v>
      </c>
      <c r="G48">
        <v>11</v>
      </c>
      <c r="H48" t="s">
        <v>461</v>
      </c>
      <c r="I48">
        <v>483</v>
      </c>
      <c r="J48">
        <v>477</v>
      </c>
      <c r="K48">
        <v>960</v>
      </c>
      <c r="L48">
        <v>497</v>
      </c>
      <c r="M48">
        <v>499</v>
      </c>
      <c r="N48">
        <v>996</v>
      </c>
      <c r="O48">
        <v>496</v>
      </c>
      <c r="P48">
        <v>484</v>
      </c>
      <c r="Q48">
        <v>980</v>
      </c>
      <c r="R48">
        <v>500</v>
      </c>
      <c r="S48">
        <v>550</v>
      </c>
      <c r="T48">
        <v>1050</v>
      </c>
      <c r="U48">
        <v>131</v>
      </c>
      <c r="V48">
        <v>138</v>
      </c>
      <c r="W48">
        <v>269</v>
      </c>
      <c r="X48">
        <v>432.6450000000001</v>
      </c>
    </row>
    <row r="49" spans="1:24" x14ac:dyDescent="0.2">
      <c r="A49">
        <v>70909001</v>
      </c>
      <c r="B49" t="s">
        <v>683</v>
      </c>
      <c r="C49">
        <v>70909</v>
      </c>
      <c r="D49" t="s">
        <v>684</v>
      </c>
      <c r="E49">
        <v>70</v>
      </c>
      <c r="F49" t="s">
        <v>671</v>
      </c>
      <c r="G49">
        <v>10</v>
      </c>
      <c r="H49" t="s">
        <v>397</v>
      </c>
      <c r="I49">
        <v>513</v>
      </c>
      <c r="J49">
        <v>520</v>
      </c>
      <c r="K49">
        <v>1033</v>
      </c>
      <c r="L49">
        <v>518</v>
      </c>
      <c r="M49">
        <v>525</v>
      </c>
      <c r="N49">
        <v>1043</v>
      </c>
      <c r="O49">
        <v>545</v>
      </c>
      <c r="P49">
        <v>580</v>
      </c>
      <c r="Q49">
        <v>1125</v>
      </c>
      <c r="R49">
        <v>505</v>
      </c>
      <c r="S49">
        <v>498</v>
      </c>
      <c r="T49">
        <v>1003</v>
      </c>
      <c r="U49">
        <v>111</v>
      </c>
      <c r="V49">
        <v>144</v>
      </c>
      <c r="W49">
        <v>255</v>
      </c>
      <c r="X49">
        <v>434.40499999999997</v>
      </c>
    </row>
    <row r="50" spans="1:24" x14ac:dyDescent="0.2">
      <c r="A50">
        <v>101837001</v>
      </c>
      <c r="B50" t="s">
        <v>982</v>
      </c>
      <c r="C50">
        <v>101837</v>
      </c>
      <c r="D50" t="s">
        <v>983</v>
      </c>
      <c r="E50">
        <v>101</v>
      </c>
      <c r="F50" t="s">
        <v>971</v>
      </c>
      <c r="G50">
        <v>4</v>
      </c>
      <c r="H50" t="s">
        <v>252</v>
      </c>
      <c r="I50">
        <v>491</v>
      </c>
      <c r="J50">
        <v>479</v>
      </c>
      <c r="K50">
        <v>970</v>
      </c>
      <c r="L50">
        <v>518</v>
      </c>
      <c r="M50">
        <v>514</v>
      </c>
      <c r="N50">
        <v>1031</v>
      </c>
      <c r="O50">
        <v>519</v>
      </c>
      <c r="P50">
        <v>515</v>
      </c>
      <c r="Q50">
        <v>1034</v>
      </c>
      <c r="R50">
        <v>512</v>
      </c>
      <c r="S50">
        <v>510</v>
      </c>
      <c r="T50">
        <v>1022</v>
      </c>
      <c r="U50">
        <v>108</v>
      </c>
      <c r="V50">
        <v>57</v>
      </c>
      <c r="W50">
        <v>165</v>
      </c>
      <c r="X50">
        <v>437.09399999999999</v>
      </c>
    </row>
    <row r="51" spans="1:24" x14ac:dyDescent="0.2">
      <c r="A51">
        <v>75908001</v>
      </c>
      <c r="B51" t="s">
        <v>801</v>
      </c>
      <c r="C51">
        <v>75908</v>
      </c>
      <c r="D51" t="s">
        <v>802</v>
      </c>
      <c r="E51">
        <v>75</v>
      </c>
      <c r="F51" t="s">
        <v>796</v>
      </c>
      <c r="G51">
        <v>13</v>
      </c>
      <c r="H51" t="s">
        <v>92</v>
      </c>
      <c r="I51">
        <v>517</v>
      </c>
      <c r="J51">
        <v>460</v>
      </c>
      <c r="K51">
        <v>977</v>
      </c>
      <c r="L51">
        <v>515</v>
      </c>
      <c r="M51">
        <v>507</v>
      </c>
      <c r="N51">
        <v>1021</v>
      </c>
      <c r="O51">
        <v>510</v>
      </c>
      <c r="P51">
        <v>494</v>
      </c>
      <c r="Q51">
        <v>1002</v>
      </c>
      <c r="R51">
        <v>533</v>
      </c>
      <c r="S51">
        <v>550</v>
      </c>
      <c r="T51">
        <v>1083</v>
      </c>
      <c r="U51">
        <v>73</v>
      </c>
      <c r="V51">
        <v>54</v>
      </c>
      <c r="W51">
        <v>127</v>
      </c>
      <c r="X51">
        <v>450.44800000000009</v>
      </c>
    </row>
    <row r="52" spans="1:24" x14ac:dyDescent="0.2">
      <c r="A52">
        <v>74911001</v>
      </c>
      <c r="B52" t="s">
        <v>790</v>
      </c>
      <c r="C52">
        <v>74911</v>
      </c>
      <c r="D52" t="s">
        <v>791</v>
      </c>
      <c r="E52">
        <v>74</v>
      </c>
      <c r="F52" t="s">
        <v>783</v>
      </c>
      <c r="G52">
        <v>10</v>
      </c>
      <c r="H52" t="s">
        <v>397</v>
      </c>
      <c r="I52">
        <v>630</v>
      </c>
      <c r="J52">
        <v>610</v>
      </c>
      <c r="K52">
        <v>1240</v>
      </c>
      <c r="L52">
        <v>552</v>
      </c>
      <c r="M52">
        <v>537</v>
      </c>
      <c r="N52">
        <v>1089</v>
      </c>
      <c r="O52">
        <v>556</v>
      </c>
      <c r="P52">
        <v>547</v>
      </c>
      <c r="Q52">
        <v>1103</v>
      </c>
      <c r="R52">
        <v>545</v>
      </c>
      <c r="S52">
        <v>520</v>
      </c>
      <c r="T52">
        <v>1065</v>
      </c>
      <c r="U52">
        <v>74</v>
      </c>
      <c r="V52">
        <v>71</v>
      </c>
      <c r="W52">
        <v>145</v>
      </c>
      <c r="X52">
        <v>470.73099999999999</v>
      </c>
    </row>
    <row r="53" spans="1:24" x14ac:dyDescent="0.2">
      <c r="A53">
        <v>230904001</v>
      </c>
      <c r="B53" t="s">
        <v>2022</v>
      </c>
      <c r="C53">
        <v>230904</v>
      </c>
      <c r="D53" t="s">
        <v>2023</v>
      </c>
      <c r="E53">
        <v>230</v>
      </c>
      <c r="F53" t="s">
        <v>2017</v>
      </c>
      <c r="G53">
        <v>7</v>
      </c>
      <c r="H53" t="s">
        <v>26</v>
      </c>
      <c r="I53">
        <v>615</v>
      </c>
      <c r="J53">
        <v>500</v>
      </c>
      <c r="K53">
        <v>1115</v>
      </c>
      <c r="L53">
        <v>615</v>
      </c>
      <c r="M53">
        <v>500</v>
      </c>
      <c r="N53">
        <v>1115</v>
      </c>
      <c r="O53">
        <v>615</v>
      </c>
      <c r="P53">
        <v>500</v>
      </c>
      <c r="Q53">
        <v>1115</v>
      </c>
      <c r="U53">
        <v>62</v>
      </c>
      <c r="V53">
        <v>74</v>
      </c>
      <c r="W53">
        <v>136</v>
      </c>
      <c r="X53">
        <v>475.73500000000001</v>
      </c>
    </row>
    <row r="54" spans="1:24" x14ac:dyDescent="0.2">
      <c r="A54">
        <v>71804001</v>
      </c>
      <c r="B54" t="s">
        <v>701</v>
      </c>
      <c r="C54">
        <v>71804</v>
      </c>
      <c r="D54" t="s">
        <v>701</v>
      </c>
      <c r="E54">
        <v>71</v>
      </c>
      <c r="F54" t="s">
        <v>696</v>
      </c>
      <c r="G54">
        <v>19</v>
      </c>
      <c r="H54" t="s">
        <v>697</v>
      </c>
      <c r="I54">
        <v>565</v>
      </c>
      <c r="J54">
        <v>530</v>
      </c>
      <c r="K54">
        <v>1095</v>
      </c>
      <c r="L54">
        <v>565</v>
      </c>
      <c r="M54">
        <v>530</v>
      </c>
      <c r="N54">
        <v>1095</v>
      </c>
      <c r="O54">
        <v>565</v>
      </c>
      <c r="P54">
        <v>530</v>
      </c>
      <c r="Q54">
        <v>1095</v>
      </c>
      <c r="U54">
        <v>108</v>
      </c>
      <c r="V54">
        <v>102</v>
      </c>
      <c r="W54">
        <v>210</v>
      </c>
      <c r="X54">
        <v>492.16500000000002</v>
      </c>
    </row>
    <row r="55" spans="1:24" x14ac:dyDescent="0.2">
      <c r="A55">
        <v>113906001</v>
      </c>
      <c r="B55" t="s">
        <v>1258</v>
      </c>
      <c r="C55">
        <v>113906</v>
      </c>
      <c r="D55" t="s">
        <v>1259</v>
      </c>
      <c r="E55">
        <v>113</v>
      </c>
      <c r="F55" t="s">
        <v>1251</v>
      </c>
      <c r="G55">
        <v>6</v>
      </c>
      <c r="H55" t="s">
        <v>79</v>
      </c>
      <c r="I55">
        <v>400</v>
      </c>
      <c r="J55">
        <v>383</v>
      </c>
      <c r="K55">
        <v>783</v>
      </c>
      <c r="L55">
        <v>460</v>
      </c>
      <c r="M55">
        <v>464</v>
      </c>
      <c r="N55">
        <v>924</v>
      </c>
      <c r="O55">
        <v>510</v>
      </c>
      <c r="P55">
        <v>522</v>
      </c>
      <c r="Q55">
        <v>1032</v>
      </c>
      <c r="R55">
        <v>377</v>
      </c>
      <c r="S55">
        <v>367</v>
      </c>
      <c r="T55">
        <v>743</v>
      </c>
      <c r="U55">
        <v>60</v>
      </c>
      <c r="V55">
        <v>81</v>
      </c>
      <c r="W55">
        <v>141</v>
      </c>
      <c r="X55">
        <v>494.45500000000015</v>
      </c>
    </row>
    <row r="56" spans="1:24" x14ac:dyDescent="0.2">
      <c r="A56">
        <v>143902001</v>
      </c>
      <c r="B56" t="s">
        <v>1418</v>
      </c>
      <c r="C56">
        <v>143902</v>
      </c>
      <c r="D56" t="s">
        <v>1419</v>
      </c>
      <c r="E56">
        <v>143</v>
      </c>
      <c r="F56" t="s">
        <v>1420</v>
      </c>
      <c r="G56">
        <v>3</v>
      </c>
      <c r="H56" t="s">
        <v>317</v>
      </c>
      <c r="I56">
        <v>508</v>
      </c>
      <c r="J56">
        <v>483</v>
      </c>
      <c r="K56">
        <v>990</v>
      </c>
      <c r="L56">
        <v>537</v>
      </c>
      <c r="M56">
        <v>526</v>
      </c>
      <c r="N56">
        <v>1064</v>
      </c>
      <c r="O56">
        <v>525</v>
      </c>
      <c r="P56">
        <v>520</v>
      </c>
      <c r="Q56">
        <v>1045</v>
      </c>
      <c r="R56">
        <v>544</v>
      </c>
      <c r="S56">
        <v>530</v>
      </c>
      <c r="T56">
        <v>1074</v>
      </c>
      <c r="U56">
        <v>65</v>
      </c>
      <c r="V56">
        <v>76</v>
      </c>
      <c r="W56">
        <v>141</v>
      </c>
      <c r="X56">
        <v>499.55500000000001</v>
      </c>
    </row>
    <row r="57" spans="1:24" x14ac:dyDescent="0.2">
      <c r="A57">
        <v>42903001</v>
      </c>
      <c r="B57" t="s">
        <v>392</v>
      </c>
      <c r="C57">
        <v>42903</v>
      </c>
      <c r="D57" t="s">
        <v>393</v>
      </c>
      <c r="E57">
        <v>42</v>
      </c>
      <c r="F57" t="s">
        <v>394</v>
      </c>
      <c r="G57">
        <v>15</v>
      </c>
      <c r="H57" t="s">
        <v>287</v>
      </c>
      <c r="I57">
        <v>455</v>
      </c>
      <c r="J57">
        <v>485</v>
      </c>
      <c r="K57">
        <v>937</v>
      </c>
      <c r="L57">
        <v>464</v>
      </c>
      <c r="M57">
        <v>491</v>
      </c>
      <c r="N57">
        <v>953</v>
      </c>
      <c r="O57">
        <v>469</v>
      </c>
      <c r="P57">
        <v>489</v>
      </c>
      <c r="Q57">
        <v>958</v>
      </c>
      <c r="R57">
        <v>440</v>
      </c>
      <c r="S57">
        <v>500</v>
      </c>
      <c r="T57">
        <v>930</v>
      </c>
      <c r="U57">
        <v>48</v>
      </c>
      <c r="V57">
        <v>50</v>
      </c>
      <c r="W57">
        <v>98</v>
      </c>
      <c r="X57">
        <v>500.40600000000001</v>
      </c>
    </row>
    <row r="58" spans="1:24" x14ac:dyDescent="0.2">
      <c r="A58">
        <v>89905102</v>
      </c>
      <c r="B58" t="s">
        <v>880</v>
      </c>
      <c r="C58">
        <v>89905</v>
      </c>
      <c r="D58" t="s">
        <v>881</v>
      </c>
      <c r="E58">
        <v>89</v>
      </c>
      <c r="F58" t="s">
        <v>877</v>
      </c>
      <c r="G58">
        <v>13</v>
      </c>
      <c r="H58" t="s">
        <v>92</v>
      </c>
      <c r="I58">
        <v>388</v>
      </c>
      <c r="J58">
        <v>368</v>
      </c>
      <c r="K58">
        <v>755</v>
      </c>
      <c r="L58">
        <v>397</v>
      </c>
      <c r="M58">
        <v>391</v>
      </c>
      <c r="N58">
        <v>788</v>
      </c>
      <c r="O58">
        <v>388</v>
      </c>
      <c r="P58">
        <v>400</v>
      </c>
      <c r="Q58">
        <v>788</v>
      </c>
      <c r="R58">
        <v>413</v>
      </c>
      <c r="S58">
        <v>373</v>
      </c>
      <c r="T58">
        <v>787</v>
      </c>
      <c r="U58">
        <v>173</v>
      </c>
      <c r="V58">
        <v>166</v>
      </c>
      <c r="W58">
        <v>339</v>
      </c>
      <c r="X58">
        <v>513.41</v>
      </c>
    </row>
    <row r="59" spans="1:24" x14ac:dyDescent="0.2">
      <c r="A59">
        <v>182902001</v>
      </c>
      <c r="B59" t="s">
        <v>1699</v>
      </c>
      <c r="C59">
        <v>182902</v>
      </c>
      <c r="D59" t="s">
        <v>1700</v>
      </c>
      <c r="E59">
        <v>182</v>
      </c>
      <c r="F59" t="s">
        <v>1698</v>
      </c>
      <c r="G59">
        <v>11</v>
      </c>
      <c r="H59" t="s">
        <v>461</v>
      </c>
      <c r="I59">
        <v>440</v>
      </c>
      <c r="J59">
        <v>461</v>
      </c>
      <c r="K59">
        <v>901</v>
      </c>
      <c r="L59">
        <v>495</v>
      </c>
      <c r="M59">
        <v>490</v>
      </c>
      <c r="N59">
        <v>985</v>
      </c>
      <c r="O59">
        <v>500</v>
      </c>
      <c r="P59">
        <v>473</v>
      </c>
      <c r="Q59">
        <v>973</v>
      </c>
      <c r="R59">
        <v>485</v>
      </c>
      <c r="S59">
        <v>525</v>
      </c>
      <c r="T59">
        <v>1010</v>
      </c>
      <c r="U59">
        <v>66</v>
      </c>
      <c r="V59">
        <v>78</v>
      </c>
      <c r="W59">
        <v>144</v>
      </c>
      <c r="X59">
        <v>521.65200000000004</v>
      </c>
    </row>
    <row r="60" spans="1:24" x14ac:dyDescent="0.2">
      <c r="A60">
        <v>67904001</v>
      </c>
      <c r="B60" t="s">
        <v>660</v>
      </c>
      <c r="C60">
        <v>67904</v>
      </c>
      <c r="D60" t="s">
        <v>661</v>
      </c>
      <c r="E60">
        <v>67</v>
      </c>
      <c r="F60" t="s">
        <v>657</v>
      </c>
      <c r="G60">
        <v>14</v>
      </c>
      <c r="H60" t="s">
        <v>321</v>
      </c>
      <c r="I60">
        <v>480</v>
      </c>
      <c r="J60">
        <v>517</v>
      </c>
      <c r="K60">
        <v>997</v>
      </c>
      <c r="L60">
        <v>504</v>
      </c>
      <c r="M60">
        <v>530</v>
      </c>
      <c r="N60">
        <v>1034</v>
      </c>
      <c r="O60">
        <v>481</v>
      </c>
      <c r="P60">
        <v>498</v>
      </c>
      <c r="Q60">
        <v>979</v>
      </c>
      <c r="R60">
        <v>524</v>
      </c>
      <c r="S60">
        <v>559</v>
      </c>
      <c r="T60">
        <v>1083</v>
      </c>
      <c r="U60">
        <v>51</v>
      </c>
      <c r="V60">
        <v>43</v>
      </c>
      <c r="W60">
        <v>94</v>
      </c>
      <c r="X60">
        <v>522.21</v>
      </c>
    </row>
    <row r="61" spans="1:24" x14ac:dyDescent="0.2">
      <c r="A61">
        <v>128904001</v>
      </c>
      <c r="B61" t="s">
        <v>1358</v>
      </c>
      <c r="C61">
        <v>128904</v>
      </c>
      <c r="D61" t="s">
        <v>1359</v>
      </c>
      <c r="E61">
        <v>128</v>
      </c>
      <c r="F61" t="s">
        <v>1355</v>
      </c>
      <c r="G61">
        <v>20</v>
      </c>
      <c r="H61" t="s">
        <v>67</v>
      </c>
      <c r="I61">
        <v>568</v>
      </c>
      <c r="J61">
        <v>565</v>
      </c>
      <c r="K61">
        <v>1133</v>
      </c>
      <c r="L61">
        <v>559</v>
      </c>
      <c r="M61">
        <v>535</v>
      </c>
      <c r="N61">
        <v>1092</v>
      </c>
      <c r="O61">
        <v>527</v>
      </c>
      <c r="P61">
        <v>512</v>
      </c>
      <c r="Q61">
        <v>1033</v>
      </c>
      <c r="R61">
        <v>587</v>
      </c>
      <c r="S61">
        <v>556</v>
      </c>
      <c r="T61">
        <v>1143</v>
      </c>
      <c r="U61">
        <v>91</v>
      </c>
      <c r="V61">
        <v>93</v>
      </c>
      <c r="W61">
        <v>184</v>
      </c>
      <c r="X61">
        <v>529.08800000000008</v>
      </c>
    </row>
    <row r="62" spans="1:24" x14ac:dyDescent="0.2">
      <c r="A62">
        <v>41902001</v>
      </c>
      <c r="B62" t="s">
        <v>389</v>
      </c>
      <c r="C62">
        <v>41902</v>
      </c>
      <c r="D62" t="s">
        <v>390</v>
      </c>
      <c r="E62">
        <v>41</v>
      </c>
      <c r="F62" t="s">
        <v>391</v>
      </c>
      <c r="G62">
        <v>15</v>
      </c>
      <c r="H62" t="s">
        <v>287</v>
      </c>
      <c r="I62">
        <v>587</v>
      </c>
      <c r="J62">
        <v>597</v>
      </c>
      <c r="K62">
        <v>1183</v>
      </c>
      <c r="L62">
        <v>555</v>
      </c>
      <c r="M62">
        <v>547</v>
      </c>
      <c r="N62">
        <v>1102</v>
      </c>
      <c r="O62">
        <v>543</v>
      </c>
      <c r="P62">
        <v>520</v>
      </c>
      <c r="Q62">
        <v>1063</v>
      </c>
      <c r="R62">
        <v>567</v>
      </c>
      <c r="S62">
        <v>573</v>
      </c>
      <c r="T62">
        <v>1140</v>
      </c>
      <c r="U62">
        <v>56</v>
      </c>
      <c r="V62">
        <v>56</v>
      </c>
      <c r="W62">
        <v>112</v>
      </c>
      <c r="X62">
        <v>530.67899999999997</v>
      </c>
    </row>
    <row r="63" spans="1:24" x14ac:dyDescent="0.2">
      <c r="A63">
        <v>223902001</v>
      </c>
      <c r="B63" t="s">
        <v>1947</v>
      </c>
      <c r="C63">
        <v>223902</v>
      </c>
      <c r="D63" t="s">
        <v>1948</v>
      </c>
      <c r="E63">
        <v>223</v>
      </c>
      <c r="F63" t="s">
        <v>1946</v>
      </c>
      <c r="G63">
        <v>17</v>
      </c>
      <c r="H63" t="s">
        <v>388</v>
      </c>
      <c r="I63">
        <v>508</v>
      </c>
      <c r="J63">
        <v>518</v>
      </c>
      <c r="K63">
        <v>1027</v>
      </c>
      <c r="L63">
        <v>508</v>
      </c>
      <c r="M63">
        <v>518</v>
      </c>
      <c r="N63">
        <v>1027</v>
      </c>
      <c r="O63">
        <v>547</v>
      </c>
      <c r="P63">
        <v>490</v>
      </c>
      <c r="Q63">
        <v>1037</v>
      </c>
      <c r="R63">
        <v>470</v>
      </c>
      <c r="S63">
        <v>547</v>
      </c>
      <c r="T63">
        <v>1017</v>
      </c>
      <c r="U63">
        <v>178</v>
      </c>
      <c r="V63">
        <v>151</v>
      </c>
      <c r="W63">
        <v>329</v>
      </c>
      <c r="X63">
        <v>533.52300000000002</v>
      </c>
    </row>
    <row r="64" spans="1:24" x14ac:dyDescent="0.2">
      <c r="A64">
        <v>10901001</v>
      </c>
      <c r="B64" t="s">
        <v>84</v>
      </c>
      <c r="C64">
        <v>10901</v>
      </c>
      <c r="D64" t="s">
        <v>85</v>
      </c>
      <c r="E64">
        <v>10</v>
      </c>
      <c r="F64" t="s">
        <v>86</v>
      </c>
      <c r="G64">
        <v>20</v>
      </c>
      <c r="H64" t="s">
        <v>67</v>
      </c>
      <c r="I64">
        <v>524</v>
      </c>
      <c r="J64">
        <v>454</v>
      </c>
      <c r="K64">
        <v>980</v>
      </c>
      <c r="L64">
        <v>536</v>
      </c>
      <c r="M64">
        <v>475</v>
      </c>
      <c r="N64">
        <v>1015</v>
      </c>
      <c r="O64">
        <v>508</v>
      </c>
      <c r="P64">
        <v>452</v>
      </c>
      <c r="Q64">
        <v>964</v>
      </c>
      <c r="R64">
        <v>583</v>
      </c>
      <c r="S64">
        <v>513</v>
      </c>
      <c r="T64">
        <v>1100</v>
      </c>
      <c r="U64">
        <v>146</v>
      </c>
      <c r="V64">
        <v>143</v>
      </c>
      <c r="W64">
        <v>289</v>
      </c>
      <c r="X64">
        <v>536.72900000000004</v>
      </c>
    </row>
    <row r="65" spans="1:24" x14ac:dyDescent="0.2">
      <c r="A65">
        <v>111902003</v>
      </c>
      <c r="B65" t="s">
        <v>1244</v>
      </c>
      <c r="C65">
        <v>111902</v>
      </c>
      <c r="D65" t="s">
        <v>1245</v>
      </c>
      <c r="E65">
        <v>111</v>
      </c>
      <c r="F65" t="s">
        <v>1243</v>
      </c>
      <c r="G65">
        <v>11</v>
      </c>
      <c r="H65" t="s">
        <v>461</v>
      </c>
      <c r="I65">
        <v>465</v>
      </c>
      <c r="J65">
        <v>483</v>
      </c>
      <c r="K65">
        <v>948</v>
      </c>
      <c r="L65">
        <v>467</v>
      </c>
      <c r="M65">
        <v>477</v>
      </c>
      <c r="N65">
        <v>943</v>
      </c>
      <c r="O65">
        <v>478</v>
      </c>
      <c r="P65">
        <v>495</v>
      </c>
      <c r="Q65">
        <v>973</v>
      </c>
      <c r="R65">
        <v>458</v>
      </c>
      <c r="S65">
        <v>462</v>
      </c>
      <c r="T65">
        <v>920</v>
      </c>
      <c r="U65">
        <v>67</v>
      </c>
      <c r="V65">
        <v>75</v>
      </c>
      <c r="W65">
        <v>142</v>
      </c>
      <c r="X65">
        <v>539.08100000000002</v>
      </c>
    </row>
    <row r="66" spans="1:24" x14ac:dyDescent="0.2">
      <c r="A66">
        <v>245904002</v>
      </c>
      <c r="B66" t="s">
        <v>2115</v>
      </c>
      <c r="C66">
        <v>245904</v>
      </c>
      <c r="D66" t="s">
        <v>2116</v>
      </c>
      <c r="E66">
        <v>245</v>
      </c>
      <c r="F66" t="s">
        <v>2112</v>
      </c>
      <c r="G66">
        <v>1</v>
      </c>
      <c r="H66" t="s">
        <v>327</v>
      </c>
      <c r="I66">
        <v>479</v>
      </c>
      <c r="J66">
        <v>496</v>
      </c>
      <c r="K66">
        <v>974</v>
      </c>
      <c r="L66">
        <v>494</v>
      </c>
      <c r="M66">
        <v>491</v>
      </c>
      <c r="N66">
        <v>986</v>
      </c>
      <c r="O66">
        <v>511</v>
      </c>
      <c r="P66">
        <v>517</v>
      </c>
      <c r="Q66">
        <v>1029</v>
      </c>
      <c r="R66">
        <v>477</v>
      </c>
      <c r="S66">
        <v>466</v>
      </c>
      <c r="T66">
        <v>943</v>
      </c>
      <c r="U66">
        <v>38</v>
      </c>
      <c r="V66">
        <v>47</v>
      </c>
      <c r="W66">
        <v>85</v>
      </c>
      <c r="X66">
        <v>557.28200000000004</v>
      </c>
    </row>
    <row r="67" spans="1:24" x14ac:dyDescent="0.2">
      <c r="A67">
        <v>119903001</v>
      </c>
      <c r="B67" t="s">
        <v>1293</v>
      </c>
      <c r="C67">
        <v>119903</v>
      </c>
      <c r="D67" t="s">
        <v>1294</v>
      </c>
      <c r="E67">
        <v>119</v>
      </c>
      <c r="F67" t="s">
        <v>1292</v>
      </c>
      <c r="G67">
        <v>9</v>
      </c>
      <c r="H67" t="s">
        <v>63</v>
      </c>
      <c r="I67">
        <v>522</v>
      </c>
      <c r="J67">
        <v>513</v>
      </c>
      <c r="K67">
        <v>1035</v>
      </c>
      <c r="L67">
        <v>493</v>
      </c>
      <c r="M67">
        <v>500</v>
      </c>
      <c r="N67">
        <v>993</v>
      </c>
      <c r="O67">
        <v>442</v>
      </c>
      <c r="P67">
        <v>462</v>
      </c>
      <c r="Q67">
        <v>904</v>
      </c>
      <c r="R67">
        <v>518</v>
      </c>
      <c r="S67">
        <v>519</v>
      </c>
      <c r="T67">
        <v>1037</v>
      </c>
      <c r="U67">
        <v>74</v>
      </c>
      <c r="V67">
        <v>93</v>
      </c>
      <c r="W67">
        <v>167</v>
      </c>
      <c r="X67">
        <v>558.93900000000008</v>
      </c>
    </row>
    <row r="68" spans="1:24" x14ac:dyDescent="0.2">
      <c r="A68">
        <v>154903001</v>
      </c>
      <c r="B68" t="s">
        <v>1495</v>
      </c>
      <c r="C68">
        <v>154903</v>
      </c>
      <c r="D68" t="s">
        <v>1496</v>
      </c>
      <c r="E68">
        <v>154</v>
      </c>
      <c r="F68" t="s">
        <v>1494</v>
      </c>
      <c r="G68">
        <v>6</v>
      </c>
      <c r="H68" t="s">
        <v>79</v>
      </c>
      <c r="I68">
        <v>534</v>
      </c>
      <c r="J68">
        <v>473</v>
      </c>
      <c r="K68">
        <v>1008</v>
      </c>
      <c r="L68">
        <v>523</v>
      </c>
      <c r="M68">
        <v>482</v>
      </c>
      <c r="N68">
        <v>1006</v>
      </c>
      <c r="O68">
        <v>522</v>
      </c>
      <c r="P68">
        <v>476</v>
      </c>
      <c r="Q68">
        <v>999</v>
      </c>
      <c r="R68">
        <v>526</v>
      </c>
      <c r="S68">
        <v>498</v>
      </c>
      <c r="T68">
        <v>1024</v>
      </c>
      <c r="U68">
        <v>196</v>
      </c>
      <c r="V68">
        <v>154</v>
      </c>
      <c r="W68">
        <v>350</v>
      </c>
      <c r="X68">
        <v>569.45500000000004</v>
      </c>
    </row>
    <row r="69" spans="1:24" x14ac:dyDescent="0.2">
      <c r="A69">
        <v>109905001</v>
      </c>
      <c r="B69" t="s">
        <v>1224</v>
      </c>
      <c r="C69">
        <v>109905</v>
      </c>
      <c r="D69" t="s">
        <v>1225</v>
      </c>
      <c r="E69">
        <v>109</v>
      </c>
      <c r="F69" t="s">
        <v>1223</v>
      </c>
      <c r="G69">
        <v>12</v>
      </c>
      <c r="H69" t="s">
        <v>115</v>
      </c>
      <c r="I69">
        <v>457</v>
      </c>
      <c r="J69">
        <v>503</v>
      </c>
      <c r="K69">
        <v>957</v>
      </c>
      <c r="L69">
        <v>498</v>
      </c>
      <c r="M69">
        <v>485</v>
      </c>
      <c r="N69">
        <v>986</v>
      </c>
      <c r="O69">
        <v>471</v>
      </c>
      <c r="P69">
        <v>476</v>
      </c>
      <c r="Q69">
        <v>946</v>
      </c>
      <c r="U69">
        <v>60</v>
      </c>
      <c r="V69">
        <v>51</v>
      </c>
      <c r="W69">
        <v>111</v>
      </c>
      <c r="X69">
        <v>573.53300000000002</v>
      </c>
    </row>
    <row r="70" spans="1:24" x14ac:dyDescent="0.2">
      <c r="A70">
        <v>153903001</v>
      </c>
      <c r="B70" t="s">
        <v>1485</v>
      </c>
      <c r="C70">
        <v>153903</v>
      </c>
      <c r="D70" t="s">
        <v>1486</v>
      </c>
      <c r="E70">
        <v>153</v>
      </c>
      <c r="F70" t="s">
        <v>1487</v>
      </c>
      <c r="G70">
        <v>17</v>
      </c>
      <c r="H70" t="s">
        <v>388</v>
      </c>
      <c r="I70">
        <v>435</v>
      </c>
      <c r="J70">
        <v>440</v>
      </c>
      <c r="K70">
        <v>875</v>
      </c>
      <c r="L70">
        <v>475</v>
      </c>
      <c r="M70">
        <v>470</v>
      </c>
      <c r="N70">
        <v>945</v>
      </c>
      <c r="O70">
        <v>475</v>
      </c>
      <c r="P70">
        <v>470</v>
      </c>
      <c r="Q70">
        <v>945</v>
      </c>
      <c r="U70">
        <v>143</v>
      </c>
      <c r="V70">
        <v>163</v>
      </c>
      <c r="W70">
        <v>306</v>
      </c>
      <c r="X70">
        <v>576.928</v>
      </c>
    </row>
    <row r="71" spans="1:24" x14ac:dyDescent="0.2">
      <c r="A71">
        <v>116910001</v>
      </c>
      <c r="B71" t="s">
        <v>1281</v>
      </c>
      <c r="C71">
        <v>116910</v>
      </c>
      <c r="D71" t="s">
        <v>1282</v>
      </c>
      <c r="E71">
        <v>116</v>
      </c>
      <c r="F71" t="s">
        <v>1270</v>
      </c>
      <c r="G71">
        <v>10</v>
      </c>
      <c r="H71" t="s">
        <v>397</v>
      </c>
      <c r="I71">
        <v>473</v>
      </c>
      <c r="J71">
        <v>587</v>
      </c>
      <c r="K71">
        <v>1060</v>
      </c>
      <c r="L71">
        <v>474</v>
      </c>
      <c r="M71">
        <v>511</v>
      </c>
      <c r="N71">
        <v>985</v>
      </c>
      <c r="O71">
        <v>486</v>
      </c>
      <c r="P71">
        <v>534</v>
      </c>
      <c r="Q71">
        <v>1020</v>
      </c>
      <c r="R71">
        <v>463</v>
      </c>
      <c r="S71">
        <v>492</v>
      </c>
      <c r="T71">
        <v>955</v>
      </c>
      <c r="U71">
        <v>118</v>
      </c>
      <c r="V71">
        <v>85</v>
      </c>
      <c r="W71">
        <v>203</v>
      </c>
      <c r="X71">
        <v>581.20600000000002</v>
      </c>
    </row>
    <row r="72" spans="1:24" x14ac:dyDescent="0.2">
      <c r="A72">
        <v>14902001</v>
      </c>
      <c r="B72" t="s">
        <v>116</v>
      </c>
      <c r="C72">
        <v>14902</v>
      </c>
      <c r="D72" t="s">
        <v>117</v>
      </c>
      <c r="E72">
        <v>14</v>
      </c>
      <c r="F72" t="s">
        <v>108</v>
      </c>
      <c r="G72">
        <v>13</v>
      </c>
      <c r="H72" t="s">
        <v>92</v>
      </c>
      <c r="I72">
        <v>407</v>
      </c>
      <c r="J72">
        <v>441</v>
      </c>
      <c r="K72">
        <v>849</v>
      </c>
      <c r="L72">
        <v>437</v>
      </c>
      <c r="M72">
        <v>429</v>
      </c>
      <c r="N72">
        <v>870</v>
      </c>
      <c r="O72">
        <v>423</v>
      </c>
      <c r="P72">
        <v>415</v>
      </c>
      <c r="Q72">
        <v>843</v>
      </c>
      <c r="R72">
        <v>483</v>
      </c>
      <c r="S72">
        <v>477</v>
      </c>
      <c r="T72">
        <v>960</v>
      </c>
      <c r="U72">
        <v>165</v>
      </c>
      <c r="V72">
        <v>204</v>
      </c>
      <c r="W72">
        <v>369</v>
      </c>
      <c r="X72">
        <v>584.57000000000005</v>
      </c>
    </row>
    <row r="73" spans="1:24" x14ac:dyDescent="0.2">
      <c r="A73">
        <v>147901001</v>
      </c>
      <c r="B73" t="s">
        <v>1449</v>
      </c>
      <c r="C73">
        <v>147901</v>
      </c>
      <c r="D73" t="s">
        <v>1450</v>
      </c>
      <c r="E73">
        <v>147</v>
      </c>
      <c r="F73" t="s">
        <v>1451</v>
      </c>
      <c r="G73">
        <v>12</v>
      </c>
      <c r="H73" t="s">
        <v>115</v>
      </c>
      <c r="I73">
        <v>434</v>
      </c>
      <c r="J73">
        <v>458</v>
      </c>
      <c r="K73">
        <v>892</v>
      </c>
      <c r="L73">
        <v>448</v>
      </c>
      <c r="M73">
        <v>465</v>
      </c>
      <c r="N73">
        <v>913</v>
      </c>
      <c r="O73">
        <v>485</v>
      </c>
      <c r="P73">
        <v>475</v>
      </c>
      <c r="Q73">
        <v>960</v>
      </c>
      <c r="R73">
        <v>430</v>
      </c>
      <c r="S73">
        <v>460</v>
      </c>
      <c r="T73">
        <v>890</v>
      </c>
      <c r="U73">
        <v>73</v>
      </c>
      <c r="V73">
        <v>86</v>
      </c>
      <c r="W73">
        <v>159</v>
      </c>
      <c r="X73">
        <v>586.06200000000001</v>
      </c>
    </row>
    <row r="74" spans="1:24" x14ac:dyDescent="0.2">
      <c r="A74">
        <v>101868001</v>
      </c>
      <c r="B74" t="s">
        <v>1007</v>
      </c>
      <c r="C74">
        <v>101868</v>
      </c>
      <c r="D74" t="s">
        <v>1008</v>
      </c>
      <c r="E74">
        <v>101</v>
      </c>
      <c r="F74" t="s">
        <v>971</v>
      </c>
      <c r="G74">
        <v>4</v>
      </c>
      <c r="H74" t="s">
        <v>252</v>
      </c>
      <c r="I74">
        <v>433</v>
      </c>
      <c r="J74">
        <v>430</v>
      </c>
      <c r="K74">
        <v>863</v>
      </c>
      <c r="L74">
        <v>424</v>
      </c>
      <c r="M74">
        <v>421</v>
      </c>
      <c r="N74">
        <v>845</v>
      </c>
      <c r="O74">
        <v>424</v>
      </c>
      <c r="P74">
        <v>430</v>
      </c>
      <c r="Q74">
        <v>854</v>
      </c>
      <c r="R74">
        <v>424</v>
      </c>
      <c r="S74">
        <v>418</v>
      </c>
      <c r="T74">
        <v>842</v>
      </c>
      <c r="U74">
        <v>45</v>
      </c>
      <c r="V74">
        <v>135</v>
      </c>
      <c r="W74">
        <v>180</v>
      </c>
      <c r="X74">
        <v>592.4580000000002</v>
      </c>
    </row>
    <row r="75" spans="1:24" x14ac:dyDescent="0.2">
      <c r="A75">
        <v>109913001</v>
      </c>
      <c r="B75" t="s">
        <v>1232</v>
      </c>
      <c r="C75">
        <v>109913</v>
      </c>
      <c r="D75" t="s">
        <v>1233</v>
      </c>
      <c r="E75">
        <v>109</v>
      </c>
      <c r="F75" t="s">
        <v>1223</v>
      </c>
      <c r="G75">
        <v>12</v>
      </c>
      <c r="H75" t="s">
        <v>115</v>
      </c>
      <c r="I75">
        <v>511</v>
      </c>
      <c r="J75">
        <v>512</v>
      </c>
      <c r="K75">
        <v>1023</v>
      </c>
      <c r="L75">
        <v>529</v>
      </c>
      <c r="M75">
        <v>498</v>
      </c>
      <c r="N75">
        <v>1027</v>
      </c>
      <c r="O75">
        <v>523</v>
      </c>
      <c r="P75">
        <v>502</v>
      </c>
      <c r="Q75">
        <v>1025</v>
      </c>
      <c r="R75">
        <v>534</v>
      </c>
      <c r="S75">
        <v>495</v>
      </c>
      <c r="T75">
        <v>1029</v>
      </c>
      <c r="U75">
        <v>39</v>
      </c>
      <c r="V75">
        <v>65</v>
      </c>
      <c r="W75">
        <v>104</v>
      </c>
      <c r="X75">
        <v>592.76700000000005</v>
      </c>
    </row>
    <row r="76" spans="1:24" x14ac:dyDescent="0.2">
      <c r="A76">
        <v>234909001</v>
      </c>
      <c r="B76" t="s">
        <v>2048</v>
      </c>
      <c r="C76">
        <v>234909</v>
      </c>
      <c r="D76" t="s">
        <v>2049</v>
      </c>
      <c r="E76">
        <v>234</v>
      </c>
      <c r="F76" t="s">
        <v>2040</v>
      </c>
      <c r="G76">
        <v>7</v>
      </c>
      <c r="H76" t="s">
        <v>26</v>
      </c>
      <c r="I76">
        <v>557</v>
      </c>
      <c r="J76">
        <v>573</v>
      </c>
      <c r="K76">
        <v>1130</v>
      </c>
      <c r="L76">
        <v>575</v>
      </c>
      <c r="M76">
        <v>588</v>
      </c>
      <c r="N76">
        <v>1163</v>
      </c>
      <c r="O76">
        <v>585</v>
      </c>
      <c r="P76">
        <v>598</v>
      </c>
      <c r="Q76">
        <v>1183</v>
      </c>
      <c r="R76">
        <v>565</v>
      </c>
      <c r="S76">
        <v>578</v>
      </c>
      <c r="T76">
        <v>1143</v>
      </c>
      <c r="U76">
        <v>64</v>
      </c>
      <c r="V76">
        <v>63</v>
      </c>
      <c r="W76">
        <v>127</v>
      </c>
      <c r="X76">
        <v>593.47300000000018</v>
      </c>
    </row>
    <row r="77" spans="1:24" x14ac:dyDescent="0.2">
      <c r="A77">
        <v>70901001</v>
      </c>
      <c r="B77" t="s">
        <v>672</v>
      </c>
      <c r="C77">
        <v>70901</v>
      </c>
      <c r="D77" t="s">
        <v>673</v>
      </c>
      <c r="E77">
        <v>70</v>
      </c>
      <c r="F77" t="s">
        <v>671</v>
      </c>
      <c r="G77">
        <v>10</v>
      </c>
      <c r="H77" t="s">
        <v>397</v>
      </c>
      <c r="I77">
        <v>400</v>
      </c>
      <c r="J77">
        <v>475</v>
      </c>
      <c r="K77">
        <v>875</v>
      </c>
      <c r="L77">
        <v>508</v>
      </c>
      <c r="M77">
        <v>526</v>
      </c>
      <c r="N77">
        <v>1034</v>
      </c>
      <c r="O77">
        <v>540</v>
      </c>
      <c r="P77">
        <v>527</v>
      </c>
      <c r="Q77">
        <v>1067</v>
      </c>
      <c r="R77">
        <v>488</v>
      </c>
      <c r="S77">
        <v>526</v>
      </c>
      <c r="T77">
        <v>1014</v>
      </c>
      <c r="U77">
        <v>198</v>
      </c>
      <c r="V77">
        <v>181</v>
      </c>
      <c r="W77">
        <v>379</v>
      </c>
      <c r="X77">
        <v>593.56500000000005</v>
      </c>
    </row>
    <row r="78" spans="1:24" x14ac:dyDescent="0.2">
      <c r="A78">
        <v>180901001</v>
      </c>
      <c r="B78" t="s">
        <v>1682</v>
      </c>
      <c r="C78">
        <v>180901</v>
      </c>
      <c r="D78" t="s">
        <v>1683</v>
      </c>
      <c r="E78">
        <v>180</v>
      </c>
      <c r="F78" t="s">
        <v>1684</v>
      </c>
      <c r="G78">
        <v>16</v>
      </c>
      <c r="H78" t="s">
        <v>283</v>
      </c>
      <c r="I78">
        <v>514</v>
      </c>
      <c r="J78">
        <v>492</v>
      </c>
      <c r="K78">
        <v>1006</v>
      </c>
      <c r="L78">
        <v>515</v>
      </c>
      <c r="M78">
        <v>482</v>
      </c>
      <c r="N78">
        <v>997</v>
      </c>
      <c r="O78">
        <v>553</v>
      </c>
      <c r="P78">
        <v>528</v>
      </c>
      <c r="Q78">
        <v>1080</v>
      </c>
      <c r="R78">
        <v>440</v>
      </c>
      <c r="S78">
        <v>390</v>
      </c>
      <c r="T78">
        <v>830</v>
      </c>
      <c r="U78">
        <v>54</v>
      </c>
      <c r="V78">
        <v>95</v>
      </c>
      <c r="W78">
        <v>149</v>
      </c>
      <c r="X78">
        <v>595.29399999999998</v>
      </c>
    </row>
    <row r="79" spans="1:24" x14ac:dyDescent="0.2">
      <c r="A79">
        <v>229905001</v>
      </c>
      <c r="B79" t="s">
        <v>2011</v>
      </c>
      <c r="C79">
        <v>229905</v>
      </c>
      <c r="D79" t="s">
        <v>2012</v>
      </c>
      <c r="E79">
        <v>229</v>
      </c>
      <c r="F79" t="s">
        <v>2007</v>
      </c>
      <c r="G79">
        <v>5</v>
      </c>
      <c r="H79" t="s">
        <v>372</v>
      </c>
      <c r="I79">
        <v>456</v>
      </c>
      <c r="J79">
        <v>457</v>
      </c>
      <c r="K79">
        <v>912</v>
      </c>
      <c r="L79">
        <v>463</v>
      </c>
      <c r="M79">
        <v>456</v>
      </c>
      <c r="N79">
        <v>918</v>
      </c>
      <c r="O79">
        <v>456</v>
      </c>
      <c r="P79">
        <v>445</v>
      </c>
      <c r="Q79">
        <v>901</v>
      </c>
      <c r="R79">
        <v>476</v>
      </c>
      <c r="S79">
        <v>480</v>
      </c>
      <c r="T79">
        <v>956</v>
      </c>
      <c r="U79">
        <v>76</v>
      </c>
      <c r="V79">
        <v>73</v>
      </c>
      <c r="W79">
        <v>149</v>
      </c>
      <c r="X79">
        <v>597.096</v>
      </c>
    </row>
    <row r="80" spans="1:24" x14ac:dyDescent="0.2">
      <c r="A80">
        <v>30903001</v>
      </c>
      <c r="B80" t="s">
        <v>322</v>
      </c>
      <c r="C80">
        <v>30903</v>
      </c>
      <c r="D80" t="s">
        <v>323</v>
      </c>
      <c r="E80">
        <v>30</v>
      </c>
      <c r="F80" t="s">
        <v>320</v>
      </c>
      <c r="G80">
        <v>14</v>
      </c>
      <c r="H80" t="s">
        <v>321</v>
      </c>
      <c r="I80">
        <v>455</v>
      </c>
      <c r="J80">
        <v>430</v>
      </c>
      <c r="K80">
        <v>885</v>
      </c>
      <c r="L80">
        <v>450</v>
      </c>
      <c r="M80">
        <v>420</v>
      </c>
      <c r="N80">
        <v>870</v>
      </c>
      <c r="O80">
        <v>445</v>
      </c>
      <c r="P80">
        <v>395</v>
      </c>
      <c r="Q80">
        <v>840</v>
      </c>
      <c r="U80">
        <v>39</v>
      </c>
      <c r="V80">
        <v>52</v>
      </c>
      <c r="W80">
        <v>91</v>
      </c>
      <c r="X80">
        <v>604.17200000000003</v>
      </c>
    </row>
    <row r="81" spans="1:24" x14ac:dyDescent="0.2">
      <c r="A81">
        <v>240904001</v>
      </c>
      <c r="B81" t="s">
        <v>2085</v>
      </c>
      <c r="C81">
        <v>240904</v>
      </c>
      <c r="D81" t="s">
        <v>2086</v>
      </c>
      <c r="E81">
        <v>240</v>
      </c>
      <c r="F81" t="s">
        <v>2076</v>
      </c>
      <c r="G81">
        <v>1</v>
      </c>
      <c r="H81" t="s">
        <v>327</v>
      </c>
      <c r="I81">
        <v>451</v>
      </c>
      <c r="J81">
        <v>460</v>
      </c>
      <c r="K81">
        <v>911</v>
      </c>
      <c r="L81">
        <v>474</v>
      </c>
      <c r="M81">
        <v>471</v>
      </c>
      <c r="N81">
        <v>945</v>
      </c>
      <c r="O81">
        <v>464</v>
      </c>
      <c r="P81">
        <v>487</v>
      </c>
      <c r="Q81">
        <v>951</v>
      </c>
      <c r="R81">
        <v>481</v>
      </c>
      <c r="S81">
        <v>460</v>
      </c>
      <c r="T81">
        <v>941</v>
      </c>
      <c r="U81">
        <v>46</v>
      </c>
      <c r="V81">
        <v>56</v>
      </c>
      <c r="W81">
        <v>102</v>
      </c>
      <c r="X81">
        <v>614.89100000000019</v>
      </c>
    </row>
    <row r="82" spans="1:24" x14ac:dyDescent="0.2">
      <c r="A82">
        <v>40902001</v>
      </c>
      <c r="B82" t="s">
        <v>385</v>
      </c>
      <c r="C82">
        <v>40902</v>
      </c>
      <c r="D82" t="s">
        <v>386</v>
      </c>
      <c r="E82">
        <v>40</v>
      </c>
      <c r="F82" t="s">
        <v>387</v>
      </c>
      <c r="G82">
        <v>17</v>
      </c>
      <c r="H82" t="s">
        <v>388</v>
      </c>
      <c r="I82">
        <v>485</v>
      </c>
      <c r="J82">
        <v>520</v>
      </c>
      <c r="K82">
        <v>1005</v>
      </c>
      <c r="L82">
        <v>531</v>
      </c>
      <c r="M82">
        <v>551</v>
      </c>
      <c r="N82">
        <v>1082</v>
      </c>
      <c r="O82">
        <v>468</v>
      </c>
      <c r="P82">
        <v>500</v>
      </c>
      <c r="Q82">
        <v>968</v>
      </c>
      <c r="R82">
        <v>610</v>
      </c>
      <c r="S82">
        <v>615</v>
      </c>
      <c r="T82">
        <v>1225</v>
      </c>
      <c r="U82">
        <v>89</v>
      </c>
      <c r="V82">
        <v>82</v>
      </c>
      <c r="W82">
        <v>171</v>
      </c>
      <c r="X82">
        <v>617.875</v>
      </c>
    </row>
    <row r="83" spans="1:24" x14ac:dyDescent="0.2">
      <c r="A83">
        <v>201907001</v>
      </c>
      <c r="B83" t="s">
        <v>1793</v>
      </c>
      <c r="C83">
        <v>201907</v>
      </c>
      <c r="D83" t="s">
        <v>1794</v>
      </c>
      <c r="E83">
        <v>201</v>
      </c>
      <c r="F83" t="s">
        <v>1790</v>
      </c>
      <c r="G83">
        <v>7</v>
      </c>
      <c r="H83" t="s">
        <v>26</v>
      </c>
      <c r="I83">
        <v>510</v>
      </c>
      <c r="J83">
        <v>420</v>
      </c>
      <c r="K83">
        <v>930</v>
      </c>
      <c r="L83">
        <v>577</v>
      </c>
      <c r="M83">
        <v>512</v>
      </c>
      <c r="N83">
        <v>1088</v>
      </c>
      <c r="O83">
        <v>530</v>
      </c>
      <c r="P83">
        <v>470</v>
      </c>
      <c r="Q83">
        <v>1000</v>
      </c>
      <c r="R83">
        <v>670</v>
      </c>
      <c r="S83">
        <v>595</v>
      </c>
      <c r="T83">
        <v>1265</v>
      </c>
      <c r="U83">
        <v>96</v>
      </c>
      <c r="V83">
        <v>108</v>
      </c>
      <c r="W83">
        <v>204</v>
      </c>
      <c r="X83">
        <v>625.11900000000003</v>
      </c>
    </row>
    <row r="84" spans="1:24" x14ac:dyDescent="0.2">
      <c r="A84">
        <v>1909001</v>
      </c>
      <c r="B84" t="s">
        <v>35</v>
      </c>
      <c r="C84">
        <v>1909</v>
      </c>
      <c r="D84" t="s">
        <v>36</v>
      </c>
      <c r="E84">
        <v>1</v>
      </c>
      <c r="F84" t="s">
        <v>25</v>
      </c>
      <c r="G84">
        <v>7</v>
      </c>
      <c r="H84" t="s">
        <v>26</v>
      </c>
      <c r="I84">
        <v>557</v>
      </c>
      <c r="J84">
        <v>520</v>
      </c>
      <c r="K84">
        <v>1077</v>
      </c>
      <c r="L84">
        <v>521</v>
      </c>
      <c r="M84">
        <v>493</v>
      </c>
      <c r="N84">
        <v>1014</v>
      </c>
      <c r="O84">
        <v>517</v>
      </c>
      <c r="P84">
        <v>502</v>
      </c>
      <c r="Q84">
        <v>1018</v>
      </c>
      <c r="R84">
        <v>526</v>
      </c>
      <c r="S84">
        <v>482</v>
      </c>
      <c r="T84">
        <v>1008</v>
      </c>
      <c r="U84">
        <v>56</v>
      </c>
      <c r="V84">
        <v>46</v>
      </c>
      <c r="W84">
        <v>102</v>
      </c>
      <c r="X84">
        <v>632.495</v>
      </c>
    </row>
    <row r="85" spans="1:24" x14ac:dyDescent="0.2">
      <c r="A85">
        <v>123803001</v>
      </c>
      <c r="B85" t="s">
        <v>1309</v>
      </c>
      <c r="C85">
        <v>123803</v>
      </c>
      <c r="D85" t="s">
        <v>1309</v>
      </c>
      <c r="E85">
        <v>123</v>
      </c>
      <c r="F85" t="s">
        <v>1310</v>
      </c>
      <c r="G85">
        <v>5</v>
      </c>
      <c r="H85" t="s">
        <v>372</v>
      </c>
      <c r="I85">
        <v>450</v>
      </c>
      <c r="J85">
        <v>390</v>
      </c>
      <c r="K85">
        <v>840</v>
      </c>
      <c r="L85">
        <v>433</v>
      </c>
      <c r="M85">
        <v>413</v>
      </c>
      <c r="N85">
        <v>847</v>
      </c>
      <c r="R85">
        <v>450</v>
      </c>
      <c r="S85">
        <v>390</v>
      </c>
      <c r="T85">
        <v>840</v>
      </c>
      <c r="U85">
        <v>49</v>
      </c>
      <c r="V85">
        <v>27</v>
      </c>
      <c r="W85">
        <v>76</v>
      </c>
      <c r="X85">
        <v>642.31900000000019</v>
      </c>
    </row>
    <row r="86" spans="1:24" x14ac:dyDescent="0.2">
      <c r="A86">
        <v>229901001</v>
      </c>
      <c r="B86" t="s">
        <v>2005</v>
      </c>
      <c r="C86">
        <v>229901</v>
      </c>
      <c r="D86" t="s">
        <v>2006</v>
      </c>
      <c r="E86">
        <v>229</v>
      </c>
      <c r="F86" t="s">
        <v>2007</v>
      </c>
      <c r="G86">
        <v>5</v>
      </c>
      <c r="H86" t="s">
        <v>372</v>
      </c>
      <c r="I86">
        <v>513</v>
      </c>
      <c r="J86">
        <v>515</v>
      </c>
      <c r="K86">
        <v>1025</v>
      </c>
      <c r="L86">
        <v>524</v>
      </c>
      <c r="M86">
        <v>483</v>
      </c>
      <c r="N86">
        <v>1007</v>
      </c>
      <c r="O86">
        <v>537</v>
      </c>
      <c r="P86">
        <v>483</v>
      </c>
      <c r="Q86">
        <v>1018</v>
      </c>
      <c r="R86">
        <v>500</v>
      </c>
      <c r="S86">
        <v>483</v>
      </c>
      <c r="T86">
        <v>983</v>
      </c>
      <c r="U86">
        <v>86</v>
      </c>
      <c r="V86">
        <v>92</v>
      </c>
      <c r="W86">
        <v>178</v>
      </c>
      <c r="X86">
        <v>643.21600000000001</v>
      </c>
    </row>
    <row r="87" spans="1:24" x14ac:dyDescent="0.2">
      <c r="A87">
        <v>121902001</v>
      </c>
      <c r="B87" t="s">
        <v>1300</v>
      </c>
      <c r="C87">
        <v>121902</v>
      </c>
      <c r="D87" t="s">
        <v>1301</v>
      </c>
      <c r="E87">
        <v>121</v>
      </c>
      <c r="F87" t="s">
        <v>1302</v>
      </c>
      <c r="G87">
        <v>5</v>
      </c>
      <c r="H87" t="s">
        <v>372</v>
      </c>
      <c r="I87">
        <v>596</v>
      </c>
      <c r="J87">
        <v>516</v>
      </c>
      <c r="K87">
        <v>1112</v>
      </c>
      <c r="L87">
        <v>591</v>
      </c>
      <c r="M87">
        <v>530</v>
      </c>
      <c r="N87">
        <v>1120</v>
      </c>
      <c r="O87">
        <v>592</v>
      </c>
      <c r="P87">
        <v>554</v>
      </c>
      <c r="Q87">
        <v>1144</v>
      </c>
      <c r="R87">
        <v>590</v>
      </c>
      <c r="S87">
        <v>470</v>
      </c>
      <c r="T87">
        <v>1060</v>
      </c>
      <c r="U87">
        <v>118</v>
      </c>
      <c r="V87">
        <v>96</v>
      </c>
      <c r="W87">
        <v>214</v>
      </c>
      <c r="X87">
        <v>645.93900000000019</v>
      </c>
    </row>
    <row r="88" spans="1:24" x14ac:dyDescent="0.2">
      <c r="A88">
        <v>246905001</v>
      </c>
      <c r="B88" t="s">
        <v>2125</v>
      </c>
      <c r="C88">
        <v>246905</v>
      </c>
      <c r="D88" t="s">
        <v>2126</v>
      </c>
      <c r="E88">
        <v>246</v>
      </c>
      <c r="F88" t="s">
        <v>2118</v>
      </c>
      <c r="G88">
        <v>13</v>
      </c>
      <c r="H88" t="s">
        <v>92</v>
      </c>
      <c r="I88">
        <v>475</v>
      </c>
      <c r="J88">
        <v>483</v>
      </c>
      <c r="K88">
        <v>958</v>
      </c>
      <c r="L88">
        <v>502</v>
      </c>
      <c r="M88">
        <v>502</v>
      </c>
      <c r="N88">
        <v>1003</v>
      </c>
      <c r="O88">
        <v>490</v>
      </c>
      <c r="P88">
        <v>477</v>
      </c>
      <c r="Q88">
        <v>967</v>
      </c>
      <c r="R88">
        <v>506</v>
      </c>
      <c r="S88">
        <v>511</v>
      </c>
      <c r="T88">
        <v>1017</v>
      </c>
      <c r="U88">
        <v>174</v>
      </c>
      <c r="V88">
        <v>232</v>
      </c>
      <c r="W88">
        <v>406</v>
      </c>
      <c r="X88">
        <v>649.33399999999995</v>
      </c>
    </row>
    <row r="89" spans="1:24" x14ac:dyDescent="0.2">
      <c r="A89">
        <v>3906001</v>
      </c>
      <c r="B89" t="s">
        <v>52</v>
      </c>
      <c r="C89">
        <v>3906</v>
      </c>
      <c r="D89" t="s">
        <v>53</v>
      </c>
      <c r="E89">
        <v>3</v>
      </c>
      <c r="F89" t="s">
        <v>43</v>
      </c>
      <c r="G89">
        <v>7</v>
      </c>
      <c r="H89" t="s">
        <v>26</v>
      </c>
      <c r="I89">
        <v>496</v>
      </c>
      <c r="J89">
        <v>488</v>
      </c>
      <c r="K89">
        <v>984</v>
      </c>
      <c r="L89">
        <v>526</v>
      </c>
      <c r="M89">
        <v>500</v>
      </c>
      <c r="N89">
        <v>1026</v>
      </c>
      <c r="O89">
        <v>526</v>
      </c>
      <c r="P89">
        <v>519</v>
      </c>
      <c r="Q89">
        <v>1044</v>
      </c>
      <c r="R89">
        <v>525</v>
      </c>
      <c r="S89">
        <v>435</v>
      </c>
      <c r="T89">
        <v>960</v>
      </c>
      <c r="U89">
        <v>104</v>
      </c>
      <c r="V89">
        <v>113</v>
      </c>
      <c r="W89">
        <v>217</v>
      </c>
      <c r="X89">
        <v>650.64200000000005</v>
      </c>
    </row>
    <row r="90" spans="1:24" x14ac:dyDescent="0.2">
      <c r="A90">
        <v>243902001</v>
      </c>
      <c r="B90" t="s">
        <v>2102</v>
      </c>
      <c r="C90">
        <v>243902</v>
      </c>
      <c r="D90" t="s">
        <v>2103</v>
      </c>
      <c r="E90">
        <v>243</v>
      </c>
      <c r="F90" t="s">
        <v>2101</v>
      </c>
      <c r="G90">
        <v>9</v>
      </c>
      <c r="H90" t="s">
        <v>63</v>
      </c>
      <c r="I90">
        <v>500</v>
      </c>
      <c r="J90">
        <v>533</v>
      </c>
      <c r="K90">
        <v>1033</v>
      </c>
      <c r="L90">
        <v>513</v>
      </c>
      <c r="M90">
        <v>534</v>
      </c>
      <c r="N90">
        <v>1047</v>
      </c>
      <c r="O90">
        <v>553</v>
      </c>
      <c r="P90">
        <v>543</v>
      </c>
      <c r="Q90">
        <v>1097</v>
      </c>
      <c r="R90">
        <v>483</v>
      </c>
      <c r="S90">
        <v>528</v>
      </c>
      <c r="T90">
        <v>1010</v>
      </c>
      <c r="U90">
        <v>75</v>
      </c>
      <c r="V90">
        <v>92</v>
      </c>
      <c r="W90">
        <v>167</v>
      </c>
      <c r="X90">
        <v>650.88900000000001</v>
      </c>
    </row>
    <row r="91" spans="1:24" x14ac:dyDescent="0.2">
      <c r="A91">
        <v>220809001</v>
      </c>
      <c r="B91" t="s">
        <v>1859</v>
      </c>
      <c r="C91">
        <v>220809</v>
      </c>
      <c r="D91" t="s">
        <v>1859</v>
      </c>
      <c r="E91">
        <v>220</v>
      </c>
      <c r="F91" t="s">
        <v>1860</v>
      </c>
      <c r="G91">
        <v>11</v>
      </c>
      <c r="H91" t="s">
        <v>461</v>
      </c>
      <c r="I91">
        <v>515</v>
      </c>
      <c r="J91">
        <v>500</v>
      </c>
      <c r="K91">
        <v>1015</v>
      </c>
      <c r="L91">
        <v>581</v>
      </c>
      <c r="M91">
        <v>527</v>
      </c>
      <c r="N91">
        <v>1108</v>
      </c>
      <c r="O91">
        <v>587</v>
      </c>
      <c r="P91">
        <v>531</v>
      </c>
      <c r="Q91">
        <v>1118</v>
      </c>
      <c r="R91">
        <v>563</v>
      </c>
      <c r="S91">
        <v>513</v>
      </c>
      <c r="T91">
        <v>1076</v>
      </c>
      <c r="U91">
        <v>249</v>
      </c>
      <c r="V91">
        <v>99</v>
      </c>
      <c r="W91">
        <v>348</v>
      </c>
      <c r="X91">
        <v>651.37200000000018</v>
      </c>
    </row>
    <row r="92" spans="1:24" x14ac:dyDescent="0.2">
      <c r="A92">
        <v>123913001</v>
      </c>
      <c r="B92" t="s">
        <v>1321</v>
      </c>
      <c r="C92">
        <v>123913</v>
      </c>
      <c r="D92" t="s">
        <v>1322</v>
      </c>
      <c r="E92">
        <v>123</v>
      </c>
      <c r="F92" t="s">
        <v>1310</v>
      </c>
      <c r="G92">
        <v>5</v>
      </c>
      <c r="H92" t="s">
        <v>372</v>
      </c>
      <c r="I92">
        <v>500</v>
      </c>
      <c r="J92">
        <v>455</v>
      </c>
      <c r="K92">
        <v>955</v>
      </c>
      <c r="L92">
        <v>495</v>
      </c>
      <c r="M92">
        <v>468</v>
      </c>
      <c r="N92">
        <v>964</v>
      </c>
      <c r="O92">
        <v>478</v>
      </c>
      <c r="P92">
        <v>453</v>
      </c>
      <c r="Q92">
        <v>931</v>
      </c>
      <c r="R92">
        <v>521</v>
      </c>
      <c r="S92">
        <v>490</v>
      </c>
      <c r="T92">
        <v>1011</v>
      </c>
      <c r="U92">
        <v>211</v>
      </c>
      <c r="V92">
        <v>175</v>
      </c>
      <c r="W92">
        <v>386</v>
      </c>
      <c r="X92">
        <v>657.55100000000004</v>
      </c>
    </row>
    <row r="93" spans="1:24" x14ac:dyDescent="0.2">
      <c r="A93">
        <v>163902001</v>
      </c>
      <c r="B93" t="s">
        <v>1566</v>
      </c>
      <c r="C93">
        <v>163902</v>
      </c>
      <c r="D93" t="s">
        <v>1566</v>
      </c>
      <c r="E93">
        <v>163</v>
      </c>
      <c r="F93" t="s">
        <v>1565</v>
      </c>
      <c r="G93">
        <v>20</v>
      </c>
      <c r="H93" t="s">
        <v>67</v>
      </c>
      <c r="I93">
        <v>586</v>
      </c>
      <c r="J93">
        <v>550</v>
      </c>
      <c r="K93">
        <v>1142</v>
      </c>
      <c r="L93">
        <v>604</v>
      </c>
      <c r="M93">
        <v>585</v>
      </c>
      <c r="N93">
        <v>1191</v>
      </c>
      <c r="O93">
        <v>613</v>
      </c>
      <c r="P93">
        <v>601</v>
      </c>
      <c r="Q93">
        <v>1213</v>
      </c>
      <c r="R93">
        <v>583</v>
      </c>
      <c r="S93">
        <v>547</v>
      </c>
      <c r="T93">
        <v>1140</v>
      </c>
      <c r="U93">
        <v>183</v>
      </c>
      <c r="V93">
        <v>181</v>
      </c>
      <c r="W93">
        <v>364</v>
      </c>
      <c r="X93">
        <v>665.94799999999998</v>
      </c>
    </row>
    <row r="94" spans="1:24" x14ac:dyDescent="0.2">
      <c r="A94">
        <v>67907001</v>
      </c>
      <c r="B94" t="s">
        <v>662</v>
      </c>
      <c r="C94">
        <v>67907</v>
      </c>
      <c r="D94" t="s">
        <v>663</v>
      </c>
      <c r="E94">
        <v>67</v>
      </c>
      <c r="F94" t="s">
        <v>657</v>
      </c>
      <c r="G94">
        <v>14</v>
      </c>
      <c r="H94" t="s">
        <v>321</v>
      </c>
      <c r="I94">
        <v>487</v>
      </c>
      <c r="J94">
        <v>460</v>
      </c>
      <c r="K94">
        <v>947</v>
      </c>
      <c r="L94">
        <v>502</v>
      </c>
      <c r="M94">
        <v>479</v>
      </c>
      <c r="N94">
        <v>981</v>
      </c>
      <c r="O94">
        <v>507</v>
      </c>
      <c r="P94">
        <v>461</v>
      </c>
      <c r="Q94">
        <v>969</v>
      </c>
      <c r="R94">
        <v>485</v>
      </c>
      <c r="S94">
        <v>540</v>
      </c>
      <c r="T94">
        <v>1025</v>
      </c>
      <c r="U94">
        <v>56</v>
      </c>
      <c r="V94">
        <v>53</v>
      </c>
      <c r="W94">
        <v>109</v>
      </c>
      <c r="X94">
        <v>666.43200000000002</v>
      </c>
    </row>
    <row r="95" spans="1:24" x14ac:dyDescent="0.2">
      <c r="A95">
        <v>84805001</v>
      </c>
      <c r="B95" t="s">
        <v>844</v>
      </c>
      <c r="C95">
        <v>84805</v>
      </c>
      <c r="D95" t="s">
        <v>844</v>
      </c>
      <c r="E95">
        <v>84</v>
      </c>
      <c r="F95" t="s">
        <v>843</v>
      </c>
      <c r="G95">
        <v>4</v>
      </c>
      <c r="H95" t="s">
        <v>252</v>
      </c>
      <c r="I95">
        <v>436</v>
      </c>
      <c r="J95">
        <v>441</v>
      </c>
      <c r="K95">
        <v>877</v>
      </c>
      <c r="L95">
        <v>452</v>
      </c>
      <c r="M95">
        <v>443</v>
      </c>
      <c r="N95">
        <v>896</v>
      </c>
      <c r="O95">
        <v>467</v>
      </c>
      <c r="P95">
        <v>438</v>
      </c>
      <c r="Q95">
        <v>905</v>
      </c>
      <c r="R95">
        <v>423</v>
      </c>
      <c r="S95">
        <v>453</v>
      </c>
      <c r="T95">
        <v>877</v>
      </c>
      <c r="U95">
        <v>230</v>
      </c>
      <c r="V95">
        <v>229</v>
      </c>
      <c r="W95">
        <v>459</v>
      </c>
      <c r="X95">
        <v>667.98099999999999</v>
      </c>
    </row>
    <row r="96" spans="1:24" x14ac:dyDescent="0.2">
      <c r="A96">
        <v>239903001</v>
      </c>
      <c r="B96" t="s">
        <v>2073</v>
      </c>
      <c r="C96">
        <v>239903</v>
      </c>
      <c r="D96" t="s">
        <v>2074</v>
      </c>
      <c r="E96">
        <v>239</v>
      </c>
      <c r="F96" t="s">
        <v>2072</v>
      </c>
      <c r="G96">
        <v>6</v>
      </c>
      <c r="H96" t="s">
        <v>79</v>
      </c>
      <c r="I96">
        <v>456</v>
      </c>
      <c r="J96">
        <v>450</v>
      </c>
      <c r="K96">
        <v>906</v>
      </c>
      <c r="L96">
        <v>519</v>
      </c>
      <c r="M96">
        <v>513</v>
      </c>
      <c r="N96">
        <v>1032</v>
      </c>
      <c r="O96">
        <v>543</v>
      </c>
      <c r="P96">
        <v>509</v>
      </c>
      <c r="Q96">
        <v>1051</v>
      </c>
      <c r="R96">
        <v>473</v>
      </c>
      <c r="S96">
        <v>520</v>
      </c>
      <c r="T96">
        <v>993</v>
      </c>
      <c r="U96">
        <v>91</v>
      </c>
      <c r="V96">
        <v>96</v>
      </c>
      <c r="W96">
        <v>187</v>
      </c>
      <c r="X96">
        <v>668.49400000000003</v>
      </c>
    </row>
    <row r="97" spans="1:24" x14ac:dyDescent="0.2">
      <c r="A97">
        <v>91907101</v>
      </c>
      <c r="B97" t="s">
        <v>894</v>
      </c>
      <c r="C97">
        <v>91907</v>
      </c>
      <c r="D97" t="s">
        <v>895</v>
      </c>
      <c r="E97">
        <v>91</v>
      </c>
      <c r="F97" t="s">
        <v>887</v>
      </c>
      <c r="G97">
        <v>10</v>
      </c>
      <c r="H97" t="s">
        <v>397</v>
      </c>
      <c r="I97">
        <v>480</v>
      </c>
      <c r="J97">
        <v>430</v>
      </c>
      <c r="K97">
        <v>910</v>
      </c>
      <c r="L97">
        <v>567</v>
      </c>
      <c r="M97">
        <v>513</v>
      </c>
      <c r="N97">
        <v>1077</v>
      </c>
      <c r="O97">
        <v>610</v>
      </c>
      <c r="P97">
        <v>555</v>
      </c>
      <c r="Q97">
        <v>1160</v>
      </c>
      <c r="R97">
        <v>480</v>
      </c>
      <c r="S97">
        <v>430</v>
      </c>
      <c r="T97">
        <v>910</v>
      </c>
      <c r="U97">
        <v>252</v>
      </c>
      <c r="V97">
        <v>223</v>
      </c>
      <c r="W97">
        <v>475</v>
      </c>
      <c r="X97">
        <v>669.50800000000004</v>
      </c>
    </row>
    <row r="98" spans="1:24" x14ac:dyDescent="0.2">
      <c r="A98">
        <v>15815041</v>
      </c>
      <c r="B98" t="s">
        <v>142</v>
      </c>
      <c r="C98">
        <v>15815</v>
      </c>
      <c r="D98" t="s">
        <v>143</v>
      </c>
      <c r="E98">
        <v>15</v>
      </c>
      <c r="F98" t="s">
        <v>139</v>
      </c>
      <c r="G98">
        <v>20</v>
      </c>
      <c r="H98" t="s">
        <v>67</v>
      </c>
      <c r="I98">
        <v>452</v>
      </c>
      <c r="J98">
        <v>472</v>
      </c>
      <c r="K98">
        <v>924</v>
      </c>
      <c r="L98">
        <v>487</v>
      </c>
      <c r="M98">
        <v>470</v>
      </c>
      <c r="N98">
        <v>957</v>
      </c>
      <c r="O98">
        <v>454</v>
      </c>
      <c r="P98">
        <v>452</v>
      </c>
      <c r="Q98">
        <v>906</v>
      </c>
      <c r="R98">
        <v>510</v>
      </c>
      <c r="S98">
        <v>483</v>
      </c>
      <c r="T98">
        <v>993</v>
      </c>
      <c r="U98">
        <v>141</v>
      </c>
      <c r="V98">
        <v>152</v>
      </c>
      <c r="W98">
        <v>293</v>
      </c>
      <c r="X98">
        <v>672.46699999999998</v>
      </c>
    </row>
    <row r="99" spans="1:24" x14ac:dyDescent="0.2">
      <c r="A99">
        <v>175905001</v>
      </c>
      <c r="B99" t="s">
        <v>1640</v>
      </c>
      <c r="C99">
        <v>175905</v>
      </c>
      <c r="D99" t="s">
        <v>1641</v>
      </c>
      <c r="E99">
        <v>175</v>
      </c>
      <c r="F99" t="s">
        <v>1635</v>
      </c>
      <c r="G99">
        <v>12</v>
      </c>
      <c r="H99" t="s">
        <v>115</v>
      </c>
      <c r="I99">
        <v>509</v>
      </c>
      <c r="J99">
        <v>483</v>
      </c>
      <c r="K99">
        <v>992</v>
      </c>
      <c r="L99">
        <v>512</v>
      </c>
      <c r="M99">
        <v>508</v>
      </c>
      <c r="N99">
        <v>1019</v>
      </c>
      <c r="O99">
        <v>508</v>
      </c>
      <c r="P99">
        <v>481</v>
      </c>
      <c r="Q99">
        <v>989</v>
      </c>
      <c r="R99">
        <v>517</v>
      </c>
      <c r="S99">
        <v>541</v>
      </c>
      <c r="T99">
        <v>1059</v>
      </c>
      <c r="U99">
        <v>91</v>
      </c>
      <c r="V99">
        <v>115</v>
      </c>
      <c r="W99">
        <v>206</v>
      </c>
      <c r="X99">
        <v>675.01800000000003</v>
      </c>
    </row>
    <row r="100" spans="1:24" x14ac:dyDescent="0.2">
      <c r="A100">
        <v>121906001</v>
      </c>
      <c r="B100" t="s">
        <v>1307</v>
      </c>
      <c r="C100">
        <v>121906</v>
      </c>
      <c r="D100" t="s">
        <v>1308</v>
      </c>
      <c r="E100">
        <v>121</v>
      </c>
      <c r="F100" t="s">
        <v>1302</v>
      </c>
      <c r="G100">
        <v>5</v>
      </c>
      <c r="H100" t="s">
        <v>372</v>
      </c>
      <c r="I100">
        <v>550</v>
      </c>
      <c r="J100">
        <v>485</v>
      </c>
      <c r="K100">
        <v>1035</v>
      </c>
      <c r="L100">
        <v>526</v>
      </c>
      <c r="M100">
        <v>492</v>
      </c>
      <c r="N100">
        <v>1015</v>
      </c>
      <c r="O100">
        <v>517</v>
      </c>
      <c r="P100">
        <v>492</v>
      </c>
      <c r="Q100">
        <v>1009</v>
      </c>
      <c r="R100">
        <v>539</v>
      </c>
      <c r="S100">
        <v>491</v>
      </c>
      <c r="T100">
        <v>1024</v>
      </c>
      <c r="U100">
        <v>66</v>
      </c>
      <c r="V100">
        <v>82</v>
      </c>
      <c r="W100">
        <v>148</v>
      </c>
      <c r="X100">
        <v>683.41899999999998</v>
      </c>
    </row>
    <row r="101" spans="1:24" x14ac:dyDescent="0.2">
      <c r="A101">
        <v>57840001</v>
      </c>
      <c r="B101" t="s">
        <v>516</v>
      </c>
      <c r="C101">
        <v>57840</v>
      </c>
      <c r="D101" t="s">
        <v>517</v>
      </c>
      <c r="E101">
        <v>57</v>
      </c>
      <c r="F101" t="s">
        <v>480</v>
      </c>
      <c r="G101">
        <v>10</v>
      </c>
      <c r="H101" t="s">
        <v>397</v>
      </c>
      <c r="I101">
        <v>554</v>
      </c>
      <c r="J101">
        <v>546</v>
      </c>
      <c r="K101">
        <v>1099</v>
      </c>
      <c r="L101">
        <v>560</v>
      </c>
      <c r="M101">
        <v>549</v>
      </c>
      <c r="N101">
        <v>1109</v>
      </c>
      <c r="O101">
        <v>562</v>
      </c>
      <c r="P101">
        <v>544</v>
      </c>
      <c r="Q101">
        <v>1106</v>
      </c>
      <c r="R101">
        <v>556</v>
      </c>
      <c r="S101">
        <v>559</v>
      </c>
      <c r="T101">
        <v>1115</v>
      </c>
      <c r="U101">
        <v>347</v>
      </c>
      <c r="V101">
        <v>164</v>
      </c>
      <c r="W101">
        <v>511</v>
      </c>
      <c r="X101">
        <v>684.91500000000019</v>
      </c>
    </row>
    <row r="102" spans="1:24" x14ac:dyDescent="0.2">
      <c r="A102">
        <v>93903001</v>
      </c>
      <c r="B102" t="s">
        <v>929</v>
      </c>
      <c r="C102">
        <v>93903</v>
      </c>
      <c r="D102" t="s">
        <v>930</v>
      </c>
      <c r="E102">
        <v>93</v>
      </c>
      <c r="F102" t="s">
        <v>928</v>
      </c>
      <c r="G102">
        <v>6</v>
      </c>
      <c r="H102" t="s">
        <v>79</v>
      </c>
      <c r="I102">
        <v>488</v>
      </c>
      <c r="J102">
        <v>483</v>
      </c>
      <c r="K102">
        <v>971</v>
      </c>
      <c r="L102">
        <v>513</v>
      </c>
      <c r="M102">
        <v>514</v>
      </c>
      <c r="N102">
        <v>1027</v>
      </c>
      <c r="O102">
        <v>494</v>
      </c>
      <c r="P102">
        <v>479</v>
      </c>
      <c r="Q102">
        <v>973</v>
      </c>
      <c r="R102">
        <v>529</v>
      </c>
      <c r="S102">
        <v>546</v>
      </c>
      <c r="T102">
        <v>1075</v>
      </c>
      <c r="U102">
        <v>104</v>
      </c>
      <c r="V102">
        <v>101</v>
      </c>
      <c r="W102">
        <v>205</v>
      </c>
      <c r="X102">
        <v>686.73299999999995</v>
      </c>
    </row>
    <row r="103" spans="1:24" x14ac:dyDescent="0.2">
      <c r="A103">
        <v>54901001</v>
      </c>
      <c r="B103" t="s">
        <v>473</v>
      </c>
      <c r="C103">
        <v>54901</v>
      </c>
      <c r="D103" t="s">
        <v>474</v>
      </c>
      <c r="E103">
        <v>54</v>
      </c>
      <c r="F103" t="s">
        <v>475</v>
      </c>
      <c r="G103">
        <v>17</v>
      </c>
      <c r="H103" t="s">
        <v>388</v>
      </c>
      <c r="I103">
        <v>560</v>
      </c>
      <c r="J103">
        <v>557</v>
      </c>
      <c r="K103">
        <v>1117</v>
      </c>
      <c r="L103">
        <v>552</v>
      </c>
      <c r="M103">
        <v>532</v>
      </c>
      <c r="N103">
        <v>1084</v>
      </c>
      <c r="O103">
        <v>578</v>
      </c>
      <c r="P103">
        <v>555</v>
      </c>
      <c r="Q103">
        <v>1133</v>
      </c>
      <c r="U103">
        <v>96</v>
      </c>
      <c r="V103">
        <v>95</v>
      </c>
      <c r="W103">
        <v>191</v>
      </c>
      <c r="X103">
        <v>692.22</v>
      </c>
    </row>
    <row r="104" spans="1:24" x14ac:dyDescent="0.2">
      <c r="A104">
        <v>13903001</v>
      </c>
      <c r="B104" t="s">
        <v>102</v>
      </c>
      <c r="C104">
        <v>13903</v>
      </c>
      <c r="D104" t="s">
        <v>103</v>
      </c>
      <c r="E104">
        <v>13</v>
      </c>
      <c r="F104" t="s">
        <v>101</v>
      </c>
      <c r="G104">
        <v>2</v>
      </c>
      <c r="H104" t="s">
        <v>59</v>
      </c>
      <c r="I104">
        <v>490</v>
      </c>
      <c r="J104">
        <v>500</v>
      </c>
      <c r="K104">
        <v>990</v>
      </c>
      <c r="L104">
        <v>553</v>
      </c>
      <c r="M104">
        <v>525</v>
      </c>
      <c r="N104">
        <v>1078</v>
      </c>
      <c r="O104">
        <v>573</v>
      </c>
      <c r="P104">
        <v>493</v>
      </c>
      <c r="Q104">
        <v>1067</v>
      </c>
      <c r="U104">
        <v>117</v>
      </c>
      <c r="V104">
        <v>122</v>
      </c>
      <c r="W104">
        <v>239</v>
      </c>
      <c r="X104">
        <v>692.74300000000005</v>
      </c>
    </row>
    <row r="105" spans="1:24" x14ac:dyDescent="0.2">
      <c r="A105">
        <v>110906001</v>
      </c>
      <c r="B105" t="s">
        <v>1237</v>
      </c>
      <c r="C105">
        <v>110906</v>
      </c>
      <c r="D105" t="s">
        <v>1238</v>
      </c>
      <c r="E105">
        <v>110</v>
      </c>
      <c r="F105" t="s">
        <v>1236</v>
      </c>
      <c r="G105">
        <v>17</v>
      </c>
      <c r="H105" t="s">
        <v>388</v>
      </c>
      <c r="I105">
        <v>517</v>
      </c>
      <c r="J105">
        <v>533</v>
      </c>
      <c r="K105">
        <v>1050</v>
      </c>
      <c r="L105">
        <v>518</v>
      </c>
      <c r="M105">
        <v>513</v>
      </c>
      <c r="N105">
        <v>1032</v>
      </c>
      <c r="O105">
        <v>524</v>
      </c>
      <c r="P105">
        <v>514</v>
      </c>
      <c r="Q105">
        <v>1038</v>
      </c>
      <c r="U105">
        <v>92</v>
      </c>
      <c r="V105">
        <v>113</v>
      </c>
      <c r="W105">
        <v>205</v>
      </c>
      <c r="X105">
        <v>693.697</v>
      </c>
    </row>
    <row r="106" spans="1:24" x14ac:dyDescent="0.2">
      <c r="A106">
        <v>15820001</v>
      </c>
      <c r="B106" t="s">
        <v>144</v>
      </c>
      <c r="C106">
        <v>15820</v>
      </c>
      <c r="D106" t="s">
        <v>144</v>
      </c>
      <c r="E106">
        <v>15</v>
      </c>
      <c r="F106" t="s">
        <v>139</v>
      </c>
      <c r="G106">
        <v>20</v>
      </c>
      <c r="H106" t="s">
        <v>67</v>
      </c>
      <c r="I106">
        <v>503</v>
      </c>
      <c r="J106">
        <v>428</v>
      </c>
      <c r="K106">
        <v>930</v>
      </c>
      <c r="L106">
        <v>503</v>
      </c>
      <c r="M106">
        <v>428</v>
      </c>
      <c r="N106">
        <v>930</v>
      </c>
      <c r="O106">
        <v>503</v>
      </c>
      <c r="P106">
        <v>428</v>
      </c>
      <c r="Q106">
        <v>930</v>
      </c>
      <c r="U106">
        <v>176</v>
      </c>
      <c r="V106">
        <v>152</v>
      </c>
      <c r="W106">
        <v>328</v>
      </c>
      <c r="X106">
        <v>699.7030000000002</v>
      </c>
    </row>
    <row r="107" spans="1:24" x14ac:dyDescent="0.2">
      <c r="A107">
        <v>174911001</v>
      </c>
      <c r="B107" t="s">
        <v>1631</v>
      </c>
      <c r="C107">
        <v>174911</v>
      </c>
      <c r="D107" t="s">
        <v>1632</v>
      </c>
      <c r="E107">
        <v>174</v>
      </c>
      <c r="F107" t="s">
        <v>1622</v>
      </c>
      <c r="G107">
        <v>7</v>
      </c>
      <c r="H107" t="s">
        <v>26</v>
      </c>
      <c r="I107">
        <v>488</v>
      </c>
      <c r="J107">
        <v>493</v>
      </c>
      <c r="K107">
        <v>980</v>
      </c>
      <c r="L107">
        <v>520</v>
      </c>
      <c r="M107">
        <v>514</v>
      </c>
      <c r="N107">
        <v>1034</v>
      </c>
      <c r="O107">
        <v>484</v>
      </c>
      <c r="P107">
        <v>470</v>
      </c>
      <c r="Q107">
        <v>954</v>
      </c>
      <c r="R107">
        <v>540</v>
      </c>
      <c r="S107">
        <v>539</v>
      </c>
      <c r="T107">
        <v>1079</v>
      </c>
      <c r="U107">
        <v>204</v>
      </c>
      <c r="V107">
        <v>258</v>
      </c>
      <c r="W107">
        <v>462</v>
      </c>
      <c r="X107">
        <v>701.40200000000004</v>
      </c>
    </row>
    <row r="108" spans="1:24" x14ac:dyDescent="0.2">
      <c r="A108">
        <v>107910001</v>
      </c>
      <c r="B108" t="s">
        <v>1166</v>
      </c>
      <c r="C108">
        <v>107910</v>
      </c>
      <c r="D108" t="s">
        <v>1167</v>
      </c>
      <c r="E108">
        <v>107</v>
      </c>
      <c r="F108" t="s">
        <v>1157</v>
      </c>
      <c r="G108">
        <v>7</v>
      </c>
      <c r="H108" t="s">
        <v>26</v>
      </c>
      <c r="I108">
        <v>504</v>
      </c>
      <c r="J108">
        <v>534</v>
      </c>
      <c r="K108">
        <v>1038</v>
      </c>
      <c r="L108">
        <v>532</v>
      </c>
      <c r="M108">
        <v>540</v>
      </c>
      <c r="N108">
        <v>1072</v>
      </c>
      <c r="O108">
        <v>552</v>
      </c>
      <c r="P108">
        <v>538</v>
      </c>
      <c r="Q108">
        <v>1090</v>
      </c>
      <c r="R108">
        <v>502</v>
      </c>
      <c r="S108">
        <v>543</v>
      </c>
      <c r="T108">
        <v>1045</v>
      </c>
      <c r="U108">
        <v>60</v>
      </c>
      <c r="V108">
        <v>54</v>
      </c>
      <c r="W108">
        <v>114</v>
      </c>
      <c r="X108">
        <v>709.08199999999999</v>
      </c>
    </row>
    <row r="109" spans="1:24" x14ac:dyDescent="0.2">
      <c r="A109">
        <v>26902001</v>
      </c>
      <c r="B109" t="s">
        <v>297</v>
      </c>
      <c r="C109">
        <v>26902</v>
      </c>
      <c r="D109" t="s">
        <v>298</v>
      </c>
      <c r="E109">
        <v>26</v>
      </c>
      <c r="F109" t="s">
        <v>296</v>
      </c>
      <c r="G109">
        <v>6</v>
      </c>
      <c r="H109" t="s">
        <v>79</v>
      </c>
      <c r="I109">
        <v>380</v>
      </c>
      <c r="J109">
        <v>430</v>
      </c>
      <c r="K109">
        <v>810</v>
      </c>
      <c r="L109">
        <v>450</v>
      </c>
      <c r="M109">
        <v>475</v>
      </c>
      <c r="N109">
        <v>925</v>
      </c>
      <c r="R109">
        <v>434</v>
      </c>
      <c r="S109">
        <v>464</v>
      </c>
      <c r="T109">
        <v>898</v>
      </c>
      <c r="U109">
        <v>70</v>
      </c>
      <c r="V109">
        <v>96</v>
      </c>
      <c r="W109">
        <v>166</v>
      </c>
      <c r="X109">
        <v>712.51</v>
      </c>
    </row>
    <row r="110" spans="1:24" x14ac:dyDescent="0.2">
      <c r="A110">
        <v>198901001</v>
      </c>
      <c r="B110" t="s">
        <v>1772</v>
      </c>
      <c r="C110">
        <v>198901</v>
      </c>
      <c r="D110" t="s">
        <v>1773</v>
      </c>
      <c r="E110">
        <v>198</v>
      </c>
      <c r="F110" t="s">
        <v>1774</v>
      </c>
      <c r="G110">
        <v>6</v>
      </c>
      <c r="H110" t="s">
        <v>79</v>
      </c>
      <c r="I110">
        <v>526</v>
      </c>
      <c r="J110">
        <v>508</v>
      </c>
      <c r="K110">
        <v>1034</v>
      </c>
      <c r="L110">
        <v>523</v>
      </c>
      <c r="M110">
        <v>514</v>
      </c>
      <c r="N110">
        <v>1037</v>
      </c>
      <c r="O110">
        <v>545</v>
      </c>
      <c r="P110">
        <v>514</v>
      </c>
      <c r="Q110">
        <v>1057</v>
      </c>
      <c r="R110">
        <v>503</v>
      </c>
      <c r="S110">
        <v>515</v>
      </c>
      <c r="T110">
        <v>1018</v>
      </c>
      <c r="U110">
        <v>66</v>
      </c>
      <c r="V110">
        <v>85</v>
      </c>
      <c r="W110">
        <v>151</v>
      </c>
      <c r="X110">
        <v>714.45400000000018</v>
      </c>
    </row>
    <row r="111" spans="1:24" x14ac:dyDescent="0.2">
      <c r="A111">
        <v>137903001</v>
      </c>
      <c r="B111" t="s">
        <v>1399</v>
      </c>
      <c r="C111">
        <v>137903</v>
      </c>
      <c r="D111" t="s">
        <v>1400</v>
      </c>
      <c r="E111">
        <v>137</v>
      </c>
      <c r="F111" t="s">
        <v>1398</v>
      </c>
      <c r="G111">
        <v>2</v>
      </c>
      <c r="H111" t="s">
        <v>59</v>
      </c>
      <c r="I111">
        <v>439</v>
      </c>
      <c r="J111">
        <v>456</v>
      </c>
      <c r="K111">
        <v>894</v>
      </c>
      <c r="L111">
        <v>479</v>
      </c>
      <c r="M111">
        <v>482</v>
      </c>
      <c r="N111">
        <v>960</v>
      </c>
      <c r="O111">
        <v>491</v>
      </c>
      <c r="P111">
        <v>478</v>
      </c>
      <c r="Q111">
        <v>968</v>
      </c>
      <c r="R111">
        <v>467</v>
      </c>
      <c r="S111">
        <v>486</v>
      </c>
      <c r="T111">
        <v>952</v>
      </c>
      <c r="U111">
        <v>103</v>
      </c>
      <c r="V111">
        <v>120</v>
      </c>
      <c r="W111">
        <v>223</v>
      </c>
      <c r="X111">
        <v>756.28800000000001</v>
      </c>
    </row>
    <row r="112" spans="1:24" x14ac:dyDescent="0.2">
      <c r="A112">
        <v>113905001</v>
      </c>
      <c r="B112" t="s">
        <v>1256</v>
      </c>
      <c r="C112">
        <v>113905</v>
      </c>
      <c r="D112" t="s">
        <v>1257</v>
      </c>
      <c r="E112">
        <v>113</v>
      </c>
      <c r="F112" t="s">
        <v>1251</v>
      </c>
      <c r="G112">
        <v>6</v>
      </c>
      <c r="H112" t="s">
        <v>79</v>
      </c>
      <c r="I112">
        <v>458</v>
      </c>
      <c r="J112">
        <v>465</v>
      </c>
      <c r="K112">
        <v>923</v>
      </c>
      <c r="L112">
        <v>523</v>
      </c>
      <c r="M112">
        <v>484</v>
      </c>
      <c r="N112">
        <v>1013</v>
      </c>
      <c r="O112">
        <v>529</v>
      </c>
      <c r="P112">
        <v>473</v>
      </c>
      <c r="Q112">
        <v>1009</v>
      </c>
      <c r="R112">
        <v>513</v>
      </c>
      <c r="S112">
        <v>506</v>
      </c>
      <c r="T112">
        <v>1019</v>
      </c>
      <c r="U112">
        <v>123</v>
      </c>
      <c r="V112">
        <v>108</v>
      </c>
      <c r="W112">
        <v>231</v>
      </c>
      <c r="X112">
        <v>757.33699999999999</v>
      </c>
    </row>
    <row r="113" spans="1:24" x14ac:dyDescent="0.2">
      <c r="A113">
        <v>175904001</v>
      </c>
      <c r="B113" t="s">
        <v>1638</v>
      </c>
      <c r="C113">
        <v>175904</v>
      </c>
      <c r="D113" t="s">
        <v>1639</v>
      </c>
      <c r="E113">
        <v>175</v>
      </c>
      <c r="F113" t="s">
        <v>1635</v>
      </c>
      <c r="G113">
        <v>12</v>
      </c>
      <c r="H113" t="s">
        <v>115</v>
      </c>
      <c r="I113">
        <v>573</v>
      </c>
      <c r="J113">
        <v>560</v>
      </c>
      <c r="K113">
        <v>1133</v>
      </c>
      <c r="L113">
        <v>550</v>
      </c>
      <c r="M113">
        <v>508</v>
      </c>
      <c r="N113">
        <v>1058</v>
      </c>
      <c r="O113">
        <v>563</v>
      </c>
      <c r="P113">
        <v>528</v>
      </c>
      <c r="Q113">
        <v>1090</v>
      </c>
      <c r="U113">
        <v>107</v>
      </c>
      <c r="V113">
        <v>122</v>
      </c>
      <c r="W113">
        <v>229</v>
      </c>
      <c r="X113">
        <v>763.02200000000005</v>
      </c>
    </row>
    <row r="114" spans="1:24" x14ac:dyDescent="0.2">
      <c r="A114">
        <v>178908001</v>
      </c>
      <c r="B114" t="s">
        <v>1670</v>
      </c>
      <c r="C114">
        <v>178908</v>
      </c>
      <c r="D114" t="s">
        <v>1671</v>
      </c>
      <c r="E114">
        <v>178</v>
      </c>
      <c r="F114" t="s">
        <v>1657</v>
      </c>
      <c r="G114">
        <v>2</v>
      </c>
      <c r="H114" t="s">
        <v>59</v>
      </c>
      <c r="I114">
        <v>465</v>
      </c>
      <c r="J114">
        <v>483</v>
      </c>
      <c r="K114">
        <v>948</v>
      </c>
      <c r="L114">
        <v>556</v>
      </c>
      <c r="M114">
        <v>534</v>
      </c>
      <c r="N114">
        <v>1090</v>
      </c>
      <c r="O114">
        <v>543</v>
      </c>
      <c r="P114">
        <v>506</v>
      </c>
      <c r="Q114">
        <v>1049</v>
      </c>
      <c r="R114">
        <v>571</v>
      </c>
      <c r="S114">
        <v>566</v>
      </c>
      <c r="T114">
        <v>1137</v>
      </c>
      <c r="U114">
        <v>82</v>
      </c>
      <c r="V114">
        <v>95</v>
      </c>
      <c r="W114">
        <v>177</v>
      </c>
      <c r="X114">
        <v>768.697</v>
      </c>
    </row>
    <row r="115" spans="1:24" x14ac:dyDescent="0.2">
      <c r="A115">
        <v>201908001</v>
      </c>
      <c r="B115" t="s">
        <v>1795</v>
      </c>
      <c r="C115">
        <v>201908</v>
      </c>
      <c r="D115" t="s">
        <v>1796</v>
      </c>
      <c r="E115">
        <v>201</v>
      </c>
      <c r="F115" t="s">
        <v>1790</v>
      </c>
      <c r="G115">
        <v>7</v>
      </c>
      <c r="H115" t="s">
        <v>26</v>
      </c>
      <c r="I115">
        <v>600</v>
      </c>
      <c r="J115">
        <v>590</v>
      </c>
      <c r="K115">
        <v>1190</v>
      </c>
      <c r="L115">
        <v>553</v>
      </c>
      <c r="M115">
        <v>530</v>
      </c>
      <c r="N115">
        <v>1083</v>
      </c>
      <c r="O115">
        <v>560</v>
      </c>
      <c r="P115">
        <v>530</v>
      </c>
      <c r="Q115">
        <v>1090</v>
      </c>
      <c r="R115">
        <v>551</v>
      </c>
      <c r="S115">
        <v>530</v>
      </c>
      <c r="T115">
        <v>1081</v>
      </c>
      <c r="U115">
        <v>125</v>
      </c>
      <c r="V115">
        <v>135</v>
      </c>
      <c r="W115">
        <v>260</v>
      </c>
      <c r="X115">
        <v>768.98500000000001</v>
      </c>
    </row>
    <row r="116" spans="1:24" x14ac:dyDescent="0.2">
      <c r="A116">
        <v>116916001</v>
      </c>
      <c r="B116" t="s">
        <v>1285</v>
      </c>
      <c r="C116">
        <v>116916</v>
      </c>
      <c r="D116" t="s">
        <v>1286</v>
      </c>
      <c r="E116">
        <v>116</v>
      </c>
      <c r="F116" t="s">
        <v>1270</v>
      </c>
      <c r="G116">
        <v>10</v>
      </c>
      <c r="H116" t="s">
        <v>397</v>
      </c>
      <c r="I116">
        <v>505</v>
      </c>
      <c r="J116">
        <v>476</v>
      </c>
      <c r="K116">
        <v>978</v>
      </c>
      <c r="L116">
        <v>520</v>
      </c>
      <c r="M116">
        <v>512</v>
      </c>
      <c r="N116">
        <v>1030</v>
      </c>
      <c r="O116">
        <v>505</v>
      </c>
      <c r="P116">
        <v>488</v>
      </c>
      <c r="Q116">
        <v>991</v>
      </c>
      <c r="R116">
        <v>540</v>
      </c>
      <c r="S116">
        <v>543</v>
      </c>
      <c r="T116">
        <v>1083</v>
      </c>
      <c r="U116">
        <v>79</v>
      </c>
      <c r="V116">
        <v>94</v>
      </c>
      <c r="W116">
        <v>173</v>
      </c>
      <c r="X116">
        <v>771.93499999999995</v>
      </c>
    </row>
    <row r="117" spans="1:24" x14ac:dyDescent="0.2">
      <c r="A117">
        <v>18902001</v>
      </c>
      <c r="B117" t="s">
        <v>228</v>
      </c>
      <c r="C117">
        <v>18902</v>
      </c>
      <c r="D117" t="s">
        <v>229</v>
      </c>
      <c r="E117">
        <v>18</v>
      </c>
      <c r="F117" t="s">
        <v>230</v>
      </c>
      <c r="G117">
        <v>12</v>
      </c>
      <c r="H117" t="s">
        <v>115</v>
      </c>
      <c r="I117">
        <v>513</v>
      </c>
      <c r="J117">
        <v>491</v>
      </c>
      <c r="K117">
        <v>1004</v>
      </c>
      <c r="L117">
        <v>506</v>
      </c>
      <c r="M117">
        <v>495</v>
      </c>
      <c r="N117">
        <v>1001</v>
      </c>
      <c r="O117">
        <v>525</v>
      </c>
      <c r="P117">
        <v>506</v>
      </c>
      <c r="Q117">
        <v>1033</v>
      </c>
      <c r="R117">
        <v>485</v>
      </c>
      <c r="S117">
        <v>482</v>
      </c>
      <c r="T117">
        <v>967</v>
      </c>
      <c r="U117">
        <v>114</v>
      </c>
      <c r="V117">
        <v>133</v>
      </c>
      <c r="W117">
        <v>247</v>
      </c>
      <c r="X117">
        <v>773.02700000000004</v>
      </c>
    </row>
    <row r="118" spans="1:24" x14ac:dyDescent="0.2">
      <c r="A118">
        <v>39903001</v>
      </c>
      <c r="B118" t="s">
        <v>383</v>
      </c>
      <c r="C118">
        <v>39903</v>
      </c>
      <c r="D118" t="s">
        <v>384</v>
      </c>
      <c r="E118">
        <v>39</v>
      </c>
      <c r="F118" t="s">
        <v>382</v>
      </c>
      <c r="G118">
        <v>9</v>
      </c>
      <c r="H118" t="s">
        <v>63</v>
      </c>
      <c r="I118">
        <v>473</v>
      </c>
      <c r="J118">
        <v>420</v>
      </c>
      <c r="K118">
        <v>893</v>
      </c>
      <c r="L118">
        <v>523</v>
      </c>
      <c r="M118">
        <v>478</v>
      </c>
      <c r="N118">
        <v>1002</v>
      </c>
      <c r="O118">
        <v>540</v>
      </c>
      <c r="P118">
        <v>464</v>
      </c>
      <c r="Q118">
        <v>1006</v>
      </c>
      <c r="R118">
        <v>485</v>
      </c>
      <c r="S118">
        <v>510</v>
      </c>
      <c r="T118">
        <v>995</v>
      </c>
      <c r="U118">
        <v>100</v>
      </c>
      <c r="V118">
        <v>111</v>
      </c>
      <c r="W118">
        <v>211</v>
      </c>
      <c r="X118">
        <v>774.21500000000003</v>
      </c>
    </row>
    <row r="119" spans="1:24" x14ac:dyDescent="0.2">
      <c r="A119">
        <v>74912001</v>
      </c>
      <c r="B119" t="s">
        <v>792</v>
      </c>
      <c r="C119">
        <v>74912</v>
      </c>
      <c r="D119" t="s">
        <v>793</v>
      </c>
      <c r="E119">
        <v>74</v>
      </c>
      <c r="F119" t="s">
        <v>783</v>
      </c>
      <c r="G119">
        <v>10</v>
      </c>
      <c r="H119" t="s">
        <v>397</v>
      </c>
      <c r="I119">
        <v>525</v>
      </c>
      <c r="J119">
        <v>527</v>
      </c>
      <c r="K119">
        <v>1052</v>
      </c>
      <c r="L119">
        <v>557</v>
      </c>
      <c r="M119">
        <v>539</v>
      </c>
      <c r="N119">
        <v>1095</v>
      </c>
      <c r="O119">
        <v>555</v>
      </c>
      <c r="P119">
        <v>543</v>
      </c>
      <c r="Q119">
        <v>1098</v>
      </c>
      <c r="R119">
        <v>559</v>
      </c>
      <c r="S119">
        <v>534</v>
      </c>
      <c r="T119">
        <v>1093</v>
      </c>
      <c r="U119">
        <v>71</v>
      </c>
      <c r="V119">
        <v>87</v>
      </c>
      <c r="W119">
        <v>158</v>
      </c>
      <c r="X119">
        <v>775.05900000000031</v>
      </c>
    </row>
    <row r="120" spans="1:24" x14ac:dyDescent="0.2">
      <c r="A120">
        <v>116902001</v>
      </c>
      <c r="B120" t="s">
        <v>1271</v>
      </c>
      <c r="C120">
        <v>116902</v>
      </c>
      <c r="D120" t="s">
        <v>1272</v>
      </c>
      <c r="E120">
        <v>116</v>
      </c>
      <c r="F120" t="s">
        <v>1270</v>
      </c>
      <c r="G120">
        <v>10</v>
      </c>
      <c r="H120" t="s">
        <v>397</v>
      </c>
      <c r="I120">
        <v>435</v>
      </c>
      <c r="J120">
        <v>470</v>
      </c>
      <c r="K120">
        <v>905</v>
      </c>
      <c r="L120">
        <v>481</v>
      </c>
      <c r="M120">
        <v>480</v>
      </c>
      <c r="N120">
        <v>961</v>
      </c>
      <c r="O120">
        <v>478</v>
      </c>
      <c r="P120">
        <v>498</v>
      </c>
      <c r="Q120">
        <v>976</v>
      </c>
      <c r="R120">
        <v>485</v>
      </c>
      <c r="S120">
        <v>458</v>
      </c>
      <c r="T120">
        <v>943</v>
      </c>
      <c r="U120">
        <v>72</v>
      </c>
      <c r="V120">
        <v>83</v>
      </c>
      <c r="W120">
        <v>155</v>
      </c>
      <c r="X120">
        <v>775.50800000000004</v>
      </c>
    </row>
    <row r="121" spans="1:24" x14ac:dyDescent="0.2">
      <c r="A121">
        <v>113902002</v>
      </c>
      <c r="B121" t="s">
        <v>1252</v>
      </c>
      <c r="C121">
        <v>113902</v>
      </c>
      <c r="D121" t="s">
        <v>1253</v>
      </c>
      <c r="E121">
        <v>113</v>
      </c>
      <c r="F121" t="s">
        <v>1251</v>
      </c>
      <c r="G121">
        <v>6</v>
      </c>
      <c r="H121" t="s">
        <v>79</v>
      </c>
      <c r="I121">
        <v>442</v>
      </c>
      <c r="J121">
        <v>416</v>
      </c>
      <c r="K121">
        <v>858</v>
      </c>
      <c r="L121">
        <v>473</v>
      </c>
      <c r="M121">
        <v>449</v>
      </c>
      <c r="N121">
        <v>922</v>
      </c>
      <c r="O121">
        <v>489</v>
      </c>
      <c r="P121">
        <v>471</v>
      </c>
      <c r="Q121">
        <v>960</v>
      </c>
      <c r="R121">
        <v>450</v>
      </c>
      <c r="S121">
        <v>415</v>
      </c>
      <c r="T121">
        <v>865</v>
      </c>
      <c r="U121">
        <v>77</v>
      </c>
      <c r="V121">
        <v>78</v>
      </c>
      <c r="W121">
        <v>155</v>
      </c>
      <c r="X121">
        <v>776.71900000000005</v>
      </c>
    </row>
    <row r="122" spans="1:24" x14ac:dyDescent="0.2">
      <c r="A122">
        <v>245901001</v>
      </c>
      <c r="B122" t="s">
        <v>2110</v>
      </c>
      <c r="C122">
        <v>245901</v>
      </c>
      <c r="D122" t="s">
        <v>2111</v>
      </c>
      <c r="E122">
        <v>245</v>
      </c>
      <c r="F122" t="s">
        <v>2112</v>
      </c>
      <c r="G122">
        <v>1</v>
      </c>
      <c r="H122" t="s">
        <v>327</v>
      </c>
      <c r="I122">
        <v>466</v>
      </c>
      <c r="J122">
        <v>464</v>
      </c>
      <c r="K122">
        <v>931</v>
      </c>
      <c r="L122">
        <v>470</v>
      </c>
      <c r="M122">
        <v>475</v>
      </c>
      <c r="N122">
        <v>945</v>
      </c>
      <c r="O122">
        <v>414</v>
      </c>
      <c r="P122">
        <v>400</v>
      </c>
      <c r="Q122">
        <v>816</v>
      </c>
      <c r="R122">
        <v>526</v>
      </c>
      <c r="S122">
        <v>550</v>
      </c>
      <c r="T122">
        <v>1074</v>
      </c>
      <c r="U122">
        <v>54</v>
      </c>
      <c r="V122">
        <v>53</v>
      </c>
      <c r="W122">
        <v>107</v>
      </c>
      <c r="X122">
        <v>778.85200000000032</v>
      </c>
    </row>
    <row r="123" spans="1:24" x14ac:dyDescent="0.2">
      <c r="A123">
        <v>146905001</v>
      </c>
      <c r="B123" t="s">
        <v>1444</v>
      </c>
      <c r="C123">
        <v>146905</v>
      </c>
      <c r="D123" t="s">
        <v>1445</v>
      </c>
      <c r="E123">
        <v>146</v>
      </c>
      <c r="F123" t="s">
        <v>1439</v>
      </c>
      <c r="G123">
        <v>5</v>
      </c>
      <c r="H123" t="s">
        <v>372</v>
      </c>
      <c r="I123">
        <v>476</v>
      </c>
      <c r="J123">
        <v>426</v>
      </c>
      <c r="K123">
        <v>904</v>
      </c>
      <c r="L123">
        <v>471</v>
      </c>
      <c r="M123">
        <v>446</v>
      </c>
      <c r="N123">
        <v>918</v>
      </c>
      <c r="O123">
        <v>471</v>
      </c>
      <c r="P123">
        <v>431</v>
      </c>
      <c r="Q123">
        <v>903</v>
      </c>
      <c r="R123">
        <v>472</v>
      </c>
      <c r="S123">
        <v>488</v>
      </c>
      <c r="T123">
        <v>962</v>
      </c>
      <c r="U123">
        <v>77</v>
      </c>
      <c r="V123">
        <v>81</v>
      </c>
      <c r="W123">
        <v>158</v>
      </c>
      <c r="X123">
        <v>783.28599999999994</v>
      </c>
    </row>
    <row r="124" spans="1:24" x14ac:dyDescent="0.2">
      <c r="A124">
        <v>123807001</v>
      </c>
      <c r="B124" t="s">
        <v>1311</v>
      </c>
      <c r="C124">
        <v>123807</v>
      </c>
      <c r="D124" t="s">
        <v>1311</v>
      </c>
      <c r="E124">
        <v>123</v>
      </c>
      <c r="F124" t="s">
        <v>1310</v>
      </c>
      <c r="G124">
        <v>5</v>
      </c>
      <c r="H124" t="s">
        <v>372</v>
      </c>
      <c r="I124">
        <v>446</v>
      </c>
      <c r="J124">
        <v>445</v>
      </c>
      <c r="K124">
        <v>890</v>
      </c>
      <c r="L124">
        <v>446</v>
      </c>
      <c r="M124">
        <v>444</v>
      </c>
      <c r="N124">
        <v>889</v>
      </c>
      <c r="O124">
        <v>445</v>
      </c>
      <c r="P124">
        <v>432</v>
      </c>
      <c r="Q124">
        <v>876</v>
      </c>
      <c r="R124">
        <v>446</v>
      </c>
      <c r="S124">
        <v>455</v>
      </c>
      <c r="T124">
        <v>901</v>
      </c>
      <c r="U124">
        <v>277</v>
      </c>
      <c r="V124">
        <v>239</v>
      </c>
      <c r="W124">
        <v>516</v>
      </c>
      <c r="X124">
        <v>797.35300000000018</v>
      </c>
    </row>
    <row r="125" spans="1:24" x14ac:dyDescent="0.2">
      <c r="A125">
        <v>26903002</v>
      </c>
      <c r="B125" t="s">
        <v>299</v>
      </c>
      <c r="C125">
        <v>26903</v>
      </c>
      <c r="D125" t="s">
        <v>300</v>
      </c>
      <c r="E125">
        <v>26</v>
      </c>
      <c r="F125" t="s">
        <v>296</v>
      </c>
      <c r="G125">
        <v>6</v>
      </c>
      <c r="H125" t="s">
        <v>79</v>
      </c>
      <c r="I125">
        <v>484</v>
      </c>
      <c r="J125">
        <v>471</v>
      </c>
      <c r="K125">
        <v>955</v>
      </c>
      <c r="L125">
        <v>503</v>
      </c>
      <c r="M125">
        <v>469</v>
      </c>
      <c r="N125">
        <v>973</v>
      </c>
      <c r="O125">
        <v>506</v>
      </c>
      <c r="P125">
        <v>465</v>
      </c>
      <c r="Q125">
        <v>971</v>
      </c>
      <c r="R125">
        <v>496</v>
      </c>
      <c r="S125">
        <v>482</v>
      </c>
      <c r="T125">
        <v>978</v>
      </c>
      <c r="U125">
        <v>128</v>
      </c>
      <c r="V125">
        <v>134</v>
      </c>
      <c r="W125">
        <v>262</v>
      </c>
      <c r="X125">
        <v>797.59700000000032</v>
      </c>
    </row>
    <row r="126" spans="1:24" x14ac:dyDescent="0.2">
      <c r="A126">
        <v>184901001</v>
      </c>
      <c r="B126" t="s">
        <v>1708</v>
      </c>
      <c r="C126">
        <v>184901</v>
      </c>
      <c r="D126" t="s">
        <v>1709</v>
      </c>
      <c r="E126">
        <v>184</v>
      </c>
      <c r="F126" t="s">
        <v>1710</v>
      </c>
      <c r="G126">
        <v>11</v>
      </c>
      <c r="H126" t="s">
        <v>461</v>
      </c>
      <c r="I126">
        <v>440</v>
      </c>
      <c r="J126">
        <v>466</v>
      </c>
      <c r="K126">
        <v>906</v>
      </c>
      <c r="L126">
        <v>472</v>
      </c>
      <c r="M126">
        <v>471</v>
      </c>
      <c r="N126">
        <v>943</v>
      </c>
      <c r="O126">
        <v>450</v>
      </c>
      <c r="P126">
        <v>434</v>
      </c>
      <c r="Q126">
        <v>884</v>
      </c>
      <c r="R126">
        <v>489</v>
      </c>
      <c r="S126">
        <v>499</v>
      </c>
      <c r="T126">
        <v>988</v>
      </c>
      <c r="U126">
        <v>74</v>
      </c>
      <c r="V126">
        <v>76</v>
      </c>
      <c r="W126">
        <v>150</v>
      </c>
      <c r="X126">
        <v>801.86200000000031</v>
      </c>
    </row>
    <row r="127" spans="1:24" x14ac:dyDescent="0.2">
      <c r="A127">
        <v>7901001</v>
      </c>
      <c r="B127" t="s">
        <v>64</v>
      </c>
      <c r="C127">
        <v>7901</v>
      </c>
      <c r="D127" t="s">
        <v>65</v>
      </c>
      <c r="E127">
        <v>7</v>
      </c>
      <c r="F127" t="s">
        <v>66</v>
      </c>
      <c r="G127">
        <v>20</v>
      </c>
      <c r="H127" t="s">
        <v>67</v>
      </c>
      <c r="I127">
        <v>459</v>
      </c>
      <c r="J127">
        <v>431</v>
      </c>
      <c r="K127">
        <v>890</v>
      </c>
      <c r="L127">
        <v>465</v>
      </c>
      <c r="M127">
        <v>445</v>
      </c>
      <c r="N127">
        <v>911</v>
      </c>
      <c r="O127">
        <v>447</v>
      </c>
      <c r="P127">
        <v>440</v>
      </c>
      <c r="Q127">
        <v>887</v>
      </c>
      <c r="R127">
        <v>488</v>
      </c>
      <c r="S127">
        <v>452</v>
      </c>
      <c r="T127">
        <v>940</v>
      </c>
      <c r="U127">
        <v>73</v>
      </c>
      <c r="V127">
        <v>77</v>
      </c>
      <c r="W127">
        <v>150</v>
      </c>
      <c r="X127">
        <v>806.654</v>
      </c>
    </row>
    <row r="128" spans="1:24" x14ac:dyDescent="0.2">
      <c r="A128">
        <v>62904001</v>
      </c>
      <c r="B128" t="s">
        <v>650</v>
      </c>
      <c r="C128">
        <v>62904</v>
      </c>
      <c r="D128" t="s">
        <v>651</v>
      </c>
      <c r="E128">
        <v>62</v>
      </c>
      <c r="F128" t="s">
        <v>645</v>
      </c>
      <c r="G128">
        <v>3</v>
      </c>
      <c r="H128" t="s">
        <v>317</v>
      </c>
      <c r="I128">
        <v>527</v>
      </c>
      <c r="J128">
        <v>483</v>
      </c>
      <c r="K128">
        <v>1010</v>
      </c>
      <c r="L128">
        <v>497</v>
      </c>
      <c r="M128">
        <v>469</v>
      </c>
      <c r="N128">
        <v>966</v>
      </c>
      <c r="O128">
        <v>478</v>
      </c>
      <c r="P128">
        <v>451</v>
      </c>
      <c r="Q128">
        <v>929</v>
      </c>
      <c r="R128">
        <v>514</v>
      </c>
      <c r="S128">
        <v>486</v>
      </c>
      <c r="T128">
        <v>999</v>
      </c>
      <c r="U128">
        <v>75</v>
      </c>
      <c r="V128">
        <v>89</v>
      </c>
      <c r="W128">
        <v>164</v>
      </c>
      <c r="X128">
        <v>816.91300000000001</v>
      </c>
    </row>
    <row r="129" spans="1:24" x14ac:dyDescent="0.2">
      <c r="A129">
        <v>174902001</v>
      </c>
      <c r="B129" t="s">
        <v>1620</v>
      </c>
      <c r="C129">
        <v>174902</v>
      </c>
      <c r="D129" t="s">
        <v>1621</v>
      </c>
      <c r="E129">
        <v>174</v>
      </c>
      <c r="F129" t="s">
        <v>1622</v>
      </c>
      <c r="G129">
        <v>7</v>
      </c>
      <c r="H129" t="s">
        <v>26</v>
      </c>
      <c r="I129">
        <v>542</v>
      </c>
      <c r="J129">
        <v>520</v>
      </c>
      <c r="K129">
        <v>1072</v>
      </c>
      <c r="L129">
        <v>552</v>
      </c>
      <c r="M129">
        <v>541</v>
      </c>
      <c r="N129">
        <v>1097</v>
      </c>
      <c r="O129">
        <v>517</v>
      </c>
      <c r="P129">
        <v>509</v>
      </c>
      <c r="Q129">
        <v>1026</v>
      </c>
      <c r="R129">
        <v>613</v>
      </c>
      <c r="S129">
        <v>598</v>
      </c>
      <c r="T129">
        <v>1223</v>
      </c>
      <c r="U129">
        <v>131</v>
      </c>
      <c r="V129">
        <v>150</v>
      </c>
      <c r="W129">
        <v>281</v>
      </c>
      <c r="X129">
        <v>820.57500000000005</v>
      </c>
    </row>
    <row r="130" spans="1:24" x14ac:dyDescent="0.2">
      <c r="A130">
        <v>161908002</v>
      </c>
      <c r="B130" t="s">
        <v>1538</v>
      </c>
      <c r="C130">
        <v>161908</v>
      </c>
      <c r="D130" t="s">
        <v>1539</v>
      </c>
      <c r="E130">
        <v>161</v>
      </c>
      <c r="F130" t="s">
        <v>1521</v>
      </c>
      <c r="G130">
        <v>12</v>
      </c>
      <c r="H130" t="s">
        <v>115</v>
      </c>
      <c r="I130">
        <v>468</v>
      </c>
      <c r="J130">
        <v>503</v>
      </c>
      <c r="K130">
        <v>970</v>
      </c>
      <c r="L130">
        <v>505</v>
      </c>
      <c r="M130">
        <v>513</v>
      </c>
      <c r="N130">
        <v>1018</v>
      </c>
      <c r="O130">
        <v>503</v>
      </c>
      <c r="P130">
        <v>488</v>
      </c>
      <c r="Q130">
        <v>991</v>
      </c>
      <c r="R130">
        <v>506</v>
      </c>
      <c r="S130">
        <v>541</v>
      </c>
      <c r="T130">
        <v>1048</v>
      </c>
      <c r="U130">
        <v>77</v>
      </c>
      <c r="V130">
        <v>93</v>
      </c>
      <c r="W130">
        <v>170</v>
      </c>
      <c r="X130">
        <v>824.70300000000032</v>
      </c>
    </row>
    <row r="131" spans="1:24" x14ac:dyDescent="0.2">
      <c r="A131">
        <v>161901001</v>
      </c>
      <c r="B131" t="s">
        <v>1530</v>
      </c>
      <c r="C131">
        <v>161901</v>
      </c>
      <c r="D131" t="s">
        <v>1531</v>
      </c>
      <c r="E131">
        <v>161</v>
      </c>
      <c r="F131" t="s">
        <v>1521</v>
      </c>
      <c r="G131">
        <v>12</v>
      </c>
      <c r="H131" t="s">
        <v>115</v>
      </c>
      <c r="I131">
        <v>583</v>
      </c>
      <c r="J131">
        <v>540</v>
      </c>
      <c r="K131">
        <v>1123</v>
      </c>
      <c r="L131">
        <v>570</v>
      </c>
      <c r="M131">
        <v>564</v>
      </c>
      <c r="N131">
        <v>1133</v>
      </c>
      <c r="O131">
        <v>548</v>
      </c>
      <c r="P131">
        <v>515</v>
      </c>
      <c r="Q131">
        <v>1063</v>
      </c>
      <c r="R131">
        <v>581</v>
      </c>
      <c r="S131">
        <v>589</v>
      </c>
      <c r="T131">
        <v>1169</v>
      </c>
      <c r="U131">
        <v>132</v>
      </c>
      <c r="V131">
        <v>138</v>
      </c>
      <c r="W131">
        <v>270</v>
      </c>
      <c r="X131">
        <v>825.15500000000031</v>
      </c>
    </row>
    <row r="132" spans="1:24" x14ac:dyDescent="0.2">
      <c r="A132">
        <v>115901004</v>
      </c>
      <c r="B132" t="s">
        <v>1265</v>
      </c>
      <c r="C132">
        <v>115901</v>
      </c>
      <c r="D132" t="s">
        <v>1266</v>
      </c>
      <c r="E132">
        <v>115</v>
      </c>
      <c r="F132" t="s">
        <v>1267</v>
      </c>
      <c r="G132">
        <v>19</v>
      </c>
      <c r="H132" t="s">
        <v>697</v>
      </c>
      <c r="I132">
        <v>455</v>
      </c>
      <c r="J132">
        <v>434</v>
      </c>
      <c r="K132">
        <v>888</v>
      </c>
      <c r="L132">
        <v>455</v>
      </c>
      <c r="M132">
        <v>434</v>
      </c>
      <c r="N132">
        <v>888</v>
      </c>
      <c r="O132">
        <v>445</v>
      </c>
      <c r="P132">
        <v>425</v>
      </c>
      <c r="Q132">
        <v>866</v>
      </c>
      <c r="R132">
        <v>464</v>
      </c>
      <c r="S132">
        <v>442</v>
      </c>
      <c r="T132">
        <v>905</v>
      </c>
      <c r="U132">
        <v>58</v>
      </c>
      <c r="V132">
        <v>74</v>
      </c>
      <c r="W132">
        <v>132</v>
      </c>
      <c r="X132">
        <v>832.29100000000005</v>
      </c>
    </row>
    <row r="133" spans="1:24" x14ac:dyDescent="0.2">
      <c r="A133">
        <v>97903001</v>
      </c>
      <c r="B133" t="s">
        <v>956</v>
      </c>
      <c r="C133">
        <v>97903</v>
      </c>
      <c r="D133" t="s">
        <v>957</v>
      </c>
      <c r="E133">
        <v>97</v>
      </c>
      <c r="F133" t="s">
        <v>955</v>
      </c>
      <c r="G133">
        <v>12</v>
      </c>
      <c r="H133" t="s">
        <v>115</v>
      </c>
      <c r="I133">
        <v>505</v>
      </c>
      <c r="J133">
        <v>497</v>
      </c>
      <c r="K133">
        <v>1002</v>
      </c>
      <c r="L133">
        <v>566</v>
      </c>
      <c r="M133">
        <v>566</v>
      </c>
      <c r="N133">
        <v>1131</v>
      </c>
      <c r="O133">
        <v>582</v>
      </c>
      <c r="P133">
        <v>578</v>
      </c>
      <c r="Q133">
        <v>1158</v>
      </c>
      <c r="R133">
        <v>545</v>
      </c>
      <c r="S133">
        <v>550</v>
      </c>
      <c r="T133">
        <v>1098</v>
      </c>
      <c r="U133">
        <v>119</v>
      </c>
      <c r="V133">
        <v>170</v>
      </c>
      <c r="W133">
        <v>289</v>
      </c>
      <c r="X133">
        <v>838.92000000000019</v>
      </c>
    </row>
    <row r="134" spans="1:24" x14ac:dyDescent="0.2">
      <c r="A134">
        <v>145906001</v>
      </c>
      <c r="B134" t="s">
        <v>1431</v>
      </c>
      <c r="C134">
        <v>145906</v>
      </c>
      <c r="D134" t="s">
        <v>1432</v>
      </c>
      <c r="E134">
        <v>145</v>
      </c>
      <c r="F134" t="s">
        <v>1430</v>
      </c>
      <c r="G134">
        <v>6</v>
      </c>
      <c r="H134" t="s">
        <v>79</v>
      </c>
      <c r="I134">
        <v>514</v>
      </c>
      <c r="J134">
        <v>466</v>
      </c>
      <c r="K134">
        <v>980</v>
      </c>
      <c r="L134">
        <v>517</v>
      </c>
      <c r="M134">
        <v>484</v>
      </c>
      <c r="N134">
        <v>1001</v>
      </c>
      <c r="O134">
        <v>489</v>
      </c>
      <c r="P134">
        <v>461</v>
      </c>
      <c r="Q134">
        <v>950</v>
      </c>
      <c r="R134">
        <v>550</v>
      </c>
      <c r="S134">
        <v>510</v>
      </c>
      <c r="T134">
        <v>1060</v>
      </c>
      <c r="U134">
        <v>83</v>
      </c>
      <c r="V134">
        <v>96</v>
      </c>
      <c r="W134">
        <v>179</v>
      </c>
      <c r="X134">
        <v>843.51900000000001</v>
      </c>
    </row>
    <row r="135" spans="1:24" x14ac:dyDescent="0.2">
      <c r="A135">
        <v>209901001</v>
      </c>
      <c r="B135" t="s">
        <v>1820</v>
      </c>
      <c r="C135">
        <v>209901</v>
      </c>
      <c r="D135" t="s">
        <v>1821</v>
      </c>
      <c r="E135">
        <v>209</v>
      </c>
      <c r="F135" t="s">
        <v>1822</v>
      </c>
      <c r="G135">
        <v>14</v>
      </c>
      <c r="H135" t="s">
        <v>321</v>
      </c>
      <c r="I135">
        <v>605</v>
      </c>
      <c r="J135">
        <v>600</v>
      </c>
      <c r="K135">
        <v>1205</v>
      </c>
      <c r="L135">
        <v>541</v>
      </c>
      <c r="M135">
        <v>496</v>
      </c>
      <c r="N135">
        <v>1037</v>
      </c>
      <c r="O135">
        <v>530</v>
      </c>
      <c r="P135">
        <v>470</v>
      </c>
      <c r="Q135">
        <v>1000</v>
      </c>
      <c r="R135">
        <v>558</v>
      </c>
      <c r="S135">
        <v>535</v>
      </c>
      <c r="T135">
        <v>1093</v>
      </c>
      <c r="U135">
        <v>115</v>
      </c>
      <c r="V135">
        <v>108</v>
      </c>
      <c r="W135">
        <v>223</v>
      </c>
      <c r="X135">
        <v>858.15200000000004</v>
      </c>
    </row>
    <row r="136" spans="1:24" x14ac:dyDescent="0.2">
      <c r="A136">
        <v>100908001</v>
      </c>
      <c r="B136" t="s">
        <v>967</v>
      </c>
      <c r="C136">
        <v>100908</v>
      </c>
      <c r="D136" t="s">
        <v>968</v>
      </c>
      <c r="E136">
        <v>100</v>
      </c>
      <c r="F136" t="s">
        <v>960</v>
      </c>
      <c r="G136">
        <v>5</v>
      </c>
      <c r="H136" t="s">
        <v>372</v>
      </c>
      <c r="I136">
        <v>515</v>
      </c>
      <c r="J136">
        <v>430</v>
      </c>
      <c r="K136">
        <v>945</v>
      </c>
      <c r="L136">
        <v>505</v>
      </c>
      <c r="M136">
        <v>470</v>
      </c>
      <c r="N136">
        <v>976</v>
      </c>
      <c r="O136">
        <v>493</v>
      </c>
      <c r="P136">
        <v>444</v>
      </c>
      <c r="Q136">
        <v>937</v>
      </c>
      <c r="R136">
        <v>523</v>
      </c>
      <c r="S136">
        <v>507</v>
      </c>
      <c r="T136">
        <v>1030</v>
      </c>
      <c r="U136">
        <v>131</v>
      </c>
      <c r="V136">
        <v>121</v>
      </c>
      <c r="W136">
        <v>252</v>
      </c>
      <c r="X136">
        <v>865.26600000000019</v>
      </c>
    </row>
    <row r="137" spans="1:24" x14ac:dyDescent="0.2">
      <c r="A137">
        <v>166905001</v>
      </c>
      <c r="B137" t="s">
        <v>1582</v>
      </c>
      <c r="C137">
        <v>166905</v>
      </c>
      <c r="D137" t="s">
        <v>1583</v>
      </c>
      <c r="E137">
        <v>166</v>
      </c>
      <c r="F137" t="s">
        <v>1579</v>
      </c>
      <c r="G137">
        <v>13</v>
      </c>
      <c r="H137" t="s">
        <v>92</v>
      </c>
      <c r="I137">
        <v>535</v>
      </c>
      <c r="J137">
        <v>508</v>
      </c>
      <c r="K137">
        <v>1043</v>
      </c>
      <c r="L137">
        <v>528</v>
      </c>
      <c r="M137">
        <v>521</v>
      </c>
      <c r="N137">
        <v>1050</v>
      </c>
      <c r="O137">
        <v>532</v>
      </c>
      <c r="P137">
        <v>525</v>
      </c>
      <c r="Q137">
        <v>1057</v>
      </c>
      <c r="R137">
        <v>523</v>
      </c>
      <c r="S137">
        <v>515</v>
      </c>
      <c r="T137">
        <v>1040</v>
      </c>
      <c r="U137">
        <v>91</v>
      </c>
      <c r="V137">
        <v>108</v>
      </c>
      <c r="W137">
        <v>199</v>
      </c>
      <c r="X137">
        <v>865.82900000000018</v>
      </c>
    </row>
    <row r="138" spans="1:24" x14ac:dyDescent="0.2">
      <c r="A138">
        <v>143903001</v>
      </c>
      <c r="B138" t="s">
        <v>1421</v>
      </c>
      <c r="C138">
        <v>143903</v>
      </c>
      <c r="D138" t="s">
        <v>1422</v>
      </c>
      <c r="E138">
        <v>143</v>
      </c>
      <c r="F138" t="s">
        <v>1420</v>
      </c>
      <c r="G138">
        <v>3</v>
      </c>
      <c r="H138" t="s">
        <v>317</v>
      </c>
      <c r="I138">
        <v>522</v>
      </c>
      <c r="J138">
        <v>492</v>
      </c>
      <c r="K138">
        <v>1012</v>
      </c>
      <c r="L138">
        <v>526</v>
      </c>
      <c r="M138">
        <v>519</v>
      </c>
      <c r="N138">
        <v>1045</v>
      </c>
      <c r="O138">
        <v>522</v>
      </c>
      <c r="P138">
        <v>506</v>
      </c>
      <c r="Q138">
        <v>1029</v>
      </c>
      <c r="R138">
        <v>531</v>
      </c>
      <c r="S138">
        <v>534</v>
      </c>
      <c r="T138">
        <v>1064</v>
      </c>
      <c r="U138">
        <v>145</v>
      </c>
      <c r="V138">
        <v>142</v>
      </c>
      <c r="W138">
        <v>287</v>
      </c>
      <c r="X138">
        <v>866.822</v>
      </c>
    </row>
    <row r="139" spans="1:24" x14ac:dyDescent="0.2">
      <c r="A139">
        <v>101865001</v>
      </c>
      <c r="B139" t="s">
        <v>1005</v>
      </c>
      <c r="C139">
        <v>101865</v>
      </c>
      <c r="D139" t="s">
        <v>1005</v>
      </c>
      <c r="E139">
        <v>101</v>
      </c>
      <c r="F139" t="s">
        <v>971</v>
      </c>
      <c r="G139">
        <v>4</v>
      </c>
      <c r="H139" t="s">
        <v>252</v>
      </c>
      <c r="I139">
        <v>406</v>
      </c>
      <c r="J139">
        <v>376</v>
      </c>
      <c r="K139">
        <v>782</v>
      </c>
      <c r="L139">
        <v>396</v>
      </c>
      <c r="M139">
        <v>373</v>
      </c>
      <c r="N139">
        <v>769</v>
      </c>
      <c r="O139">
        <v>415</v>
      </c>
      <c r="P139">
        <v>383</v>
      </c>
      <c r="Q139">
        <v>798</v>
      </c>
      <c r="R139">
        <v>378</v>
      </c>
      <c r="S139">
        <v>363</v>
      </c>
      <c r="T139">
        <v>740</v>
      </c>
      <c r="U139">
        <v>67</v>
      </c>
      <c r="V139">
        <v>67</v>
      </c>
      <c r="W139">
        <v>134</v>
      </c>
      <c r="X139">
        <v>877.90500000000031</v>
      </c>
    </row>
    <row r="140" spans="1:24" x14ac:dyDescent="0.2">
      <c r="A140">
        <v>101865003</v>
      </c>
      <c r="B140" t="s">
        <v>1006</v>
      </c>
      <c r="C140">
        <v>101865</v>
      </c>
      <c r="D140" t="s">
        <v>1005</v>
      </c>
      <c r="E140">
        <v>101</v>
      </c>
      <c r="F140" t="s">
        <v>971</v>
      </c>
      <c r="G140">
        <v>4</v>
      </c>
      <c r="H140" t="s">
        <v>252</v>
      </c>
      <c r="I140">
        <v>424</v>
      </c>
      <c r="J140">
        <v>402</v>
      </c>
      <c r="K140">
        <v>836</v>
      </c>
      <c r="L140">
        <v>433</v>
      </c>
      <c r="M140">
        <v>404</v>
      </c>
      <c r="N140">
        <v>843</v>
      </c>
      <c r="O140">
        <v>422</v>
      </c>
      <c r="P140">
        <v>371</v>
      </c>
      <c r="Q140">
        <v>804</v>
      </c>
      <c r="R140">
        <v>448</v>
      </c>
      <c r="S140">
        <v>447</v>
      </c>
      <c r="T140">
        <v>895</v>
      </c>
      <c r="U140">
        <v>114</v>
      </c>
      <c r="V140">
        <v>75</v>
      </c>
      <c r="W140">
        <v>189</v>
      </c>
      <c r="X140">
        <v>877.90500000000031</v>
      </c>
    </row>
    <row r="141" spans="1:24" x14ac:dyDescent="0.2">
      <c r="A141">
        <v>1902001</v>
      </c>
      <c r="B141" t="s">
        <v>23</v>
      </c>
      <c r="C141">
        <v>1902</v>
      </c>
      <c r="D141" t="s">
        <v>24</v>
      </c>
      <c r="E141">
        <v>1</v>
      </c>
      <c r="F141" t="s">
        <v>25</v>
      </c>
      <c r="G141">
        <v>7</v>
      </c>
      <c r="H141" t="s">
        <v>26</v>
      </c>
      <c r="I141">
        <v>493</v>
      </c>
      <c r="J141">
        <v>492</v>
      </c>
      <c r="K141">
        <v>985</v>
      </c>
      <c r="L141">
        <v>519</v>
      </c>
      <c r="M141">
        <v>505</v>
      </c>
      <c r="N141">
        <v>1024</v>
      </c>
      <c r="O141">
        <v>515</v>
      </c>
      <c r="P141">
        <v>489</v>
      </c>
      <c r="Q141">
        <v>1004</v>
      </c>
      <c r="R141">
        <v>540</v>
      </c>
      <c r="S141">
        <v>583</v>
      </c>
      <c r="T141">
        <v>1123</v>
      </c>
      <c r="U141">
        <v>91</v>
      </c>
      <c r="V141">
        <v>97</v>
      </c>
      <c r="W141">
        <v>188</v>
      </c>
      <c r="X141">
        <v>881.45300000000032</v>
      </c>
    </row>
    <row r="142" spans="1:24" x14ac:dyDescent="0.2">
      <c r="A142">
        <v>110907001</v>
      </c>
      <c r="B142" t="s">
        <v>1239</v>
      </c>
      <c r="C142">
        <v>110907</v>
      </c>
      <c r="D142" t="s">
        <v>1240</v>
      </c>
      <c r="E142">
        <v>110</v>
      </c>
      <c r="F142" t="s">
        <v>1236</v>
      </c>
      <c r="G142">
        <v>17</v>
      </c>
      <c r="H142" t="s">
        <v>388</v>
      </c>
      <c r="I142">
        <v>500</v>
      </c>
      <c r="J142">
        <v>547</v>
      </c>
      <c r="K142">
        <v>1047</v>
      </c>
      <c r="L142">
        <v>525</v>
      </c>
      <c r="M142">
        <v>553</v>
      </c>
      <c r="N142">
        <v>1078</v>
      </c>
      <c r="O142">
        <v>515</v>
      </c>
      <c r="P142">
        <v>555</v>
      </c>
      <c r="Q142">
        <v>1070</v>
      </c>
      <c r="R142">
        <v>537</v>
      </c>
      <c r="S142">
        <v>551</v>
      </c>
      <c r="T142">
        <v>1088</v>
      </c>
      <c r="U142">
        <v>74</v>
      </c>
      <c r="V142">
        <v>93</v>
      </c>
      <c r="W142">
        <v>167</v>
      </c>
      <c r="X142">
        <v>887.49100000000033</v>
      </c>
    </row>
    <row r="143" spans="1:24" x14ac:dyDescent="0.2">
      <c r="A143">
        <v>113903002</v>
      </c>
      <c r="B143" t="s">
        <v>1254</v>
      </c>
      <c r="C143">
        <v>113903</v>
      </c>
      <c r="D143" t="s">
        <v>1255</v>
      </c>
      <c r="E143">
        <v>113</v>
      </c>
      <c r="F143" t="s">
        <v>1251</v>
      </c>
      <c r="G143">
        <v>6</v>
      </c>
      <c r="H143" t="s">
        <v>79</v>
      </c>
      <c r="I143">
        <v>470</v>
      </c>
      <c r="J143">
        <v>442</v>
      </c>
      <c r="K143">
        <v>915</v>
      </c>
      <c r="L143">
        <v>533</v>
      </c>
      <c r="M143">
        <v>499</v>
      </c>
      <c r="N143">
        <v>1032</v>
      </c>
      <c r="O143">
        <v>562</v>
      </c>
      <c r="P143">
        <v>517</v>
      </c>
      <c r="Q143">
        <v>1079</v>
      </c>
      <c r="R143">
        <v>502</v>
      </c>
      <c r="S143">
        <v>479</v>
      </c>
      <c r="T143">
        <v>982</v>
      </c>
      <c r="U143">
        <v>110</v>
      </c>
      <c r="V143">
        <v>118</v>
      </c>
      <c r="W143">
        <v>228</v>
      </c>
      <c r="X143">
        <v>888.37400000000002</v>
      </c>
    </row>
    <row r="144" spans="1:24" x14ac:dyDescent="0.2">
      <c r="A144">
        <v>186903002</v>
      </c>
      <c r="B144" t="s">
        <v>1726</v>
      </c>
      <c r="C144">
        <v>186903</v>
      </c>
      <c r="D144" t="s">
        <v>1727</v>
      </c>
      <c r="E144">
        <v>186</v>
      </c>
      <c r="F144" t="s">
        <v>1723</v>
      </c>
      <c r="G144">
        <v>18</v>
      </c>
      <c r="H144" t="s">
        <v>40</v>
      </c>
      <c r="I144">
        <v>537</v>
      </c>
      <c r="J144">
        <v>518</v>
      </c>
      <c r="K144">
        <v>1055</v>
      </c>
      <c r="L144">
        <v>537</v>
      </c>
      <c r="M144">
        <v>518</v>
      </c>
      <c r="N144">
        <v>1055</v>
      </c>
      <c r="R144">
        <v>537</v>
      </c>
      <c r="S144">
        <v>518</v>
      </c>
      <c r="T144">
        <v>1055</v>
      </c>
      <c r="U144">
        <v>0</v>
      </c>
      <c r="V144">
        <v>78</v>
      </c>
      <c r="W144">
        <v>78</v>
      </c>
      <c r="X144">
        <v>898.75600000000031</v>
      </c>
    </row>
    <row r="145" spans="1:24" x14ac:dyDescent="0.2">
      <c r="A145">
        <v>70907001</v>
      </c>
      <c r="B145" t="s">
        <v>678</v>
      </c>
      <c r="C145">
        <v>70907</v>
      </c>
      <c r="D145" t="s">
        <v>679</v>
      </c>
      <c r="E145">
        <v>70</v>
      </c>
      <c r="F145" t="s">
        <v>671</v>
      </c>
      <c r="G145">
        <v>10</v>
      </c>
      <c r="H145" t="s">
        <v>397</v>
      </c>
      <c r="I145">
        <v>424</v>
      </c>
      <c r="J145">
        <v>406</v>
      </c>
      <c r="K145">
        <v>830</v>
      </c>
      <c r="L145">
        <v>486</v>
      </c>
      <c r="M145">
        <v>475</v>
      </c>
      <c r="N145">
        <v>962</v>
      </c>
      <c r="O145">
        <v>473</v>
      </c>
      <c r="P145">
        <v>493</v>
      </c>
      <c r="Q145">
        <v>967</v>
      </c>
      <c r="R145">
        <v>491</v>
      </c>
      <c r="S145">
        <v>469</v>
      </c>
      <c r="T145">
        <v>960</v>
      </c>
      <c r="U145">
        <v>133</v>
      </c>
      <c r="V145">
        <v>155</v>
      </c>
      <c r="W145">
        <v>288</v>
      </c>
      <c r="X145">
        <v>899.90800000000002</v>
      </c>
    </row>
    <row r="146" spans="1:24" x14ac:dyDescent="0.2">
      <c r="A146">
        <v>133901001</v>
      </c>
      <c r="B146" t="s">
        <v>1383</v>
      </c>
      <c r="C146">
        <v>133901</v>
      </c>
      <c r="D146" t="s">
        <v>1384</v>
      </c>
      <c r="E146">
        <v>133</v>
      </c>
      <c r="F146" t="s">
        <v>1385</v>
      </c>
      <c r="G146">
        <v>20</v>
      </c>
      <c r="H146" t="s">
        <v>67</v>
      </c>
      <c r="I146">
        <v>522</v>
      </c>
      <c r="J146">
        <v>455</v>
      </c>
      <c r="K146">
        <v>977</v>
      </c>
      <c r="L146">
        <v>499</v>
      </c>
      <c r="M146">
        <v>458</v>
      </c>
      <c r="N146">
        <v>955</v>
      </c>
      <c r="O146">
        <v>507</v>
      </c>
      <c r="P146">
        <v>452</v>
      </c>
      <c r="Q146">
        <v>958</v>
      </c>
      <c r="R146">
        <v>475</v>
      </c>
      <c r="S146">
        <v>475</v>
      </c>
      <c r="T146">
        <v>945</v>
      </c>
      <c r="U146">
        <v>82</v>
      </c>
      <c r="V146">
        <v>75</v>
      </c>
      <c r="W146">
        <v>157</v>
      </c>
      <c r="X146">
        <v>906.91600000000005</v>
      </c>
    </row>
    <row r="147" spans="1:24" x14ac:dyDescent="0.2">
      <c r="A147">
        <v>116915001</v>
      </c>
      <c r="B147" t="s">
        <v>1283</v>
      </c>
      <c r="C147">
        <v>116915</v>
      </c>
      <c r="D147" t="s">
        <v>1284</v>
      </c>
      <c r="E147">
        <v>116</v>
      </c>
      <c r="F147" t="s">
        <v>1270</v>
      </c>
      <c r="G147">
        <v>10</v>
      </c>
      <c r="H147" t="s">
        <v>397</v>
      </c>
      <c r="I147">
        <v>493</v>
      </c>
      <c r="J147">
        <v>499</v>
      </c>
      <c r="K147">
        <v>991</v>
      </c>
      <c r="L147">
        <v>523</v>
      </c>
      <c r="M147">
        <v>521</v>
      </c>
      <c r="N147">
        <v>1044</v>
      </c>
      <c r="O147">
        <v>511</v>
      </c>
      <c r="P147">
        <v>498</v>
      </c>
      <c r="Q147">
        <v>1009</v>
      </c>
      <c r="R147">
        <v>543</v>
      </c>
      <c r="S147">
        <v>559</v>
      </c>
      <c r="T147">
        <v>1101</v>
      </c>
      <c r="U147">
        <v>76</v>
      </c>
      <c r="V147">
        <v>102</v>
      </c>
      <c r="W147">
        <v>178</v>
      </c>
      <c r="X147">
        <v>918.04</v>
      </c>
    </row>
    <row r="148" spans="1:24" x14ac:dyDescent="0.2">
      <c r="A148">
        <v>249904001</v>
      </c>
      <c r="B148" t="s">
        <v>2164</v>
      </c>
      <c r="C148">
        <v>249904</v>
      </c>
      <c r="D148" t="s">
        <v>2165</v>
      </c>
      <c r="E148">
        <v>249</v>
      </c>
      <c r="F148" t="s">
        <v>2159</v>
      </c>
      <c r="G148">
        <v>11</v>
      </c>
      <c r="H148" t="s">
        <v>461</v>
      </c>
      <c r="I148">
        <v>512</v>
      </c>
      <c r="J148">
        <v>513</v>
      </c>
      <c r="K148">
        <v>1025</v>
      </c>
      <c r="L148">
        <v>513</v>
      </c>
      <c r="M148">
        <v>505</v>
      </c>
      <c r="N148">
        <v>1019</v>
      </c>
      <c r="O148">
        <v>503</v>
      </c>
      <c r="P148">
        <v>486</v>
      </c>
      <c r="Q148">
        <v>992</v>
      </c>
      <c r="R148">
        <v>529</v>
      </c>
      <c r="S148">
        <v>534</v>
      </c>
      <c r="T148">
        <v>1063</v>
      </c>
      <c r="U148">
        <v>105</v>
      </c>
      <c r="V148">
        <v>92</v>
      </c>
      <c r="W148">
        <v>197</v>
      </c>
      <c r="X148">
        <v>931.30900000000031</v>
      </c>
    </row>
    <row r="149" spans="1:24" x14ac:dyDescent="0.2">
      <c r="A149">
        <v>57834003</v>
      </c>
      <c r="B149" t="s">
        <v>515</v>
      </c>
      <c r="C149">
        <v>57834</v>
      </c>
      <c r="D149" t="s">
        <v>514</v>
      </c>
      <c r="E149">
        <v>57</v>
      </c>
      <c r="F149" t="s">
        <v>480</v>
      </c>
      <c r="G149">
        <v>10</v>
      </c>
      <c r="H149" t="s">
        <v>397</v>
      </c>
      <c r="I149">
        <v>419</v>
      </c>
      <c r="J149">
        <v>381</v>
      </c>
      <c r="K149">
        <v>800</v>
      </c>
      <c r="L149">
        <v>440</v>
      </c>
      <c r="M149">
        <v>393</v>
      </c>
      <c r="N149">
        <v>833</v>
      </c>
      <c r="O149">
        <v>478</v>
      </c>
      <c r="P149">
        <v>398</v>
      </c>
      <c r="Q149">
        <v>876</v>
      </c>
      <c r="R149">
        <v>402</v>
      </c>
      <c r="S149">
        <v>388</v>
      </c>
      <c r="T149">
        <v>790</v>
      </c>
      <c r="U149">
        <v>96</v>
      </c>
      <c r="V149">
        <v>94</v>
      </c>
      <c r="W149">
        <v>190</v>
      </c>
      <c r="X149">
        <v>931.64</v>
      </c>
    </row>
    <row r="150" spans="1:24" x14ac:dyDescent="0.2">
      <c r="A150">
        <v>57834001</v>
      </c>
      <c r="B150" t="s">
        <v>514</v>
      </c>
      <c r="C150">
        <v>57834</v>
      </c>
      <c r="D150" t="s">
        <v>514</v>
      </c>
      <c r="E150">
        <v>57</v>
      </c>
      <c r="F150" t="s">
        <v>480</v>
      </c>
      <c r="G150">
        <v>10</v>
      </c>
      <c r="H150" t="s">
        <v>397</v>
      </c>
      <c r="I150">
        <v>522</v>
      </c>
      <c r="J150">
        <v>517</v>
      </c>
      <c r="K150">
        <v>1038</v>
      </c>
      <c r="L150">
        <v>520</v>
      </c>
      <c r="M150">
        <v>497</v>
      </c>
      <c r="N150">
        <v>1017</v>
      </c>
      <c r="O150">
        <v>548</v>
      </c>
      <c r="P150">
        <v>496</v>
      </c>
      <c r="Q150">
        <v>1044</v>
      </c>
      <c r="R150">
        <v>485</v>
      </c>
      <c r="S150">
        <v>498</v>
      </c>
      <c r="T150">
        <v>983</v>
      </c>
      <c r="U150">
        <v>179</v>
      </c>
      <c r="V150">
        <v>226</v>
      </c>
      <c r="W150">
        <v>405</v>
      </c>
      <c r="X150">
        <v>931.64</v>
      </c>
    </row>
    <row r="151" spans="1:24" x14ac:dyDescent="0.2">
      <c r="A151">
        <v>107904001</v>
      </c>
      <c r="B151" t="s">
        <v>1160</v>
      </c>
      <c r="C151">
        <v>107904</v>
      </c>
      <c r="D151" t="s">
        <v>1161</v>
      </c>
      <c r="E151">
        <v>107</v>
      </c>
      <c r="F151" t="s">
        <v>1157</v>
      </c>
      <c r="G151">
        <v>7</v>
      </c>
      <c r="H151" t="s">
        <v>26</v>
      </c>
      <c r="I151">
        <v>459</v>
      </c>
      <c r="J151">
        <v>471</v>
      </c>
      <c r="K151">
        <v>930</v>
      </c>
      <c r="L151">
        <v>489</v>
      </c>
      <c r="M151">
        <v>487</v>
      </c>
      <c r="N151">
        <v>976</v>
      </c>
      <c r="O151">
        <v>484</v>
      </c>
      <c r="P151">
        <v>484</v>
      </c>
      <c r="Q151">
        <v>968</v>
      </c>
      <c r="R151">
        <v>502</v>
      </c>
      <c r="S151">
        <v>494</v>
      </c>
      <c r="T151">
        <v>996</v>
      </c>
      <c r="U151">
        <v>87</v>
      </c>
      <c r="V151">
        <v>112</v>
      </c>
      <c r="W151">
        <v>199</v>
      </c>
      <c r="X151">
        <v>931.79300000000001</v>
      </c>
    </row>
    <row r="152" spans="1:24" x14ac:dyDescent="0.2">
      <c r="A152">
        <v>198906001</v>
      </c>
      <c r="B152" t="s">
        <v>1780</v>
      </c>
      <c r="C152">
        <v>198906</v>
      </c>
      <c r="D152" t="s">
        <v>1781</v>
      </c>
      <c r="E152">
        <v>198</v>
      </c>
      <c r="F152" t="s">
        <v>1774</v>
      </c>
      <c r="G152">
        <v>6</v>
      </c>
      <c r="H152" t="s">
        <v>79</v>
      </c>
      <c r="I152">
        <v>537</v>
      </c>
      <c r="J152">
        <v>535</v>
      </c>
      <c r="K152">
        <v>1072</v>
      </c>
      <c r="L152">
        <v>548</v>
      </c>
      <c r="M152">
        <v>519</v>
      </c>
      <c r="N152">
        <v>1069</v>
      </c>
      <c r="O152">
        <v>542</v>
      </c>
      <c r="P152">
        <v>496</v>
      </c>
      <c r="Q152">
        <v>1042</v>
      </c>
      <c r="R152">
        <v>554</v>
      </c>
      <c r="S152">
        <v>550</v>
      </c>
      <c r="T152">
        <v>1104</v>
      </c>
      <c r="U152">
        <v>112</v>
      </c>
      <c r="V152">
        <v>115</v>
      </c>
      <c r="W152">
        <v>227</v>
      </c>
      <c r="X152">
        <v>934.62300000000005</v>
      </c>
    </row>
    <row r="153" spans="1:24" x14ac:dyDescent="0.2">
      <c r="A153">
        <v>75901001</v>
      </c>
      <c r="B153" t="s">
        <v>794</v>
      </c>
      <c r="C153">
        <v>75901</v>
      </c>
      <c r="D153" t="s">
        <v>795</v>
      </c>
      <c r="E153">
        <v>75</v>
      </c>
      <c r="F153" t="s">
        <v>796</v>
      </c>
      <c r="G153">
        <v>13</v>
      </c>
      <c r="H153" t="s">
        <v>92</v>
      </c>
      <c r="I153">
        <v>514</v>
      </c>
      <c r="J153">
        <v>499</v>
      </c>
      <c r="K153">
        <v>1015</v>
      </c>
      <c r="L153">
        <v>514</v>
      </c>
      <c r="M153">
        <v>519</v>
      </c>
      <c r="N153">
        <v>1034</v>
      </c>
      <c r="O153">
        <v>527</v>
      </c>
      <c r="P153">
        <v>522</v>
      </c>
      <c r="Q153">
        <v>1049</v>
      </c>
      <c r="R153">
        <v>502</v>
      </c>
      <c r="S153">
        <v>516</v>
      </c>
      <c r="T153">
        <v>1019</v>
      </c>
      <c r="U153">
        <v>135</v>
      </c>
      <c r="V153">
        <v>137</v>
      </c>
      <c r="W153">
        <v>272</v>
      </c>
      <c r="X153">
        <v>936.40500000000031</v>
      </c>
    </row>
    <row r="154" spans="1:24" x14ac:dyDescent="0.2">
      <c r="A154">
        <v>18904001</v>
      </c>
      <c r="B154" t="s">
        <v>233</v>
      </c>
      <c r="C154">
        <v>18904</v>
      </c>
      <c r="D154" t="s">
        <v>234</v>
      </c>
      <c r="E154">
        <v>18</v>
      </c>
      <c r="F154" t="s">
        <v>230</v>
      </c>
      <c r="G154">
        <v>12</v>
      </c>
      <c r="H154" t="s">
        <v>115</v>
      </c>
      <c r="I154">
        <v>497</v>
      </c>
      <c r="J154">
        <v>477</v>
      </c>
      <c r="K154">
        <v>974</v>
      </c>
      <c r="L154">
        <v>498</v>
      </c>
      <c r="M154">
        <v>486</v>
      </c>
      <c r="N154">
        <v>984</v>
      </c>
      <c r="O154">
        <v>513</v>
      </c>
      <c r="P154">
        <v>490</v>
      </c>
      <c r="Q154">
        <v>1003</v>
      </c>
      <c r="R154">
        <v>479</v>
      </c>
      <c r="S154">
        <v>482</v>
      </c>
      <c r="T154">
        <v>961</v>
      </c>
      <c r="U154">
        <v>77</v>
      </c>
      <c r="V154">
        <v>101</v>
      </c>
      <c r="W154">
        <v>178</v>
      </c>
      <c r="X154">
        <v>939.43100000000004</v>
      </c>
    </row>
    <row r="155" spans="1:24" x14ac:dyDescent="0.2">
      <c r="A155">
        <v>232902001</v>
      </c>
      <c r="B155" t="s">
        <v>2028</v>
      </c>
      <c r="C155">
        <v>232902</v>
      </c>
      <c r="D155" t="s">
        <v>2029</v>
      </c>
      <c r="E155">
        <v>232</v>
      </c>
      <c r="F155" t="s">
        <v>2030</v>
      </c>
      <c r="G155">
        <v>20</v>
      </c>
      <c r="H155" t="s">
        <v>67</v>
      </c>
      <c r="I155">
        <v>483</v>
      </c>
      <c r="J155">
        <v>481</v>
      </c>
      <c r="K155">
        <v>964</v>
      </c>
      <c r="L155">
        <v>519</v>
      </c>
      <c r="M155">
        <v>516</v>
      </c>
      <c r="N155">
        <v>1036</v>
      </c>
      <c r="O155">
        <v>524</v>
      </c>
      <c r="P155">
        <v>504</v>
      </c>
      <c r="Q155">
        <v>1028</v>
      </c>
      <c r="R155">
        <v>516</v>
      </c>
      <c r="S155">
        <v>526</v>
      </c>
      <c r="T155">
        <v>1042</v>
      </c>
      <c r="U155">
        <v>90</v>
      </c>
      <c r="V155">
        <v>86</v>
      </c>
      <c r="W155">
        <v>176</v>
      </c>
      <c r="X155">
        <v>942.62600000000032</v>
      </c>
    </row>
    <row r="156" spans="1:24" x14ac:dyDescent="0.2">
      <c r="A156">
        <v>74907001</v>
      </c>
      <c r="B156" t="s">
        <v>786</v>
      </c>
      <c r="C156">
        <v>74907</v>
      </c>
      <c r="D156" t="s">
        <v>787</v>
      </c>
      <c r="E156">
        <v>74</v>
      </c>
      <c r="F156" t="s">
        <v>783</v>
      </c>
      <c r="G156">
        <v>10</v>
      </c>
      <c r="H156" t="s">
        <v>397</v>
      </c>
      <c r="I156">
        <v>568</v>
      </c>
      <c r="J156">
        <v>520</v>
      </c>
      <c r="K156">
        <v>1088</v>
      </c>
      <c r="L156">
        <v>549</v>
      </c>
      <c r="M156">
        <v>493</v>
      </c>
      <c r="N156">
        <v>1042</v>
      </c>
      <c r="O156">
        <v>548</v>
      </c>
      <c r="P156">
        <v>479</v>
      </c>
      <c r="Q156">
        <v>1027</v>
      </c>
      <c r="R156">
        <v>555</v>
      </c>
      <c r="S156">
        <v>555</v>
      </c>
      <c r="T156">
        <v>1110</v>
      </c>
      <c r="U156">
        <v>87</v>
      </c>
      <c r="V156">
        <v>92</v>
      </c>
      <c r="W156">
        <v>179</v>
      </c>
      <c r="X156">
        <v>945.56300000000033</v>
      </c>
    </row>
    <row r="157" spans="1:24" x14ac:dyDescent="0.2">
      <c r="A157">
        <v>175907001</v>
      </c>
      <c r="B157" t="s">
        <v>1642</v>
      </c>
      <c r="C157">
        <v>175907</v>
      </c>
      <c r="D157" t="s">
        <v>1643</v>
      </c>
      <c r="E157">
        <v>175</v>
      </c>
      <c r="F157" t="s">
        <v>1635</v>
      </c>
      <c r="G157">
        <v>12</v>
      </c>
      <c r="H157" t="s">
        <v>115</v>
      </c>
      <c r="I157">
        <v>508</v>
      </c>
      <c r="J157">
        <v>492</v>
      </c>
      <c r="K157">
        <v>998</v>
      </c>
      <c r="L157">
        <v>533</v>
      </c>
      <c r="M157">
        <v>506</v>
      </c>
      <c r="N157">
        <v>1037</v>
      </c>
      <c r="O157">
        <v>540</v>
      </c>
      <c r="P157">
        <v>496</v>
      </c>
      <c r="Q157">
        <v>1036</v>
      </c>
      <c r="R157">
        <v>515</v>
      </c>
      <c r="S157">
        <v>530</v>
      </c>
      <c r="T157">
        <v>1040</v>
      </c>
      <c r="U157">
        <v>259</v>
      </c>
      <c r="V157">
        <v>338</v>
      </c>
      <c r="W157">
        <v>597</v>
      </c>
      <c r="X157">
        <v>948.82</v>
      </c>
    </row>
    <row r="158" spans="1:24" x14ac:dyDescent="0.2">
      <c r="A158">
        <v>246912001</v>
      </c>
      <c r="B158" t="s">
        <v>2139</v>
      </c>
      <c r="C158">
        <v>246912</v>
      </c>
      <c r="D158" t="s">
        <v>2140</v>
      </c>
      <c r="E158">
        <v>246</v>
      </c>
      <c r="F158" t="s">
        <v>2118</v>
      </c>
      <c r="G158">
        <v>13</v>
      </c>
      <c r="H158" t="s">
        <v>92</v>
      </c>
      <c r="I158">
        <v>575</v>
      </c>
      <c r="J158">
        <v>545</v>
      </c>
      <c r="K158">
        <v>1120</v>
      </c>
      <c r="L158">
        <v>558</v>
      </c>
      <c r="M158">
        <v>534</v>
      </c>
      <c r="N158">
        <v>1092</v>
      </c>
      <c r="O158">
        <v>573</v>
      </c>
      <c r="P158">
        <v>538</v>
      </c>
      <c r="Q158">
        <v>1111</v>
      </c>
      <c r="R158">
        <v>529</v>
      </c>
      <c r="S158">
        <v>527</v>
      </c>
      <c r="T158">
        <v>1056</v>
      </c>
      <c r="U158">
        <v>104</v>
      </c>
      <c r="V158">
        <v>113</v>
      </c>
      <c r="W158">
        <v>217</v>
      </c>
      <c r="X158">
        <v>952.827</v>
      </c>
    </row>
    <row r="159" spans="1:24" x14ac:dyDescent="0.2">
      <c r="A159">
        <v>45905002</v>
      </c>
      <c r="B159" t="s">
        <v>441</v>
      </c>
      <c r="C159">
        <v>45905</v>
      </c>
      <c r="D159" t="s">
        <v>442</v>
      </c>
      <c r="E159">
        <v>45</v>
      </c>
      <c r="F159" t="s">
        <v>438</v>
      </c>
      <c r="G159">
        <v>3</v>
      </c>
      <c r="H159" t="s">
        <v>317</v>
      </c>
      <c r="I159">
        <v>550</v>
      </c>
      <c r="J159">
        <v>540</v>
      </c>
      <c r="K159">
        <v>1090</v>
      </c>
      <c r="L159">
        <v>561</v>
      </c>
      <c r="M159">
        <v>535</v>
      </c>
      <c r="N159">
        <v>1096</v>
      </c>
      <c r="O159">
        <v>573</v>
      </c>
      <c r="P159">
        <v>534</v>
      </c>
      <c r="Q159">
        <v>1108</v>
      </c>
      <c r="R159">
        <v>546</v>
      </c>
      <c r="S159">
        <v>536</v>
      </c>
      <c r="T159">
        <v>1081</v>
      </c>
      <c r="U159">
        <v>98</v>
      </c>
      <c r="V159">
        <v>105</v>
      </c>
      <c r="W159">
        <v>203</v>
      </c>
      <c r="X159">
        <v>956.65500000000031</v>
      </c>
    </row>
    <row r="160" spans="1:24" x14ac:dyDescent="0.2">
      <c r="A160">
        <v>95903001</v>
      </c>
      <c r="B160" t="s">
        <v>949</v>
      </c>
      <c r="C160">
        <v>95903</v>
      </c>
      <c r="D160" t="s">
        <v>950</v>
      </c>
      <c r="E160">
        <v>95</v>
      </c>
      <c r="F160" t="s">
        <v>948</v>
      </c>
      <c r="G160">
        <v>17</v>
      </c>
      <c r="H160" t="s">
        <v>388</v>
      </c>
      <c r="I160">
        <v>493</v>
      </c>
      <c r="J160">
        <v>483</v>
      </c>
      <c r="K160">
        <v>977</v>
      </c>
      <c r="L160">
        <v>540</v>
      </c>
      <c r="M160">
        <v>537</v>
      </c>
      <c r="N160">
        <v>1077</v>
      </c>
      <c r="O160">
        <v>533</v>
      </c>
      <c r="P160">
        <v>520</v>
      </c>
      <c r="Q160">
        <v>1053</v>
      </c>
      <c r="R160">
        <v>555</v>
      </c>
      <c r="S160">
        <v>570</v>
      </c>
      <c r="T160">
        <v>1125</v>
      </c>
      <c r="U160">
        <v>86</v>
      </c>
      <c r="V160">
        <v>98</v>
      </c>
      <c r="W160">
        <v>184</v>
      </c>
      <c r="X160">
        <v>957.29600000000005</v>
      </c>
    </row>
    <row r="161" spans="1:24" x14ac:dyDescent="0.2">
      <c r="A161">
        <v>161923001</v>
      </c>
      <c r="B161" t="s">
        <v>1559</v>
      </c>
      <c r="C161">
        <v>161923</v>
      </c>
      <c r="D161" t="s">
        <v>1560</v>
      </c>
      <c r="E161">
        <v>161</v>
      </c>
      <c r="F161" t="s">
        <v>1521</v>
      </c>
      <c r="G161">
        <v>12</v>
      </c>
      <c r="H161" t="s">
        <v>115</v>
      </c>
      <c r="I161">
        <v>460</v>
      </c>
      <c r="J161">
        <v>462</v>
      </c>
      <c r="K161">
        <v>922</v>
      </c>
      <c r="L161">
        <v>540</v>
      </c>
      <c r="M161">
        <v>537</v>
      </c>
      <c r="N161">
        <v>1074</v>
      </c>
      <c r="O161">
        <v>525</v>
      </c>
      <c r="P161">
        <v>519</v>
      </c>
      <c r="Q161">
        <v>1045</v>
      </c>
      <c r="R161">
        <v>570</v>
      </c>
      <c r="S161">
        <v>572</v>
      </c>
      <c r="T161">
        <v>1133</v>
      </c>
      <c r="U161">
        <v>85</v>
      </c>
      <c r="V161">
        <v>107</v>
      </c>
      <c r="W161">
        <v>192</v>
      </c>
      <c r="X161">
        <v>960.34500000000003</v>
      </c>
    </row>
    <row r="162" spans="1:24" x14ac:dyDescent="0.2">
      <c r="A162">
        <v>176903001</v>
      </c>
      <c r="B162" t="s">
        <v>1650</v>
      </c>
      <c r="C162">
        <v>176903</v>
      </c>
      <c r="D162" t="s">
        <v>1651</v>
      </c>
      <c r="E162">
        <v>176</v>
      </c>
      <c r="F162" t="s">
        <v>1649</v>
      </c>
      <c r="G162">
        <v>5</v>
      </c>
      <c r="H162" t="s">
        <v>372</v>
      </c>
      <c r="I162">
        <v>570</v>
      </c>
      <c r="J162">
        <v>510</v>
      </c>
      <c r="K162">
        <v>1080</v>
      </c>
      <c r="L162">
        <v>517</v>
      </c>
      <c r="M162">
        <v>465</v>
      </c>
      <c r="N162">
        <v>982</v>
      </c>
      <c r="O162">
        <v>548</v>
      </c>
      <c r="P162">
        <v>477</v>
      </c>
      <c r="Q162">
        <v>1025</v>
      </c>
      <c r="R162">
        <v>478</v>
      </c>
      <c r="S162">
        <v>450</v>
      </c>
      <c r="T162">
        <v>928</v>
      </c>
      <c r="U162">
        <v>152</v>
      </c>
      <c r="V162">
        <v>158</v>
      </c>
      <c r="W162">
        <v>310</v>
      </c>
      <c r="X162">
        <v>966.625</v>
      </c>
    </row>
    <row r="163" spans="1:24" x14ac:dyDescent="0.2">
      <c r="A163">
        <v>210904002</v>
      </c>
      <c r="B163" t="s">
        <v>1826</v>
      </c>
      <c r="C163">
        <v>210904</v>
      </c>
      <c r="D163" t="s">
        <v>1827</v>
      </c>
      <c r="E163">
        <v>210</v>
      </c>
      <c r="F163" t="s">
        <v>1825</v>
      </c>
      <c r="G163">
        <v>7</v>
      </c>
      <c r="H163" t="s">
        <v>26</v>
      </c>
      <c r="I163">
        <v>488</v>
      </c>
      <c r="J163">
        <v>540</v>
      </c>
      <c r="K163">
        <v>1014</v>
      </c>
      <c r="L163">
        <v>460</v>
      </c>
      <c r="M163">
        <v>517</v>
      </c>
      <c r="N163">
        <v>965</v>
      </c>
      <c r="O163">
        <v>473</v>
      </c>
      <c r="P163">
        <v>528</v>
      </c>
      <c r="Q163">
        <v>985</v>
      </c>
      <c r="R163">
        <v>435</v>
      </c>
      <c r="S163">
        <v>495</v>
      </c>
      <c r="T163">
        <v>925</v>
      </c>
      <c r="U163">
        <v>271</v>
      </c>
      <c r="V163">
        <v>304</v>
      </c>
      <c r="W163">
        <v>575</v>
      </c>
      <c r="X163">
        <v>969.53800000000001</v>
      </c>
    </row>
    <row r="164" spans="1:24" x14ac:dyDescent="0.2">
      <c r="A164">
        <v>137904001</v>
      </c>
      <c r="B164" t="s">
        <v>1401</v>
      </c>
      <c r="C164">
        <v>137904</v>
      </c>
      <c r="D164" t="s">
        <v>1402</v>
      </c>
      <c r="E164">
        <v>137</v>
      </c>
      <c r="F164" t="s">
        <v>1398</v>
      </c>
      <c r="G164">
        <v>2</v>
      </c>
      <c r="H164" t="s">
        <v>59</v>
      </c>
      <c r="I164">
        <v>530</v>
      </c>
      <c r="J164">
        <v>493</v>
      </c>
      <c r="K164">
        <v>1023</v>
      </c>
      <c r="L164">
        <v>543</v>
      </c>
      <c r="M164">
        <v>531</v>
      </c>
      <c r="N164">
        <v>1074</v>
      </c>
      <c r="O164">
        <v>548</v>
      </c>
      <c r="P164">
        <v>534</v>
      </c>
      <c r="Q164">
        <v>1082</v>
      </c>
      <c r="R164">
        <v>539</v>
      </c>
      <c r="S164">
        <v>528</v>
      </c>
      <c r="T164">
        <v>1068</v>
      </c>
      <c r="U164">
        <v>174</v>
      </c>
      <c r="V164">
        <v>194</v>
      </c>
      <c r="W164">
        <v>368</v>
      </c>
      <c r="X164">
        <v>972.72300000000018</v>
      </c>
    </row>
    <row r="165" spans="1:24" x14ac:dyDescent="0.2">
      <c r="A165">
        <v>14905001</v>
      </c>
      <c r="B165" t="s">
        <v>121</v>
      </c>
      <c r="C165">
        <v>14905</v>
      </c>
      <c r="D165" t="s">
        <v>122</v>
      </c>
      <c r="E165">
        <v>14</v>
      </c>
      <c r="F165" t="s">
        <v>108</v>
      </c>
      <c r="G165">
        <v>12</v>
      </c>
      <c r="H165" t="s">
        <v>115</v>
      </c>
      <c r="I165">
        <v>470</v>
      </c>
      <c r="J165">
        <v>495</v>
      </c>
      <c r="K165">
        <v>965</v>
      </c>
      <c r="L165">
        <v>530</v>
      </c>
      <c r="M165">
        <v>502</v>
      </c>
      <c r="N165">
        <v>1036</v>
      </c>
      <c r="O165">
        <v>531</v>
      </c>
      <c r="P165">
        <v>497</v>
      </c>
      <c r="Q165">
        <v>1034</v>
      </c>
      <c r="R165">
        <v>528</v>
      </c>
      <c r="S165">
        <v>515</v>
      </c>
      <c r="T165">
        <v>1043</v>
      </c>
      <c r="U165">
        <v>107</v>
      </c>
      <c r="V165">
        <v>103</v>
      </c>
      <c r="W165">
        <v>210</v>
      </c>
      <c r="X165">
        <v>979.947</v>
      </c>
    </row>
    <row r="166" spans="1:24" x14ac:dyDescent="0.2">
      <c r="A166">
        <v>194904002</v>
      </c>
      <c r="B166" t="s">
        <v>1760</v>
      </c>
      <c r="C166">
        <v>194904</v>
      </c>
      <c r="D166" t="s">
        <v>1761</v>
      </c>
      <c r="E166">
        <v>194</v>
      </c>
      <c r="F166" t="s">
        <v>1759</v>
      </c>
      <c r="G166">
        <v>8</v>
      </c>
      <c r="H166" t="s">
        <v>246</v>
      </c>
      <c r="I166">
        <v>430</v>
      </c>
      <c r="J166">
        <v>360</v>
      </c>
      <c r="K166">
        <v>790</v>
      </c>
      <c r="L166">
        <v>447</v>
      </c>
      <c r="M166">
        <v>380</v>
      </c>
      <c r="N166">
        <v>827</v>
      </c>
      <c r="R166">
        <v>480</v>
      </c>
      <c r="S166">
        <v>380</v>
      </c>
      <c r="T166">
        <v>860</v>
      </c>
      <c r="U166">
        <v>121</v>
      </c>
      <c r="V166">
        <v>127</v>
      </c>
      <c r="W166">
        <v>248</v>
      </c>
      <c r="X166">
        <v>990.03399999999999</v>
      </c>
    </row>
    <row r="167" spans="1:24" x14ac:dyDescent="0.2">
      <c r="A167">
        <v>57802001</v>
      </c>
      <c r="B167" t="s">
        <v>478</v>
      </c>
      <c r="C167">
        <v>57802</v>
      </c>
      <c r="D167" t="s">
        <v>479</v>
      </c>
      <c r="E167">
        <v>57</v>
      </c>
      <c r="F167" t="s">
        <v>480</v>
      </c>
      <c r="G167">
        <v>10</v>
      </c>
      <c r="H167" t="s">
        <v>397</v>
      </c>
      <c r="I167">
        <v>463</v>
      </c>
      <c r="J167">
        <v>475</v>
      </c>
      <c r="K167">
        <v>937</v>
      </c>
      <c r="L167">
        <v>473</v>
      </c>
      <c r="M167">
        <v>474</v>
      </c>
      <c r="N167">
        <v>947</v>
      </c>
      <c r="O167">
        <v>426</v>
      </c>
      <c r="P167">
        <v>453</v>
      </c>
      <c r="Q167">
        <v>879</v>
      </c>
      <c r="R167">
        <v>503</v>
      </c>
      <c r="S167">
        <v>488</v>
      </c>
      <c r="T167">
        <v>991</v>
      </c>
      <c r="U167">
        <v>335</v>
      </c>
      <c r="V167">
        <v>311</v>
      </c>
      <c r="W167">
        <v>646</v>
      </c>
      <c r="X167">
        <v>999.351</v>
      </c>
    </row>
    <row r="168" spans="1:24" x14ac:dyDescent="0.2">
      <c r="A168">
        <v>86902001</v>
      </c>
      <c r="B168" t="s">
        <v>870</v>
      </c>
      <c r="C168">
        <v>86902</v>
      </c>
      <c r="D168" t="s">
        <v>871</v>
      </c>
      <c r="E168">
        <v>86</v>
      </c>
      <c r="F168" t="s">
        <v>869</v>
      </c>
      <c r="G168">
        <v>13</v>
      </c>
      <c r="H168" t="s">
        <v>92</v>
      </c>
      <c r="I168">
        <v>563</v>
      </c>
      <c r="J168">
        <v>516</v>
      </c>
      <c r="K168">
        <v>1079</v>
      </c>
      <c r="L168">
        <v>528</v>
      </c>
      <c r="M168">
        <v>495</v>
      </c>
      <c r="N168">
        <v>1021</v>
      </c>
      <c r="O168">
        <v>515</v>
      </c>
      <c r="P168">
        <v>475</v>
      </c>
      <c r="Q168">
        <v>990</v>
      </c>
      <c r="R168">
        <v>554</v>
      </c>
      <c r="S168">
        <v>536</v>
      </c>
      <c r="T168">
        <v>1088</v>
      </c>
      <c r="U168">
        <v>104</v>
      </c>
      <c r="V168">
        <v>103</v>
      </c>
      <c r="W168">
        <v>207</v>
      </c>
      <c r="X168">
        <v>1001.2940000000002</v>
      </c>
    </row>
    <row r="169" spans="1:24" x14ac:dyDescent="0.2">
      <c r="A169">
        <v>167901001</v>
      </c>
      <c r="B169" t="s">
        <v>1584</v>
      </c>
      <c r="C169">
        <v>167901</v>
      </c>
      <c r="D169" t="s">
        <v>1585</v>
      </c>
      <c r="E169">
        <v>167</v>
      </c>
      <c r="F169" t="s">
        <v>1586</v>
      </c>
      <c r="G169">
        <v>12</v>
      </c>
      <c r="H169" t="s">
        <v>115</v>
      </c>
      <c r="I169">
        <v>525</v>
      </c>
      <c r="J169">
        <v>475</v>
      </c>
      <c r="K169">
        <v>1000</v>
      </c>
      <c r="L169">
        <v>603</v>
      </c>
      <c r="M169">
        <v>565</v>
      </c>
      <c r="N169">
        <v>1177</v>
      </c>
      <c r="O169">
        <v>605</v>
      </c>
      <c r="P169">
        <v>560</v>
      </c>
      <c r="Q169">
        <v>1185</v>
      </c>
      <c r="R169">
        <v>603</v>
      </c>
      <c r="S169">
        <v>568</v>
      </c>
      <c r="T169">
        <v>1173</v>
      </c>
      <c r="U169">
        <v>87</v>
      </c>
      <c r="V169">
        <v>92</v>
      </c>
      <c r="W169">
        <v>179</v>
      </c>
      <c r="X169">
        <v>1010.6950000000001</v>
      </c>
    </row>
    <row r="170" spans="1:24" x14ac:dyDescent="0.2">
      <c r="A170">
        <v>108914001</v>
      </c>
      <c r="B170" t="s">
        <v>1217</v>
      </c>
      <c r="C170">
        <v>108914</v>
      </c>
      <c r="D170" t="s">
        <v>1218</v>
      </c>
      <c r="E170">
        <v>108</v>
      </c>
      <c r="F170" t="s">
        <v>1170</v>
      </c>
      <c r="G170">
        <v>1</v>
      </c>
      <c r="H170" t="s">
        <v>327</v>
      </c>
      <c r="I170">
        <v>552</v>
      </c>
      <c r="J170">
        <v>502</v>
      </c>
      <c r="K170">
        <v>1053</v>
      </c>
      <c r="L170">
        <v>544</v>
      </c>
      <c r="M170">
        <v>503</v>
      </c>
      <c r="N170">
        <v>1047</v>
      </c>
      <c r="O170">
        <v>543</v>
      </c>
      <c r="P170">
        <v>507</v>
      </c>
      <c r="Q170">
        <v>1050</v>
      </c>
      <c r="U170">
        <v>83</v>
      </c>
      <c r="V170">
        <v>88</v>
      </c>
      <c r="W170">
        <v>171</v>
      </c>
      <c r="X170">
        <v>1011.802</v>
      </c>
    </row>
    <row r="171" spans="1:24" x14ac:dyDescent="0.2">
      <c r="A171">
        <v>37901001</v>
      </c>
      <c r="B171" t="s">
        <v>373</v>
      </c>
      <c r="C171">
        <v>37901</v>
      </c>
      <c r="D171" t="s">
        <v>374</v>
      </c>
      <c r="E171">
        <v>37</v>
      </c>
      <c r="F171" t="s">
        <v>375</v>
      </c>
      <c r="G171">
        <v>7</v>
      </c>
      <c r="H171" t="s">
        <v>26</v>
      </c>
      <c r="I171">
        <v>445</v>
      </c>
      <c r="J171">
        <v>420</v>
      </c>
      <c r="K171">
        <v>865</v>
      </c>
      <c r="L171">
        <v>473</v>
      </c>
      <c r="M171">
        <v>436</v>
      </c>
      <c r="N171">
        <v>909</v>
      </c>
      <c r="O171">
        <v>443</v>
      </c>
      <c r="P171">
        <v>410</v>
      </c>
      <c r="Q171">
        <v>853</v>
      </c>
      <c r="R171">
        <v>595</v>
      </c>
      <c r="S171">
        <v>538</v>
      </c>
      <c r="T171">
        <v>1133</v>
      </c>
      <c r="U171">
        <v>94</v>
      </c>
      <c r="V171">
        <v>103</v>
      </c>
      <c r="W171">
        <v>197</v>
      </c>
      <c r="X171">
        <v>1012.682</v>
      </c>
    </row>
    <row r="172" spans="1:24" x14ac:dyDescent="0.2">
      <c r="A172">
        <v>194903001</v>
      </c>
      <c r="B172" t="s">
        <v>1757</v>
      </c>
      <c r="C172">
        <v>194903</v>
      </c>
      <c r="D172" t="s">
        <v>1758</v>
      </c>
      <c r="E172">
        <v>194</v>
      </c>
      <c r="F172" t="s">
        <v>1759</v>
      </c>
      <c r="G172">
        <v>8</v>
      </c>
      <c r="H172" t="s">
        <v>246</v>
      </c>
      <c r="I172">
        <v>537</v>
      </c>
      <c r="J172">
        <v>450</v>
      </c>
      <c r="K172">
        <v>987</v>
      </c>
      <c r="L172">
        <v>496</v>
      </c>
      <c r="M172">
        <v>470</v>
      </c>
      <c r="N172">
        <v>966</v>
      </c>
      <c r="O172">
        <v>540</v>
      </c>
      <c r="P172">
        <v>465</v>
      </c>
      <c r="Q172">
        <v>1005</v>
      </c>
      <c r="U172">
        <v>95</v>
      </c>
      <c r="V172">
        <v>98</v>
      </c>
      <c r="W172">
        <v>193</v>
      </c>
      <c r="X172">
        <v>1015.579</v>
      </c>
    </row>
    <row r="173" spans="1:24" x14ac:dyDescent="0.2">
      <c r="A173">
        <v>54903001</v>
      </c>
      <c r="B173" t="s">
        <v>476</v>
      </c>
      <c r="C173">
        <v>54903</v>
      </c>
      <c r="D173" t="s">
        <v>477</v>
      </c>
      <c r="E173">
        <v>54</v>
      </c>
      <c r="F173" t="s">
        <v>475</v>
      </c>
      <c r="G173">
        <v>17</v>
      </c>
      <c r="H173" t="s">
        <v>388</v>
      </c>
      <c r="I173">
        <v>530</v>
      </c>
      <c r="J173">
        <v>525</v>
      </c>
      <c r="K173">
        <v>1055</v>
      </c>
      <c r="L173">
        <v>537</v>
      </c>
      <c r="M173">
        <v>526</v>
      </c>
      <c r="N173">
        <v>1063</v>
      </c>
      <c r="O173">
        <v>538</v>
      </c>
      <c r="P173">
        <v>528</v>
      </c>
      <c r="Q173">
        <v>1067</v>
      </c>
      <c r="U173">
        <v>67</v>
      </c>
      <c r="V173">
        <v>69</v>
      </c>
      <c r="W173">
        <v>136</v>
      </c>
      <c r="X173">
        <v>1022.1849999999999</v>
      </c>
    </row>
    <row r="174" spans="1:24" x14ac:dyDescent="0.2">
      <c r="A174">
        <v>153904001</v>
      </c>
      <c r="B174" t="s">
        <v>1488</v>
      </c>
      <c r="C174">
        <v>153904</v>
      </c>
      <c r="D174" t="s">
        <v>1489</v>
      </c>
      <c r="E174">
        <v>153</v>
      </c>
      <c r="F174" t="s">
        <v>1487</v>
      </c>
      <c r="G174">
        <v>17</v>
      </c>
      <c r="H174" t="s">
        <v>388</v>
      </c>
      <c r="I174">
        <v>447</v>
      </c>
      <c r="J174">
        <v>483</v>
      </c>
      <c r="K174">
        <v>930</v>
      </c>
      <c r="L174">
        <v>544</v>
      </c>
      <c r="M174">
        <v>532</v>
      </c>
      <c r="N174">
        <v>1076</v>
      </c>
      <c r="O174">
        <v>567</v>
      </c>
      <c r="P174">
        <v>531</v>
      </c>
      <c r="Q174">
        <v>1099</v>
      </c>
      <c r="R174">
        <v>517</v>
      </c>
      <c r="S174">
        <v>533</v>
      </c>
      <c r="T174">
        <v>1050</v>
      </c>
      <c r="U174">
        <v>73</v>
      </c>
      <c r="V174">
        <v>80</v>
      </c>
      <c r="W174">
        <v>153</v>
      </c>
      <c r="X174">
        <v>1022.237</v>
      </c>
    </row>
    <row r="175" spans="1:24" x14ac:dyDescent="0.2">
      <c r="A175">
        <v>175910001</v>
      </c>
      <c r="B175" t="s">
        <v>1644</v>
      </c>
      <c r="C175">
        <v>175910</v>
      </c>
      <c r="D175" t="s">
        <v>1645</v>
      </c>
      <c r="E175">
        <v>175</v>
      </c>
      <c r="F175" t="s">
        <v>1635</v>
      </c>
      <c r="G175">
        <v>12</v>
      </c>
      <c r="H175" t="s">
        <v>115</v>
      </c>
      <c r="I175">
        <v>513</v>
      </c>
      <c r="J175">
        <v>500</v>
      </c>
      <c r="K175">
        <v>1013</v>
      </c>
      <c r="L175">
        <v>551</v>
      </c>
      <c r="M175">
        <v>535</v>
      </c>
      <c r="N175">
        <v>1085</v>
      </c>
      <c r="O175">
        <v>552</v>
      </c>
      <c r="P175">
        <v>521</v>
      </c>
      <c r="Q175">
        <v>1072</v>
      </c>
      <c r="R175">
        <v>550</v>
      </c>
      <c r="S175">
        <v>554</v>
      </c>
      <c r="T175">
        <v>1104</v>
      </c>
      <c r="U175">
        <v>218</v>
      </c>
      <c r="V175">
        <v>211</v>
      </c>
      <c r="W175">
        <v>429</v>
      </c>
      <c r="X175">
        <v>1026.55</v>
      </c>
    </row>
    <row r="176" spans="1:24" x14ac:dyDescent="0.2">
      <c r="A176">
        <v>174903001</v>
      </c>
      <c r="B176" t="s">
        <v>1623</v>
      </c>
      <c r="C176">
        <v>174903</v>
      </c>
      <c r="D176" t="s">
        <v>1624</v>
      </c>
      <c r="E176">
        <v>174</v>
      </c>
      <c r="F176" t="s">
        <v>1622</v>
      </c>
      <c r="G176">
        <v>7</v>
      </c>
      <c r="H176" t="s">
        <v>26</v>
      </c>
      <c r="I176">
        <v>450</v>
      </c>
      <c r="J176">
        <v>490</v>
      </c>
      <c r="K176">
        <v>940</v>
      </c>
      <c r="L176">
        <v>524</v>
      </c>
      <c r="M176">
        <v>547</v>
      </c>
      <c r="N176">
        <v>1074</v>
      </c>
      <c r="O176">
        <v>533</v>
      </c>
      <c r="P176">
        <v>544</v>
      </c>
      <c r="Q176">
        <v>1081</v>
      </c>
      <c r="R176">
        <v>503</v>
      </c>
      <c r="S176">
        <v>553</v>
      </c>
      <c r="T176">
        <v>1057</v>
      </c>
      <c r="U176">
        <v>108</v>
      </c>
      <c r="V176">
        <v>118</v>
      </c>
      <c r="W176">
        <v>226</v>
      </c>
      <c r="X176">
        <v>1029.088</v>
      </c>
    </row>
    <row r="177" spans="1:24" x14ac:dyDescent="0.2">
      <c r="A177">
        <v>109907001</v>
      </c>
      <c r="B177" t="s">
        <v>1226</v>
      </c>
      <c r="C177">
        <v>109907</v>
      </c>
      <c r="D177" t="s">
        <v>1227</v>
      </c>
      <c r="E177">
        <v>109</v>
      </c>
      <c r="F177" t="s">
        <v>1223</v>
      </c>
      <c r="G177">
        <v>12</v>
      </c>
      <c r="H177" t="s">
        <v>115</v>
      </c>
      <c r="I177">
        <v>516</v>
      </c>
      <c r="J177">
        <v>444</v>
      </c>
      <c r="K177">
        <v>960</v>
      </c>
      <c r="L177">
        <v>527</v>
      </c>
      <c r="M177">
        <v>479</v>
      </c>
      <c r="N177">
        <v>1006</v>
      </c>
      <c r="O177">
        <v>544</v>
      </c>
      <c r="P177">
        <v>452</v>
      </c>
      <c r="Q177">
        <v>997</v>
      </c>
      <c r="R177">
        <v>500</v>
      </c>
      <c r="S177">
        <v>520</v>
      </c>
      <c r="T177">
        <v>1020</v>
      </c>
      <c r="U177">
        <v>105</v>
      </c>
      <c r="V177">
        <v>110</v>
      </c>
      <c r="W177">
        <v>215</v>
      </c>
      <c r="X177">
        <v>1037.9010000000001</v>
      </c>
    </row>
    <row r="178" spans="1:24" x14ac:dyDescent="0.2">
      <c r="A178">
        <v>202905002</v>
      </c>
      <c r="B178" t="s">
        <v>1800</v>
      </c>
      <c r="C178">
        <v>202905</v>
      </c>
      <c r="D178" t="s">
        <v>1801</v>
      </c>
      <c r="E178">
        <v>202</v>
      </c>
      <c r="F178" t="s">
        <v>1799</v>
      </c>
      <c r="G178">
        <v>7</v>
      </c>
      <c r="H178" t="s">
        <v>26</v>
      </c>
      <c r="I178">
        <v>478</v>
      </c>
      <c r="J178">
        <v>464</v>
      </c>
      <c r="K178">
        <v>942</v>
      </c>
      <c r="L178">
        <v>493</v>
      </c>
      <c r="M178">
        <v>463</v>
      </c>
      <c r="N178">
        <v>956</v>
      </c>
      <c r="O178">
        <v>490</v>
      </c>
      <c r="P178">
        <v>460</v>
      </c>
      <c r="Q178">
        <v>950</v>
      </c>
      <c r="R178">
        <v>500</v>
      </c>
      <c r="S178">
        <v>472</v>
      </c>
      <c r="T178">
        <v>972</v>
      </c>
      <c r="U178">
        <v>192</v>
      </c>
      <c r="V178">
        <v>172</v>
      </c>
      <c r="W178">
        <v>364</v>
      </c>
      <c r="X178">
        <v>1044.1280000000002</v>
      </c>
    </row>
    <row r="179" spans="1:24" x14ac:dyDescent="0.2">
      <c r="A179">
        <v>91918001</v>
      </c>
      <c r="B179" t="s">
        <v>906</v>
      </c>
      <c r="C179">
        <v>91918</v>
      </c>
      <c r="D179" t="s">
        <v>907</v>
      </c>
      <c r="E179">
        <v>91</v>
      </c>
      <c r="F179" t="s">
        <v>887</v>
      </c>
      <c r="G179">
        <v>10</v>
      </c>
      <c r="H179" t="s">
        <v>397</v>
      </c>
      <c r="I179">
        <v>490</v>
      </c>
      <c r="J179">
        <v>460</v>
      </c>
      <c r="K179">
        <v>950</v>
      </c>
      <c r="L179">
        <v>517</v>
      </c>
      <c r="M179">
        <v>471</v>
      </c>
      <c r="N179">
        <v>989</v>
      </c>
      <c r="O179">
        <v>476</v>
      </c>
      <c r="P179">
        <v>418</v>
      </c>
      <c r="Q179">
        <v>894</v>
      </c>
      <c r="R179">
        <v>568</v>
      </c>
      <c r="S179">
        <v>538</v>
      </c>
      <c r="T179">
        <v>1108</v>
      </c>
      <c r="U179">
        <v>105</v>
      </c>
      <c r="V179">
        <v>106</v>
      </c>
      <c r="W179">
        <v>211</v>
      </c>
      <c r="X179">
        <v>1046.519</v>
      </c>
    </row>
    <row r="180" spans="1:24" x14ac:dyDescent="0.2">
      <c r="A180">
        <v>161910001</v>
      </c>
      <c r="B180" t="s">
        <v>1542</v>
      </c>
      <c r="C180">
        <v>161910</v>
      </c>
      <c r="D180" t="s">
        <v>1543</v>
      </c>
      <c r="E180">
        <v>161</v>
      </c>
      <c r="F180" t="s">
        <v>1521</v>
      </c>
      <c r="G180">
        <v>12</v>
      </c>
      <c r="H180" t="s">
        <v>115</v>
      </c>
      <c r="I180">
        <v>497</v>
      </c>
      <c r="J180">
        <v>500</v>
      </c>
      <c r="K180">
        <v>990</v>
      </c>
      <c r="L180">
        <v>512</v>
      </c>
      <c r="M180">
        <v>498</v>
      </c>
      <c r="N180">
        <v>1008</v>
      </c>
      <c r="O180">
        <v>512</v>
      </c>
      <c r="P180">
        <v>498</v>
      </c>
      <c r="Q180">
        <v>1008</v>
      </c>
      <c r="U180">
        <v>96</v>
      </c>
      <c r="V180">
        <v>112</v>
      </c>
      <c r="W180">
        <v>208</v>
      </c>
      <c r="X180">
        <v>1047.684</v>
      </c>
    </row>
    <row r="181" spans="1:24" x14ac:dyDescent="0.2">
      <c r="A181">
        <v>230908001</v>
      </c>
      <c r="B181" t="s">
        <v>2026</v>
      </c>
      <c r="C181">
        <v>230908</v>
      </c>
      <c r="D181" t="s">
        <v>2027</v>
      </c>
      <c r="E181">
        <v>230</v>
      </c>
      <c r="F181" t="s">
        <v>2017</v>
      </c>
      <c r="G181">
        <v>7</v>
      </c>
      <c r="H181" t="s">
        <v>26</v>
      </c>
      <c r="I181">
        <v>583</v>
      </c>
      <c r="J181">
        <v>490</v>
      </c>
      <c r="K181">
        <v>1073</v>
      </c>
      <c r="L181">
        <v>613</v>
      </c>
      <c r="M181">
        <v>533</v>
      </c>
      <c r="N181">
        <v>1144</v>
      </c>
      <c r="O181">
        <v>603</v>
      </c>
      <c r="P181">
        <v>530</v>
      </c>
      <c r="Q181">
        <v>1130</v>
      </c>
      <c r="R181">
        <v>627</v>
      </c>
      <c r="S181">
        <v>537</v>
      </c>
      <c r="T181">
        <v>1163</v>
      </c>
      <c r="U181">
        <v>96</v>
      </c>
      <c r="V181">
        <v>98</v>
      </c>
      <c r="W181">
        <v>194</v>
      </c>
      <c r="X181">
        <v>1048.93</v>
      </c>
    </row>
    <row r="182" spans="1:24" x14ac:dyDescent="0.2">
      <c r="A182">
        <v>249901001</v>
      </c>
      <c r="B182" t="s">
        <v>2157</v>
      </c>
      <c r="C182">
        <v>249901</v>
      </c>
      <c r="D182" t="s">
        <v>2158</v>
      </c>
      <c r="E182">
        <v>249</v>
      </c>
      <c r="F182" t="s">
        <v>2159</v>
      </c>
      <c r="G182">
        <v>11</v>
      </c>
      <c r="H182" t="s">
        <v>461</v>
      </c>
      <c r="I182">
        <v>530</v>
      </c>
      <c r="J182">
        <v>507</v>
      </c>
      <c r="K182">
        <v>1037</v>
      </c>
      <c r="L182">
        <v>532</v>
      </c>
      <c r="M182">
        <v>495</v>
      </c>
      <c r="N182">
        <v>1031</v>
      </c>
      <c r="O182">
        <v>556</v>
      </c>
      <c r="P182">
        <v>519</v>
      </c>
      <c r="Q182">
        <v>1076</v>
      </c>
      <c r="R182">
        <v>505</v>
      </c>
      <c r="S182">
        <v>468</v>
      </c>
      <c r="T182">
        <v>978</v>
      </c>
      <c r="U182">
        <v>98</v>
      </c>
      <c r="V182">
        <v>119</v>
      </c>
      <c r="W182">
        <v>217</v>
      </c>
      <c r="X182">
        <v>1049.4670000000001</v>
      </c>
    </row>
    <row r="183" spans="1:24" x14ac:dyDescent="0.2">
      <c r="A183">
        <v>136901001</v>
      </c>
      <c r="B183" t="s">
        <v>1393</v>
      </c>
      <c r="C183">
        <v>136901</v>
      </c>
      <c r="D183" t="s">
        <v>1394</v>
      </c>
      <c r="E183">
        <v>136</v>
      </c>
      <c r="F183" t="s">
        <v>1395</v>
      </c>
      <c r="G183">
        <v>20</v>
      </c>
      <c r="H183" t="s">
        <v>67</v>
      </c>
      <c r="I183">
        <v>485</v>
      </c>
      <c r="J183">
        <v>510</v>
      </c>
      <c r="K183">
        <v>994</v>
      </c>
      <c r="L183">
        <v>486</v>
      </c>
      <c r="M183">
        <v>511</v>
      </c>
      <c r="N183">
        <v>996</v>
      </c>
      <c r="O183">
        <v>505</v>
      </c>
      <c r="P183">
        <v>532</v>
      </c>
      <c r="Q183">
        <v>1036</v>
      </c>
      <c r="R183">
        <v>465</v>
      </c>
      <c r="S183">
        <v>486</v>
      </c>
      <c r="T183">
        <v>951</v>
      </c>
      <c r="U183">
        <v>85</v>
      </c>
      <c r="V183">
        <v>84</v>
      </c>
      <c r="W183">
        <v>169</v>
      </c>
      <c r="X183">
        <v>1053.4850000000001</v>
      </c>
    </row>
    <row r="184" spans="1:24" x14ac:dyDescent="0.2">
      <c r="A184">
        <v>57831002</v>
      </c>
      <c r="B184" t="s">
        <v>511</v>
      </c>
      <c r="C184">
        <v>57831</v>
      </c>
      <c r="D184" t="s">
        <v>512</v>
      </c>
      <c r="E184">
        <v>57</v>
      </c>
      <c r="F184" t="s">
        <v>480</v>
      </c>
      <c r="G184">
        <v>10</v>
      </c>
      <c r="H184" t="s">
        <v>397</v>
      </c>
      <c r="I184">
        <v>475</v>
      </c>
      <c r="J184">
        <v>385</v>
      </c>
      <c r="K184">
        <v>860</v>
      </c>
      <c r="L184">
        <v>429</v>
      </c>
      <c r="M184">
        <v>428</v>
      </c>
      <c r="N184">
        <v>858</v>
      </c>
      <c r="O184">
        <v>433</v>
      </c>
      <c r="P184">
        <v>463</v>
      </c>
      <c r="Q184">
        <v>895</v>
      </c>
      <c r="R184">
        <v>428</v>
      </c>
      <c r="S184">
        <v>413</v>
      </c>
      <c r="T184">
        <v>841</v>
      </c>
      <c r="U184">
        <v>142</v>
      </c>
      <c r="V184">
        <v>176</v>
      </c>
      <c r="W184">
        <v>318</v>
      </c>
      <c r="X184">
        <v>1061.5450000000001</v>
      </c>
    </row>
    <row r="185" spans="1:24" x14ac:dyDescent="0.2">
      <c r="A185">
        <v>43917001</v>
      </c>
      <c r="B185" t="s">
        <v>430</v>
      </c>
      <c r="C185">
        <v>43917</v>
      </c>
      <c r="D185" t="s">
        <v>431</v>
      </c>
      <c r="E185">
        <v>43</v>
      </c>
      <c r="F185" t="s">
        <v>396</v>
      </c>
      <c r="G185">
        <v>10</v>
      </c>
      <c r="H185" t="s">
        <v>397</v>
      </c>
      <c r="I185">
        <v>497</v>
      </c>
      <c r="J185">
        <v>557</v>
      </c>
      <c r="K185">
        <v>1053</v>
      </c>
      <c r="L185">
        <v>501</v>
      </c>
      <c r="M185">
        <v>499</v>
      </c>
      <c r="N185">
        <v>1001</v>
      </c>
      <c r="O185">
        <v>472</v>
      </c>
      <c r="P185">
        <v>460</v>
      </c>
      <c r="Q185">
        <v>932</v>
      </c>
      <c r="R185">
        <v>550</v>
      </c>
      <c r="S185">
        <v>565</v>
      </c>
      <c r="T185">
        <v>1115</v>
      </c>
      <c r="U185">
        <v>90</v>
      </c>
      <c r="V185">
        <v>105</v>
      </c>
      <c r="W185">
        <v>195</v>
      </c>
      <c r="X185">
        <v>1063.8389999999999</v>
      </c>
    </row>
    <row r="186" spans="1:24" x14ac:dyDescent="0.2">
      <c r="A186">
        <v>152902001</v>
      </c>
      <c r="B186" t="s">
        <v>1472</v>
      </c>
      <c r="C186">
        <v>152902</v>
      </c>
      <c r="D186" t="s">
        <v>1473</v>
      </c>
      <c r="E186">
        <v>152</v>
      </c>
      <c r="F186" t="s">
        <v>1466</v>
      </c>
      <c r="G186">
        <v>17</v>
      </c>
      <c r="H186" t="s">
        <v>388</v>
      </c>
      <c r="I186">
        <v>463</v>
      </c>
      <c r="J186">
        <v>449</v>
      </c>
      <c r="K186">
        <v>911</v>
      </c>
      <c r="L186">
        <v>522</v>
      </c>
      <c r="M186">
        <v>502</v>
      </c>
      <c r="N186">
        <v>1024</v>
      </c>
      <c r="O186">
        <v>520</v>
      </c>
      <c r="P186">
        <v>493</v>
      </c>
      <c r="Q186">
        <v>1013</v>
      </c>
      <c r="R186">
        <v>529</v>
      </c>
      <c r="S186">
        <v>523</v>
      </c>
      <c r="T186">
        <v>1051</v>
      </c>
      <c r="U186">
        <v>103</v>
      </c>
      <c r="V186">
        <v>100</v>
      </c>
      <c r="W186">
        <v>203</v>
      </c>
      <c r="X186">
        <v>1068.645</v>
      </c>
    </row>
    <row r="187" spans="1:24" x14ac:dyDescent="0.2">
      <c r="A187">
        <v>126907001</v>
      </c>
      <c r="B187" t="s">
        <v>1344</v>
      </c>
      <c r="C187">
        <v>126907</v>
      </c>
      <c r="D187" t="s">
        <v>1345</v>
      </c>
      <c r="E187">
        <v>126</v>
      </c>
      <c r="F187" t="s">
        <v>1333</v>
      </c>
      <c r="G187">
        <v>11</v>
      </c>
      <c r="H187" t="s">
        <v>461</v>
      </c>
      <c r="I187">
        <v>494</v>
      </c>
      <c r="J187">
        <v>520</v>
      </c>
      <c r="K187">
        <v>1014</v>
      </c>
      <c r="L187">
        <v>520</v>
      </c>
      <c r="M187">
        <v>531</v>
      </c>
      <c r="N187">
        <v>1051</v>
      </c>
      <c r="O187">
        <v>538</v>
      </c>
      <c r="P187">
        <v>540</v>
      </c>
      <c r="Q187">
        <v>1078</v>
      </c>
      <c r="R187">
        <v>508</v>
      </c>
      <c r="S187">
        <v>524</v>
      </c>
      <c r="T187">
        <v>1032</v>
      </c>
      <c r="U187">
        <v>120</v>
      </c>
      <c r="V187">
        <v>134</v>
      </c>
      <c r="W187">
        <v>254</v>
      </c>
      <c r="X187">
        <v>1079.18</v>
      </c>
    </row>
    <row r="188" spans="1:24" x14ac:dyDescent="0.2">
      <c r="A188">
        <v>250902001</v>
      </c>
      <c r="B188" t="s">
        <v>2172</v>
      </c>
      <c r="C188">
        <v>250902</v>
      </c>
      <c r="D188" t="s">
        <v>2173</v>
      </c>
      <c r="E188">
        <v>250</v>
      </c>
      <c r="F188" t="s">
        <v>2174</v>
      </c>
      <c r="G188">
        <v>7</v>
      </c>
      <c r="H188" t="s">
        <v>26</v>
      </c>
      <c r="I188">
        <v>473</v>
      </c>
      <c r="J188">
        <v>474</v>
      </c>
      <c r="K188">
        <v>947</v>
      </c>
      <c r="L188">
        <v>520</v>
      </c>
      <c r="M188">
        <v>496</v>
      </c>
      <c r="N188">
        <v>1016</v>
      </c>
      <c r="O188">
        <v>517</v>
      </c>
      <c r="P188">
        <v>479</v>
      </c>
      <c r="Q188">
        <v>995</v>
      </c>
      <c r="R188">
        <v>530</v>
      </c>
      <c r="S188">
        <v>548</v>
      </c>
      <c r="T188">
        <v>1078</v>
      </c>
      <c r="U188">
        <v>114</v>
      </c>
      <c r="V188">
        <v>106</v>
      </c>
      <c r="W188">
        <v>220</v>
      </c>
      <c r="X188">
        <v>1083.0610000000001</v>
      </c>
    </row>
    <row r="189" spans="1:24" x14ac:dyDescent="0.2">
      <c r="A189">
        <v>75903001</v>
      </c>
      <c r="B189" t="s">
        <v>799</v>
      </c>
      <c r="C189">
        <v>75903</v>
      </c>
      <c r="D189" t="s">
        <v>800</v>
      </c>
      <c r="E189">
        <v>75</v>
      </c>
      <c r="F189" t="s">
        <v>796</v>
      </c>
      <c r="G189">
        <v>13</v>
      </c>
      <c r="H189" t="s">
        <v>92</v>
      </c>
      <c r="I189">
        <v>528</v>
      </c>
      <c r="J189">
        <v>530</v>
      </c>
      <c r="K189">
        <v>1058</v>
      </c>
      <c r="L189">
        <v>493</v>
      </c>
      <c r="M189">
        <v>496</v>
      </c>
      <c r="N189">
        <v>989</v>
      </c>
      <c r="O189">
        <v>496</v>
      </c>
      <c r="P189">
        <v>488</v>
      </c>
      <c r="Q189">
        <v>984</v>
      </c>
      <c r="R189">
        <v>488</v>
      </c>
      <c r="S189">
        <v>508</v>
      </c>
      <c r="T189">
        <v>997</v>
      </c>
      <c r="U189">
        <v>182</v>
      </c>
      <c r="V189">
        <v>186</v>
      </c>
      <c r="W189">
        <v>368</v>
      </c>
      <c r="X189">
        <v>1084.2760000000001</v>
      </c>
    </row>
    <row r="190" spans="1:24" x14ac:dyDescent="0.2">
      <c r="A190">
        <v>178906001</v>
      </c>
      <c r="B190" t="s">
        <v>1668</v>
      </c>
      <c r="C190">
        <v>178906</v>
      </c>
      <c r="D190" t="s">
        <v>1669</v>
      </c>
      <c r="E190">
        <v>178</v>
      </c>
      <c r="F190" t="s">
        <v>1657</v>
      </c>
      <c r="G190">
        <v>2</v>
      </c>
      <c r="H190" t="s">
        <v>59</v>
      </c>
      <c r="I190">
        <v>570</v>
      </c>
      <c r="J190">
        <v>603</v>
      </c>
      <c r="K190">
        <v>1173</v>
      </c>
      <c r="L190">
        <v>568</v>
      </c>
      <c r="M190">
        <v>558</v>
      </c>
      <c r="N190">
        <v>1126</v>
      </c>
      <c r="O190">
        <v>547</v>
      </c>
      <c r="P190">
        <v>541</v>
      </c>
      <c r="Q190">
        <v>1088</v>
      </c>
      <c r="R190">
        <v>592</v>
      </c>
      <c r="S190">
        <v>577</v>
      </c>
      <c r="T190">
        <v>1169</v>
      </c>
      <c r="U190">
        <v>216</v>
      </c>
      <c r="V190">
        <v>225</v>
      </c>
      <c r="W190">
        <v>441</v>
      </c>
      <c r="X190">
        <v>1087.473</v>
      </c>
    </row>
    <row r="191" spans="1:24" x14ac:dyDescent="0.2">
      <c r="A191">
        <v>127904001</v>
      </c>
      <c r="B191" t="s">
        <v>1350</v>
      </c>
      <c r="C191">
        <v>127904</v>
      </c>
      <c r="D191" t="s">
        <v>1351</v>
      </c>
      <c r="E191">
        <v>127</v>
      </c>
      <c r="F191" t="s">
        <v>1352</v>
      </c>
      <c r="G191">
        <v>14</v>
      </c>
      <c r="H191" t="s">
        <v>321</v>
      </c>
      <c r="I191">
        <v>523</v>
      </c>
      <c r="J191">
        <v>500</v>
      </c>
      <c r="K191">
        <v>1023</v>
      </c>
      <c r="L191">
        <v>556</v>
      </c>
      <c r="M191">
        <v>516</v>
      </c>
      <c r="N191">
        <v>1071</v>
      </c>
      <c r="O191">
        <v>558</v>
      </c>
      <c r="P191">
        <v>514</v>
      </c>
      <c r="Q191">
        <v>1072</v>
      </c>
      <c r="R191">
        <v>550</v>
      </c>
      <c r="S191">
        <v>520</v>
      </c>
      <c r="T191">
        <v>1070</v>
      </c>
      <c r="U191">
        <v>104</v>
      </c>
      <c r="V191">
        <v>113</v>
      </c>
      <c r="W191">
        <v>217</v>
      </c>
      <c r="X191">
        <v>1088.009</v>
      </c>
    </row>
    <row r="192" spans="1:24" x14ac:dyDescent="0.2">
      <c r="A192">
        <v>230901001</v>
      </c>
      <c r="B192" t="s">
        <v>2015</v>
      </c>
      <c r="C192">
        <v>230901</v>
      </c>
      <c r="D192" t="s">
        <v>2016</v>
      </c>
      <c r="E192">
        <v>230</v>
      </c>
      <c r="F192" t="s">
        <v>2017</v>
      </c>
      <c r="G192">
        <v>7</v>
      </c>
      <c r="H192" t="s">
        <v>26</v>
      </c>
      <c r="I192">
        <v>526</v>
      </c>
      <c r="J192">
        <v>494</v>
      </c>
      <c r="K192">
        <v>1020</v>
      </c>
      <c r="L192">
        <v>513</v>
      </c>
      <c r="M192">
        <v>515</v>
      </c>
      <c r="N192">
        <v>1028</v>
      </c>
      <c r="O192">
        <v>515</v>
      </c>
      <c r="P192">
        <v>509</v>
      </c>
      <c r="Q192">
        <v>1024</v>
      </c>
      <c r="R192">
        <v>508</v>
      </c>
      <c r="S192">
        <v>530</v>
      </c>
      <c r="T192">
        <v>1038</v>
      </c>
      <c r="U192">
        <v>93</v>
      </c>
      <c r="V192">
        <v>118</v>
      </c>
      <c r="W192">
        <v>211</v>
      </c>
      <c r="X192">
        <v>1091.153</v>
      </c>
    </row>
    <row r="193" spans="1:24" x14ac:dyDescent="0.2">
      <c r="A193">
        <v>91910001</v>
      </c>
      <c r="B193" t="s">
        <v>898</v>
      </c>
      <c r="C193">
        <v>91910</v>
      </c>
      <c r="D193" t="s">
        <v>899</v>
      </c>
      <c r="E193">
        <v>91</v>
      </c>
      <c r="F193" t="s">
        <v>887</v>
      </c>
      <c r="G193">
        <v>10</v>
      </c>
      <c r="H193" t="s">
        <v>397</v>
      </c>
      <c r="I193">
        <v>547</v>
      </c>
      <c r="J193">
        <v>542</v>
      </c>
      <c r="K193">
        <v>1088</v>
      </c>
      <c r="L193">
        <v>576</v>
      </c>
      <c r="M193">
        <v>557</v>
      </c>
      <c r="N193">
        <v>1133</v>
      </c>
      <c r="O193">
        <v>578</v>
      </c>
      <c r="P193">
        <v>546</v>
      </c>
      <c r="Q193">
        <v>1127</v>
      </c>
      <c r="R193">
        <v>573</v>
      </c>
      <c r="S193">
        <v>569</v>
      </c>
      <c r="T193">
        <v>1141</v>
      </c>
      <c r="U193">
        <v>120</v>
      </c>
      <c r="V193">
        <v>126</v>
      </c>
      <c r="W193">
        <v>246</v>
      </c>
      <c r="X193">
        <v>1094.847</v>
      </c>
    </row>
    <row r="194" spans="1:24" x14ac:dyDescent="0.2">
      <c r="A194">
        <v>91901001</v>
      </c>
      <c r="B194" t="s">
        <v>885</v>
      </c>
      <c r="C194">
        <v>91901</v>
      </c>
      <c r="D194" t="s">
        <v>886</v>
      </c>
      <c r="E194">
        <v>91</v>
      </c>
      <c r="F194" t="s">
        <v>887</v>
      </c>
      <c r="G194">
        <v>10</v>
      </c>
      <c r="H194" t="s">
        <v>397</v>
      </c>
      <c r="I194">
        <v>555</v>
      </c>
      <c r="J194">
        <v>565</v>
      </c>
      <c r="K194">
        <v>1120</v>
      </c>
      <c r="L194">
        <v>542</v>
      </c>
      <c r="M194">
        <v>530</v>
      </c>
      <c r="N194">
        <v>1072</v>
      </c>
      <c r="O194">
        <v>540</v>
      </c>
      <c r="P194">
        <v>528</v>
      </c>
      <c r="Q194">
        <v>1068</v>
      </c>
      <c r="U194">
        <v>104</v>
      </c>
      <c r="V194">
        <v>119</v>
      </c>
      <c r="W194">
        <v>223</v>
      </c>
      <c r="X194">
        <v>1100.0550000000001</v>
      </c>
    </row>
    <row r="195" spans="1:24" x14ac:dyDescent="0.2">
      <c r="A195">
        <v>91917001</v>
      </c>
      <c r="B195" t="s">
        <v>904</v>
      </c>
      <c r="C195">
        <v>91917</v>
      </c>
      <c r="D195" t="s">
        <v>905</v>
      </c>
      <c r="E195">
        <v>91</v>
      </c>
      <c r="F195" t="s">
        <v>887</v>
      </c>
      <c r="G195">
        <v>10</v>
      </c>
      <c r="H195" t="s">
        <v>397</v>
      </c>
      <c r="I195">
        <v>550</v>
      </c>
      <c r="J195">
        <v>585</v>
      </c>
      <c r="K195">
        <v>1135</v>
      </c>
      <c r="L195">
        <v>583</v>
      </c>
      <c r="M195">
        <v>585</v>
      </c>
      <c r="N195">
        <v>1165</v>
      </c>
      <c r="O195">
        <v>614</v>
      </c>
      <c r="P195">
        <v>604</v>
      </c>
      <c r="Q195">
        <v>1218</v>
      </c>
      <c r="R195">
        <v>572</v>
      </c>
      <c r="S195">
        <v>579</v>
      </c>
      <c r="T195">
        <v>1147</v>
      </c>
      <c r="U195">
        <v>107</v>
      </c>
      <c r="V195">
        <v>146</v>
      </c>
      <c r="W195">
        <v>253</v>
      </c>
      <c r="X195">
        <v>1107.6210000000001</v>
      </c>
    </row>
    <row r="196" spans="1:24" x14ac:dyDescent="0.2">
      <c r="A196">
        <v>174906001</v>
      </c>
      <c r="B196" t="s">
        <v>1627</v>
      </c>
      <c r="C196">
        <v>174906</v>
      </c>
      <c r="D196" t="s">
        <v>1628</v>
      </c>
      <c r="E196">
        <v>174</v>
      </c>
      <c r="F196" t="s">
        <v>1622</v>
      </c>
      <c r="G196">
        <v>7</v>
      </c>
      <c r="H196" t="s">
        <v>26</v>
      </c>
      <c r="I196">
        <v>519</v>
      </c>
      <c r="J196">
        <v>499</v>
      </c>
      <c r="K196">
        <v>1018</v>
      </c>
      <c r="L196">
        <v>530</v>
      </c>
      <c r="M196">
        <v>505</v>
      </c>
      <c r="N196">
        <v>1035</v>
      </c>
      <c r="O196">
        <v>529</v>
      </c>
      <c r="P196">
        <v>489</v>
      </c>
      <c r="Q196">
        <v>1019</v>
      </c>
      <c r="R196">
        <v>530</v>
      </c>
      <c r="S196">
        <v>528</v>
      </c>
      <c r="T196">
        <v>1058</v>
      </c>
      <c r="U196">
        <v>96</v>
      </c>
      <c r="V196">
        <v>123</v>
      </c>
      <c r="W196">
        <v>219</v>
      </c>
      <c r="X196">
        <v>1108.222</v>
      </c>
    </row>
    <row r="197" spans="1:24" x14ac:dyDescent="0.2">
      <c r="A197">
        <v>157901001</v>
      </c>
      <c r="B197" t="s">
        <v>1500</v>
      </c>
      <c r="C197">
        <v>157901</v>
      </c>
      <c r="D197" t="s">
        <v>1501</v>
      </c>
      <c r="E197">
        <v>157</v>
      </c>
      <c r="F197" t="s">
        <v>1502</v>
      </c>
      <c r="G197">
        <v>15</v>
      </c>
      <c r="H197" t="s">
        <v>287</v>
      </c>
      <c r="I197">
        <v>502</v>
      </c>
      <c r="J197">
        <v>482</v>
      </c>
      <c r="K197">
        <v>984</v>
      </c>
      <c r="L197">
        <v>544</v>
      </c>
      <c r="M197">
        <v>525</v>
      </c>
      <c r="N197">
        <v>1069</v>
      </c>
      <c r="O197">
        <v>541</v>
      </c>
      <c r="P197">
        <v>520</v>
      </c>
      <c r="Q197">
        <v>1061</v>
      </c>
      <c r="R197">
        <v>548</v>
      </c>
      <c r="S197">
        <v>531</v>
      </c>
      <c r="T197">
        <v>1079</v>
      </c>
      <c r="U197">
        <v>102</v>
      </c>
      <c r="V197">
        <v>115</v>
      </c>
      <c r="W197">
        <v>217</v>
      </c>
      <c r="X197">
        <v>1118.2850000000003</v>
      </c>
    </row>
    <row r="198" spans="1:24" x14ac:dyDescent="0.2">
      <c r="A198">
        <v>73905001</v>
      </c>
      <c r="B198" t="s">
        <v>779</v>
      </c>
      <c r="C198">
        <v>73905</v>
      </c>
      <c r="D198" t="s">
        <v>780</v>
      </c>
      <c r="E198">
        <v>73</v>
      </c>
      <c r="F198" t="s">
        <v>778</v>
      </c>
      <c r="G198">
        <v>12</v>
      </c>
      <c r="H198" t="s">
        <v>115</v>
      </c>
      <c r="I198">
        <v>488</v>
      </c>
      <c r="J198">
        <v>450</v>
      </c>
      <c r="K198">
        <v>938</v>
      </c>
      <c r="L198">
        <v>502</v>
      </c>
      <c r="M198">
        <v>483</v>
      </c>
      <c r="N198">
        <v>985</v>
      </c>
      <c r="O198">
        <v>496</v>
      </c>
      <c r="P198">
        <v>460</v>
      </c>
      <c r="Q198">
        <v>956</v>
      </c>
      <c r="R198">
        <v>513</v>
      </c>
      <c r="S198">
        <v>522</v>
      </c>
      <c r="T198">
        <v>1033</v>
      </c>
      <c r="U198">
        <v>100</v>
      </c>
      <c r="V198">
        <v>102</v>
      </c>
      <c r="W198">
        <v>202</v>
      </c>
      <c r="X198">
        <v>1120.8389999999999</v>
      </c>
    </row>
    <row r="199" spans="1:24" x14ac:dyDescent="0.2">
      <c r="A199">
        <v>161802001</v>
      </c>
      <c r="B199" t="s">
        <v>1519</v>
      </c>
      <c r="C199">
        <v>161802</v>
      </c>
      <c r="D199" t="s">
        <v>1520</v>
      </c>
      <c r="E199">
        <v>161</v>
      </c>
      <c r="F199" t="s">
        <v>1521</v>
      </c>
      <c r="G199">
        <v>12</v>
      </c>
      <c r="H199" t="s">
        <v>115</v>
      </c>
      <c r="I199">
        <v>553</v>
      </c>
      <c r="J199">
        <v>537</v>
      </c>
      <c r="K199">
        <v>1090</v>
      </c>
      <c r="L199">
        <v>574</v>
      </c>
      <c r="M199">
        <v>542</v>
      </c>
      <c r="N199">
        <v>1116</v>
      </c>
      <c r="O199">
        <v>544</v>
      </c>
      <c r="P199">
        <v>512</v>
      </c>
      <c r="Q199">
        <v>1056</v>
      </c>
      <c r="R199">
        <v>603</v>
      </c>
      <c r="S199">
        <v>572</v>
      </c>
      <c r="T199">
        <v>1175</v>
      </c>
      <c r="U199">
        <v>85</v>
      </c>
      <c r="V199">
        <v>81</v>
      </c>
      <c r="W199">
        <v>166</v>
      </c>
      <c r="X199">
        <v>1123.3050000000001</v>
      </c>
    </row>
    <row r="200" spans="1:24" x14ac:dyDescent="0.2">
      <c r="A200">
        <v>49903001</v>
      </c>
      <c r="B200" t="s">
        <v>462</v>
      </c>
      <c r="C200">
        <v>49903</v>
      </c>
      <c r="D200" t="s">
        <v>463</v>
      </c>
      <c r="E200">
        <v>49</v>
      </c>
      <c r="F200" t="s">
        <v>460</v>
      </c>
      <c r="G200">
        <v>11</v>
      </c>
      <c r="H200" t="s">
        <v>461</v>
      </c>
      <c r="I200">
        <v>545</v>
      </c>
      <c r="J200">
        <v>540</v>
      </c>
      <c r="K200">
        <v>1085</v>
      </c>
      <c r="L200">
        <v>563</v>
      </c>
      <c r="M200">
        <v>533</v>
      </c>
      <c r="N200">
        <v>1096</v>
      </c>
      <c r="O200">
        <v>579</v>
      </c>
      <c r="P200">
        <v>514</v>
      </c>
      <c r="Q200">
        <v>1093</v>
      </c>
      <c r="R200">
        <v>539</v>
      </c>
      <c r="S200">
        <v>563</v>
      </c>
      <c r="T200">
        <v>1100</v>
      </c>
      <c r="U200">
        <v>99</v>
      </c>
      <c r="V200">
        <v>112</v>
      </c>
      <c r="W200">
        <v>211</v>
      </c>
      <c r="X200">
        <v>1126.6490000000001</v>
      </c>
    </row>
    <row r="201" spans="1:24" x14ac:dyDescent="0.2">
      <c r="A201">
        <v>161919001</v>
      </c>
      <c r="B201" t="s">
        <v>1551</v>
      </c>
      <c r="C201">
        <v>161919</v>
      </c>
      <c r="D201" t="s">
        <v>1552</v>
      </c>
      <c r="E201">
        <v>161</v>
      </c>
      <c r="F201" t="s">
        <v>1521</v>
      </c>
      <c r="G201">
        <v>12</v>
      </c>
      <c r="H201" t="s">
        <v>115</v>
      </c>
      <c r="I201">
        <v>515</v>
      </c>
      <c r="J201">
        <v>503</v>
      </c>
      <c r="K201">
        <v>1018</v>
      </c>
      <c r="L201">
        <v>570</v>
      </c>
      <c r="M201">
        <v>528</v>
      </c>
      <c r="N201">
        <v>1097</v>
      </c>
      <c r="O201">
        <v>549</v>
      </c>
      <c r="P201">
        <v>513</v>
      </c>
      <c r="Q201">
        <v>1061</v>
      </c>
      <c r="R201">
        <v>580</v>
      </c>
      <c r="S201">
        <v>535</v>
      </c>
      <c r="T201">
        <v>1115</v>
      </c>
      <c r="U201">
        <v>121</v>
      </c>
      <c r="V201">
        <v>110</v>
      </c>
      <c r="W201">
        <v>231</v>
      </c>
      <c r="X201">
        <v>1129.394</v>
      </c>
    </row>
    <row r="202" spans="1:24" x14ac:dyDescent="0.2">
      <c r="A202">
        <v>134901001</v>
      </c>
      <c r="B202" t="s">
        <v>1390</v>
      </c>
      <c r="C202">
        <v>134901</v>
      </c>
      <c r="D202" t="s">
        <v>1391</v>
      </c>
      <c r="E202">
        <v>134</v>
      </c>
      <c r="F202" t="s">
        <v>1392</v>
      </c>
      <c r="G202">
        <v>15</v>
      </c>
      <c r="H202" t="s">
        <v>287</v>
      </c>
      <c r="I202">
        <v>490</v>
      </c>
      <c r="J202">
        <v>473</v>
      </c>
      <c r="K202">
        <v>964</v>
      </c>
      <c r="L202">
        <v>509</v>
      </c>
      <c r="M202">
        <v>488</v>
      </c>
      <c r="N202">
        <v>999</v>
      </c>
      <c r="O202">
        <v>482</v>
      </c>
      <c r="P202">
        <v>467</v>
      </c>
      <c r="Q202">
        <v>951</v>
      </c>
      <c r="R202">
        <v>541</v>
      </c>
      <c r="S202">
        <v>513</v>
      </c>
      <c r="T202">
        <v>1056</v>
      </c>
      <c r="U202">
        <v>98</v>
      </c>
      <c r="V202">
        <v>109</v>
      </c>
      <c r="W202">
        <v>207</v>
      </c>
      <c r="X202">
        <v>1129.5</v>
      </c>
    </row>
    <row r="203" spans="1:24" x14ac:dyDescent="0.2">
      <c r="A203">
        <v>149902001</v>
      </c>
      <c r="B203" t="s">
        <v>1459</v>
      </c>
      <c r="C203">
        <v>149902</v>
      </c>
      <c r="D203" t="s">
        <v>1460</v>
      </c>
      <c r="E203">
        <v>149</v>
      </c>
      <c r="F203" t="s">
        <v>1458</v>
      </c>
      <c r="G203">
        <v>2</v>
      </c>
      <c r="H203" t="s">
        <v>59</v>
      </c>
      <c r="I203">
        <v>475</v>
      </c>
      <c r="J203">
        <v>425</v>
      </c>
      <c r="K203">
        <v>900</v>
      </c>
      <c r="L203">
        <v>505</v>
      </c>
      <c r="M203">
        <v>488</v>
      </c>
      <c r="N203">
        <v>993</v>
      </c>
      <c r="O203">
        <v>515</v>
      </c>
      <c r="P203">
        <v>480</v>
      </c>
      <c r="Q203">
        <v>995</v>
      </c>
      <c r="R203">
        <v>485</v>
      </c>
      <c r="S203">
        <v>505</v>
      </c>
      <c r="T203">
        <v>990</v>
      </c>
      <c r="U203">
        <v>159</v>
      </c>
      <c r="V203">
        <v>147</v>
      </c>
      <c r="W203">
        <v>306</v>
      </c>
      <c r="X203">
        <v>1140.193</v>
      </c>
    </row>
    <row r="204" spans="1:24" x14ac:dyDescent="0.2">
      <c r="A204">
        <v>31913001</v>
      </c>
      <c r="B204" t="s">
        <v>350</v>
      </c>
      <c r="C204">
        <v>31913</v>
      </c>
      <c r="D204" t="s">
        <v>351</v>
      </c>
      <c r="E204">
        <v>31</v>
      </c>
      <c r="F204" t="s">
        <v>326</v>
      </c>
      <c r="G204">
        <v>1</v>
      </c>
      <c r="H204" t="s">
        <v>327</v>
      </c>
      <c r="I204">
        <v>437</v>
      </c>
      <c r="J204">
        <v>437</v>
      </c>
      <c r="K204">
        <v>874</v>
      </c>
      <c r="L204">
        <v>437</v>
      </c>
      <c r="M204">
        <v>437</v>
      </c>
      <c r="N204">
        <v>874</v>
      </c>
      <c r="O204">
        <v>442</v>
      </c>
      <c r="P204">
        <v>438</v>
      </c>
      <c r="Q204">
        <v>880</v>
      </c>
      <c r="R204">
        <v>431</v>
      </c>
      <c r="S204">
        <v>435</v>
      </c>
      <c r="T204">
        <v>866</v>
      </c>
      <c r="U204">
        <v>104</v>
      </c>
      <c r="V204">
        <v>98</v>
      </c>
      <c r="W204">
        <v>202</v>
      </c>
      <c r="X204">
        <v>1150.0410000000002</v>
      </c>
    </row>
    <row r="205" spans="1:24" x14ac:dyDescent="0.2">
      <c r="A205">
        <v>95901001</v>
      </c>
      <c r="B205" t="s">
        <v>946</v>
      </c>
      <c r="C205">
        <v>95901</v>
      </c>
      <c r="D205" t="s">
        <v>947</v>
      </c>
      <c r="E205">
        <v>95</v>
      </c>
      <c r="F205" t="s">
        <v>948</v>
      </c>
      <c r="G205">
        <v>17</v>
      </c>
      <c r="H205" t="s">
        <v>388</v>
      </c>
      <c r="I205">
        <v>550</v>
      </c>
      <c r="J205">
        <v>550</v>
      </c>
      <c r="K205">
        <v>1100</v>
      </c>
      <c r="L205">
        <v>550</v>
      </c>
      <c r="M205">
        <v>537</v>
      </c>
      <c r="N205">
        <v>1088</v>
      </c>
      <c r="O205">
        <v>553</v>
      </c>
      <c r="P205">
        <v>543</v>
      </c>
      <c r="Q205">
        <v>1095</v>
      </c>
      <c r="U205">
        <v>106</v>
      </c>
      <c r="V205">
        <v>110</v>
      </c>
      <c r="W205">
        <v>216</v>
      </c>
      <c r="X205">
        <v>1154.7340000000002</v>
      </c>
    </row>
    <row r="206" spans="1:24" x14ac:dyDescent="0.2">
      <c r="A206">
        <v>16901001</v>
      </c>
      <c r="B206" t="s">
        <v>223</v>
      </c>
      <c r="C206">
        <v>16901</v>
      </c>
      <c r="D206" t="s">
        <v>224</v>
      </c>
      <c r="E206">
        <v>16</v>
      </c>
      <c r="F206" t="s">
        <v>225</v>
      </c>
      <c r="G206">
        <v>13</v>
      </c>
      <c r="H206" t="s">
        <v>92</v>
      </c>
      <c r="I206">
        <v>452</v>
      </c>
      <c r="J206">
        <v>520</v>
      </c>
      <c r="K206">
        <v>972</v>
      </c>
      <c r="L206">
        <v>545</v>
      </c>
      <c r="M206">
        <v>560</v>
      </c>
      <c r="N206">
        <v>1105</v>
      </c>
      <c r="O206">
        <v>532</v>
      </c>
      <c r="P206">
        <v>551</v>
      </c>
      <c r="Q206">
        <v>1083</v>
      </c>
      <c r="R206">
        <v>559</v>
      </c>
      <c r="S206">
        <v>569</v>
      </c>
      <c r="T206">
        <v>1128</v>
      </c>
      <c r="U206">
        <v>107</v>
      </c>
      <c r="V206">
        <v>131</v>
      </c>
      <c r="W206">
        <v>238</v>
      </c>
      <c r="X206">
        <v>1161.2370000000003</v>
      </c>
    </row>
    <row r="207" spans="1:24" x14ac:dyDescent="0.2">
      <c r="A207">
        <v>247904001</v>
      </c>
      <c r="B207" t="s">
        <v>2153</v>
      </c>
      <c r="C207">
        <v>247904</v>
      </c>
      <c r="D207" t="s">
        <v>2154</v>
      </c>
      <c r="E207">
        <v>247</v>
      </c>
      <c r="F207" t="s">
        <v>2150</v>
      </c>
      <c r="G207">
        <v>20</v>
      </c>
      <c r="H207" t="s">
        <v>67</v>
      </c>
      <c r="I207">
        <v>504</v>
      </c>
      <c r="J207">
        <v>500</v>
      </c>
      <c r="K207">
        <v>1004</v>
      </c>
      <c r="L207">
        <v>538</v>
      </c>
      <c r="M207">
        <v>539</v>
      </c>
      <c r="N207">
        <v>1077</v>
      </c>
      <c r="O207">
        <v>547</v>
      </c>
      <c r="P207">
        <v>538</v>
      </c>
      <c r="Q207">
        <v>1085</v>
      </c>
      <c r="R207">
        <v>528</v>
      </c>
      <c r="S207">
        <v>541</v>
      </c>
      <c r="T207">
        <v>1069</v>
      </c>
      <c r="U207">
        <v>117</v>
      </c>
      <c r="V207">
        <v>130</v>
      </c>
      <c r="W207">
        <v>247</v>
      </c>
      <c r="X207">
        <v>1169.5650000000001</v>
      </c>
    </row>
    <row r="208" spans="1:24" x14ac:dyDescent="0.2">
      <c r="A208">
        <v>169902001</v>
      </c>
      <c r="B208" t="s">
        <v>1591</v>
      </c>
      <c r="C208">
        <v>169902</v>
      </c>
      <c r="D208" t="s">
        <v>1592</v>
      </c>
      <c r="E208">
        <v>169</v>
      </c>
      <c r="F208" t="s">
        <v>1590</v>
      </c>
      <c r="G208">
        <v>9</v>
      </c>
      <c r="H208" t="s">
        <v>63</v>
      </c>
      <c r="I208">
        <v>443</v>
      </c>
      <c r="J208">
        <v>450</v>
      </c>
      <c r="K208">
        <v>893</v>
      </c>
      <c r="L208">
        <v>501</v>
      </c>
      <c r="M208">
        <v>503</v>
      </c>
      <c r="N208">
        <v>1001</v>
      </c>
      <c r="O208">
        <v>505</v>
      </c>
      <c r="P208">
        <v>507</v>
      </c>
      <c r="Q208">
        <v>1008</v>
      </c>
      <c r="R208">
        <v>490</v>
      </c>
      <c r="S208">
        <v>490</v>
      </c>
      <c r="T208">
        <v>980</v>
      </c>
      <c r="U208">
        <v>139</v>
      </c>
      <c r="V208">
        <v>107</v>
      </c>
      <c r="W208">
        <v>246</v>
      </c>
      <c r="X208">
        <v>1173.45</v>
      </c>
    </row>
    <row r="209" spans="1:24" x14ac:dyDescent="0.2">
      <c r="A209">
        <v>227824002</v>
      </c>
      <c r="B209" t="s">
        <v>1971</v>
      </c>
      <c r="C209">
        <v>227824</v>
      </c>
      <c r="D209" t="s">
        <v>1972</v>
      </c>
      <c r="E209">
        <v>227</v>
      </c>
      <c r="F209" t="s">
        <v>1963</v>
      </c>
      <c r="G209">
        <v>13</v>
      </c>
      <c r="H209" t="s">
        <v>92</v>
      </c>
      <c r="I209">
        <v>438</v>
      </c>
      <c r="J209">
        <v>423</v>
      </c>
      <c r="K209">
        <v>861</v>
      </c>
      <c r="L209">
        <v>443</v>
      </c>
      <c r="M209">
        <v>427</v>
      </c>
      <c r="N209">
        <v>870</v>
      </c>
      <c r="O209">
        <v>457</v>
      </c>
      <c r="P209">
        <v>420</v>
      </c>
      <c r="Q209">
        <v>878</v>
      </c>
      <c r="R209">
        <v>427</v>
      </c>
      <c r="S209">
        <v>434</v>
      </c>
      <c r="T209">
        <v>861</v>
      </c>
      <c r="U209">
        <v>281</v>
      </c>
      <c r="V209">
        <v>293</v>
      </c>
      <c r="W209">
        <v>574</v>
      </c>
      <c r="X209">
        <v>1181.47</v>
      </c>
    </row>
    <row r="210" spans="1:24" x14ac:dyDescent="0.2">
      <c r="A210">
        <v>212901001</v>
      </c>
      <c r="B210" t="s">
        <v>1828</v>
      </c>
      <c r="C210">
        <v>212901</v>
      </c>
      <c r="D210" t="s">
        <v>1829</v>
      </c>
      <c r="E210">
        <v>212</v>
      </c>
      <c r="F210" t="s">
        <v>1830</v>
      </c>
      <c r="G210">
        <v>7</v>
      </c>
      <c r="H210" t="s">
        <v>26</v>
      </c>
      <c r="I210">
        <v>482</v>
      </c>
      <c r="J210">
        <v>480</v>
      </c>
      <c r="K210">
        <v>962</v>
      </c>
      <c r="L210">
        <v>536</v>
      </c>
      <c r="M210">
        <v>521</v>
      </c>
      <c r="N210">
        <v>1057</v>
      </c>
      <c r="O210">
        <v>555</v>
      </c>
      <c r="P210">
        <v>545</v>
      </c>
      <c r="Q210">
        <v>1100</v>
      </c>
      <c r="R210">
        <v>526</v>
      </c>
      <c r="S210">
        <v>509</v>
      </c>
      <c r="T210">
        <v>1035</v>
      </c>
      <c r="U210">
        <v>113</v>
      </c>
      <c r="V210">
        <v>142</v>
      </c>
      <c r="W210">
        <v>255</v>
      </c>
      <c r="X210">
        <v>1188.5890000000002</v>
      </c>
    </row>
    <row r="211" spans="1:24" x14ac:dyDescent="0.2">
      <c r="A211">
        <v>196903001</v>
      </c>
      <c r="B211" t="s">
        <v>1770</v>
      </c>
      <c r="C211">
        <v>196903</v>
      </c>
      <c r="D211" t="s">
        <v>1771</v>
      </c>
      <c r="E211">
        <v>196</v>
      </c>
      <c r="F211" t="s">
        <v>1769</v>
      </c>
      <c r="G211">
        <v>3</v>
      </c>
      <c r="H211" t="s">
        <v>317</v>
      </c>
      <c r="I211">
        <v>474</v>
      </c>
      <c r="J211">
        <v>486</v>
      </c>
      <c r="K211">
        <v>952</v>
      </c>
      <c r="L211">
        <v>499</v>
      </c>
      <c r="M211">
        <v>510</v>
      </c>
      <c r="N211">
        <v>1004</v>
      </c>
      <c r="O211">
        <v>511</v>
      </c>
      <c r="P211">
        <v>507</v>
      </c>
      <c r="Q211">
        <v>1013</v>
      </c>
      <c r="R211">
        <v>455</v>
      </c>
      <c r="S211">
        <v>520</v>
      </c>
      <c r="T211">
        <v>975</v>
      </c>
      <c r="U211">
        <v>86</v>
      </c>
      <c r="V211">
        <v>122</v>
      </c>
      <c r="W211">
        <v>208</v>
      </c>
      <c r="X211">
        <v>1192.2840000000001</v>
      </c>
    </row>
    <row r="212" spans="1:24" x14ac:dyDescent="0.2">
      <c r="A212">
        <v>101804001</v>
      </c>
      <c r="B212" t="s">
        <v>969</v>
      </c>
      <c r="C212">
        <v>101804</v>
      </c>
      <c r="D212" t="s">
        <v>970</v>
      </c>
      <c r="E212">
        <v>101</v>
      </c>
      <c r="F212" t="s">
        <v>971</v>
      </c>
      <c r="G212">
        <v>4</v>
      </c>
      <c r="H212" t="s">
        <v>252</v>
      </c>
      <c r="I212">
        <v>414</v>
      </c>
      <c r="J212">
        <v>425</v>
      </c>
      <c r="K212">
        <v>838</v>
      </c>
      <c r="L212">
        <v>413</v>
      </c>
      <c r="M212">
        <v>413</v>
      </c>
      <c r="N212">
        <v>826</v>
      </c>
      <c r="O212">
        <v>410</v>
      </c>
      <c r="P212">
        <v>418</v>
      </c>
      <c r="Q212">
        <v>828</v>
      </c>
      <c r="R212">
        <v>420</v>
      </c>
      <c r="S212">
        <v>403</v>
      </c>
      <c r="T212">
        <v>823</v>
      </c>
      <c r="U212">
        <v>396</v>
      </c>
      <c r="V212">
        <v>410</v>
      </c>
      <c r="W212">
        <v>806</v>
      </c>
      <c r="X212">
        <v>1197.1100000000001</v>
      </c>
    </row>
    <row r="213" spans="1:24" x14ac:dyDescent="0.2">
      <c r="A213">
        <v>1904001</v>
      </c>
      <c r="B213" t="s">
        <v>29</v>
      </c>
      <c r="C213">
        <v>1904</v>
      </c>
      <c r="D213" t="s">
        <v>30</v>
      </c>
      <c r="E213">
        <v>1</v>
      </c>
      <c r="F213" t="s">
        <v>25</v>
      </c>
      <c r="G213">
        <v>7</v>
      </c>
      <c r="H213" t="s">
        <v>26</v>
      </c>
      <c r="I213">
        <v>565</v>
      </c>
      <c r="J213">
        <v>520</v>
      </c>
      <c r="K213">
        <v>1085</v>
      </c>
      <c r="L213">
        <v>541</v>
      </c>
      <c r="M213">
        <v>539</v>
      </c>
      <c r="N213">
        <v>1079</v>
      </c>
      <c r="O213">
        <v>480</v>
      </c>
      <c r="P213">
        <v>504</v>
      </c>
      <c r="Q213">
        <v>984</v>
      </c>
      <c r="R213">
        <v>579</v>
      </c>
      <c r="S213">
        <v>561</v>
      </c>
      <c r="T213">
        <v>1139</v>
      </c>
      <c r="U213">
        <v>101</v>
      </c>
      <c r="V213">
        <v>130</v>
      </c>
      <c r="W213">
        <v>231</v>
      </c>
      <c r="X213">
        <v>1198.373</v>
      </c>
    </row>
    <row r="214" spans="1:24" x14ac:dyDescent="0.2">
      <c r="A214">
        <v>93901001</v>
      </c>
      <c r="B214" t="s">
        <v>926</v>
      </c>
      <c r="C214">
        <v>93901</v>
      </c>
      <c r="D214" t="s">
        <v>927</v>
      </c>
      <c r="E214">
        <v>93</v>
      </c>
      <c r="F214" t="s">
        <v>928</v>
      </c>
      <c r="G214">
        <v>6</v>
      </c>
      <c r="H214" t="s">
        <v>79</v>
      </c>
      <c r="I214">
        <v>510</v>
      </c>
      <c r="J214">
        <v>480</v>
      </c>
      <c r="K214">
        <v>995</v>
      </c>
      <c r="L214">
        <v>510</v>
      </c>
      <c r="M214">
        <v>481</v>
      </c>
      <c r="N214">
        <v>991</v>
      </c>
      <c r="O214">
        <v>510</v>
      </c>
      <c r="P214">
        <v>475</v>
      </c>
      <c r="Q214">
        <v>985</v>
      </c>
      <c r="R214">
        <v>509</v>
      </c>
      <c r="S214">
        <v>488</v>
      </c>
      <c r="T214">
        <v>998</v>
      </c>
      <c r="U214">
        <v>223</v>
      </c>
      <c r="V214">
        <v>238</v>
      </c>
      <c r="W214">
        <v>461</v>
      </c>
      <c r="X214">
        <v>1203.56</v>
      </c>
    </row>
    <row r="215" spans="1:24" x14ac:dyDescent="0.2">
      <c r="A215">
        <v>13905001</v>
      </c>
      <c r="B215" t="s">
        <v>104</v>
      </c>
      <c r="C215">
        <v>13905</v>
      </c>
      <c r="D215" t="s">
        <v>105</v>
      </c>
      <c r="E215">
        <v>13</v>
      </c>
      <c r="F215" t="s">
        <v>101</v>
      </c>
      <c r="G215">
        <v>2</v>
      </c>
      <c r="H215" t="s">
        <v>59</v>
      </c>
      <c r="I215">
        <v>555</v>
      </c>
      <c r="J215">
        <v>565</v>
      </c>
      <c r="K215">
        <v>1120</v>
      </c>
      <c r="L215">
        <v>618</v>
      </c>
      <c r="M215">
        <v>587</v>
      </c>
      <c r="N215">
        <v>1205</v>
      </c>
      <c r="O215">
        <v>625</v>
      </c>
      <c r="P215">
        <v>582</v>
      </c>
      <c r="Q215">
        <v>1207</v>
      </c>
      <c r="R215">
        <v>611</v>
      </c>
      <c r="S215">
        <v>591</v>
      </c>
      <c r="T215">
        <v>1204</v>
      </c>
      <c r="U215">
        <v>140</v>
      </c>
      <c r="V215">
        <v>138</v>
      </c>
      <c r="W215">
        <v>278</v>
      </c>
      <c r="X215">
        <v>1211.6100000000001</v>
      </c>
    </row>
    <row r="216" spans="1:24" x14ac:dyDescent="0.2">
      <c r="A216">
        <v>60902001</v>
      </c>
      <c r="B216" t="s">
        <v>610</v>
      </c>
      <c r="C216">
        <v>60902</v>
      </c>
      <c r="D216" t="s">
        <v>611</v>
      </c>
      <c r="E216">
        <v>60</v>
      </c>
      <c r="F216" t="s">
        <v>612</v>
      </c>
      <c r="G216">
        <v>8</v>
      </c>
      <c r="H216" t="s">
        <v>246</v>
      </c>
      <c r="I216">
        <v>450</v>
      </c>
      <c r="J216">
        <v>395</v>
      </c>
      <c r="K216">
        <v>845</v>
      </c>
      <c r="L216">
        <v>578</v>
      </c>
      <c r="M216">
        <v>508</v>
      </c>
      <c r="N216">
        <v>1086</v>
      </c>
      <c r="R216">
        <v>578</v>
      </c>
      <c r="S216">
        <v>508</v>
      </c>
      <c r="T216">
        <v>1086</v>
      </c>
      <c r="U216">
        <v>112</v>
      </c>
      <c r="V216">
        <v>112</v>
      </c>
      <c r="W216">
        <v>224</v>
      </c>
      <c r="X216">
        <v>1212.1870000000001</v>
      </c>
    </row>
    <row r="217" spans="1:24" x14ac:dyDescent="0.2">
      <c r="A217">
        <v>247906001</v>
      </c>
      <c r="B217" t="s">
        <v>2155</v>
      </c>
      <c r="C217">
        <v>247906</v>
      </c>
      <c r="D217" t="s">
        <v>2156</v>
      </c>
      <c r="E217">
        <v>247</v>
      </c>
      <c r="F217" t="s">
        <v>2150</v>
      </c>
      <c r="G217">
        <v>20</v>
      </c>
      <c r="H217" t="s">
        <v>67</v>
      </c>
      <c r="I217">
        <v>520</v>
      </c>
      <c r="J217">
        <v>483</v>
      </c>
      <c r="K217">
        <v>1005</v>
      </c>
      <c r="L217">
        <v>520</v>
      </c>
      <c r="M217">
        <v>498</v>
      </c>
      <c r="N217">
        <v>1019</v>
      </c>
      <c r="O217">
        <v>524</v>
      </c>
      <c r="P217">
        <v>496</v>
      </c>
      <c r="Q217">
        <v>1020</v>
      </c>
      <c r="R217">
        <v>514</v>
      </c>
      <c r="S217">
        <v>501</v>
      </c>
      <c r="T217">
        <v>1017</v>
      </c>
      <c r="U217">
        <v>100</v>
      </c>
      <c r="V217">
        <v>136</v>
      </c>
      <c r="W217">
        <v>236</v>
      </c>
      <c r="X217">
        <v>1218.731</v>
      </c>
    </row>
    <row r="218" spans="1:24" x14ac:dyDescent="0.2">
      <c r="A218">
        <v>91914001</v>
      </c>
      <c r="B218" t="s">
        <v>902</v>
      </c>
      <c r="C218">
        <v>91914</v>
      </c>
      <c r="D218" t="s">
        <v>903</v>
      </c>
      <c r="E218">
        <v>91</v>
      </c>
      <c r="F218" t="s">
        <v>887</v>
      </c>
      <c r="G218">
        <v>10</v>
      </c>
      <c r="H218" t="s">
        <v>397</v>
      </c>
      <c r="I218">
        <v>510</v>
      </c>
      <c r="J218">
        <v>463</v>
      </c>
      <c r="K218">
        <v>973</v>
      </c>
      <c r="L218">
        <v>529</v>
      </c>
      <c r="M218">
        <v>493</v>
      </c>
      <c r="N218">
        <v>1023</v>
      </c>
      <c r="O218">
        <v>513</v>
      </c>
      <c r="P218">
        <v>463</v>
      </c>
      <c r="Q218">
        <v>977</v>
      </c>
      <c r="R218">
        <v>545</v>
      </c>
      <c r="S218">
        <v>523</v>
      </c>
      <c r="T218">
        <v>1068</v>
      </c>
      <c r="U218">
        <v>135</v>
      </c>
      <c r="V218">
        <v>144</v>
      </c>
      <c r="W218">
        <v>279</v>
      </c>
      <c r="X218">
        <v>1221.8890000000001</v>
      </c>
    </row>
    <row r="219" spans="1:24" x14ac:dyDescent="0.2">
      <c r="A219">
        <v>128902001</v>
      </c>
      <c r="B219" t="s">
        <v>1356</v>
      </c>
      <c r="C219">
        <v>128902</v>
      </c>
      <c r="D219" t="s">
        <v>1357</v>
      </c>
      <c r="E219">
        <v>128</v>
      </c>
      <c r="F219" t="s">
        <v>1355</v>
      </c>
      <c r="G219">
        <v>3</v>
      </c>
      <c r="H219" t="s">
        <v>317</v>
      </c>
      <c r="I219">
        <v>547</v>
      </c>
      <c r="J219">
        <v>470</v>
      </c>
      <c r="K219">
        <v>1017</v>
      </c>
      <c r="L219">
        <v>538</v>
      </c>
      <c r="M219">
        <v>513</v>
      </c>
      <c r="N219">
        <v>1052</v>
      </c>
      <c r="O219">
        <v>570</v>
      </c>
      <c r="P219">
        <v>523</v>
      </c>
      <c r="Q219">
        <v>1093</v>
      </c>
      <c r="R219">
        <v>507</v>
      </c>
      <c r="S219">
        <v>503</v>
      </c>
      <c r="T219">
        <v>1010</v>
      </c>
      <c r="U219">
        <v>96</v>
      </c>
      <c r="V219">
        <v>91</v>
      </c>
      <c r="W219">
        <v>187</v>
      </c>
      <c r="X219">
        <v>1231.741</v>
      </c>
    </row>
    <row r="220" spans="1:24" x14ac:dyDescent="0.2">
      <c r="A220">
        <v>14907001</v>
      </c>
      <c r="B220" t="s">
        <v>129</v>
      </c>
      <c r="C220">
        <v>14907</v>
      </c>
      <c r="D220" t="s">
        <v>130</v>
      </c>
      <c r="E220">
        <v>14</v>
      </c>
      <c r="F220" t="s">
        <v>108</v>
      </c>
      <c r="G220">
        <v>12</v>
      </c>
      <c r="H220" t="s">
        <v>115</v>
      </c>
      <c r="I220">
        <v>487</v>
      </c>
      <c r="J220">
        <v>488</v>
      </c>
      <c r="K220">
        <v>975</v>
      </c>
      <c r="L220">
        <v>530</v>
      </c>
      <c r="M220">
        <v>514</v>
      </c>
      <c r="N220">
        <v>1044</v>
      </c>
      <c r="O220">
        <v>524</v>
      </c>
      <c r="P220">
        <v>507</v>
      </c>
      <c r="Q220">
        <v>1032</v>
      </c>
      <c r="R220">
        <v>537</v>
      </c>
      <c r="S220">
        <v>521</v>
      </c>
      <c r="T220">
        <v>1057</v>
      </c>
      <c r="U220">
        <v>135</v>
      </c>
      <c r="V220">
        <v>165</v>
      </c>
      <c r="W220">
        <v>300</v>
      </c>
      <c r="X220">
        <v>1234.0930000000001</v>
      </c>
    </row>
    <row r="221" spans="1:24" x14ac:dyDescent="0.2">
      <c r="A221">
        <v>15827001</v>
      </c>
      <c r="B221" t="s">
        <v>149</v>
      </c>
      <c r="C221">
        <v>15827</v>
      </c>
      <c r="D221" t="s">
        <v>149</v>
      </c>
      <c r="E221">
        <v>15</v>
      </c>
      <c r="F221" t="s">
        <v>139</v>
      </c>
      <c r="G221">
        <v>20</v>
      </c>
      <c r="H221" t="s">
        <v>67</v>
      </c>
      <c r="I221">
        <v>514</v>
      </c>
      <c r="J221">
        <v>530</v>
      </c>
      <c r="K221">
        <v>1045</v>
      </c>
      <c r="L221">
        <v>524</v>
      </c>
      <c r="M221">
        <v>526</v>
      </c>
      <c r="N221">
        <v>1050</v>
      </c>
      <c r="O221">
        <v>498</v>
      </c>
      <c r="P221">
        <v>496</v>
      </c>
      <c r="Q221">
        <v>995</v>
      </c>
      <c r="R221">
        <v>542</v>
      </c>
      <c r="S221">
        <v>546</v>
      </c>
      <c r="T221">
        <v>1088</v>
      </c>
      <c r="U221">
        <v>194</v>
      </c>
      <c r="V221">
        <v>256</v>
      </c>
      <c r="W221">
        <v>450</v>
      </c>
      <c r="X221">
        <v>1242.422</v>
      </c>
    </row>
    <row r="222" spans="1:24" x14ac:dyDescent="0.2">
      <c r="A222">
        <v>175902001</v>
      </c>
      <c r="B222" t="s">
        <v>1633</v>
      </c>
      <c r="C222">
        <v>175902</v>
      </c>
      <c r="D222" t="s">
        <v>1634</v>
      </c>
      <c r="E222">
        <v>175</v>
      </c>
      <c r="F222" t="s">
        <v>1635</v>
      </c>
      <c r="G222">
        <v>12</v>
      </c>
      <c r="H222" t="s">
        <v>115</v>
      </c>
      <c r="I222">
        <v>489</v>
      </c>
      <c r="J222">
        <v>487</v>
      </c>
      <c r="K222">
        <v>976</v>
      </c>
      <c r="L222">
        <v>517</v>
      </c>
      <c r="M222">
        <v>510</v>
      </c>
      <c r="N222">
        <v>1027</v>
      </c>
      <c r="O222">
        <v>518</v>
      </c>
      <c r="P222">
        <v>497</v>
      </c>
      <c r="Q222">
        <v>1015</v>
      </c>
      <c r="R222">
        <v>516</v>
      </c>
      <c r="S222">
        <v>531</v>
      </c>
      <c r="T222">
        <v>1047</v>
      </c>
      <c r="U222">
        <v>124</v>
      </c>
      <c r="V222">
        <v>145</v>
      </c>
      <c r="W222">
        <v>269</v>
      </c>
      <c r="X222">
        <v>1249.441</v>
      </c>
    </row>
    <row r="223" spans="1:24" x14ac:dyDescent="0.2">
      <c r="A223">
        <v>188903001</v>
      </c>
      <c r="B223" t="s">
        <v>1747</v>
      </c>
      <c r="C223">
        <v>188903</v>
      </c>
      <c r="D223" t="s">
        <v>1748</v>
      </c>
      <c r="E223">
        <v>188</v>
      </c>
      <c r="F223" t="s">
        <v>1741</v>
      </c>
      <c r="G223">
        <v>16</v>
      </c>
      <c r="H223" t="s">
        <v>283</v>
      </c>
      <c r="I223">
        <v>499</v>
      </c>
      <c r="J223">
        <v>481</v>
      </c>
      <c r="K223">
        <v>981</v>
      </c>
      <c r="L223">
        <v>520</v>
      </c>
      <c r="M223">
        <v>494</v>
      </c>
      <c r="N223">
        <v>1014</v>
      </c>
      <c r="O223">
        <v>511</v>
      </c>
      <c r="P223">
        <v>479</v>
      </c>
      <c r="Q223">
        <v>990</v>
      </c>
      <c r="R223">
        <v>531</v>
      </c>
      <c r="S223">
        <v>511</v>
      </c>
      <c r="T223">
        <v>1042</v>
      </c>
      <c r="U223">
        <v>121</v>
      </c>
      <c r="V223">
        <v>124</v>
      </c>
      <c r="W223">
        <v>245</v>
      </c>
      <c r="X223">
        <v>1254.902</v>
      </c>
    </row>
    <row r="224" spans="1:24" x14ac:dyDescent="0.2">
      <c r="A224">
        <v>228901001</v>
      </c>
      <c r="B224" t="s">
        <v>1999</v>
      </c>
      <c r="C224">
        <v>228901</v>
      </c>
      <c r="D224" t="s">
        <v>2000</v>
      </c>
      <c r="E224">
        <v>228</v>
      </c>
      <c r="F224" t="s">
        <v>2001</v>
      </c>
      <c r="G224">
        <v>6</v>
      </c>
      <c r="H224" t="s">
        <v>79</v>
      </c>
      <c r="I224">
        <v>553</v>
      </c>
      <c r="J224">
        <v>511</v>
      </c>
      <c r="K224">
        <v>1063</v>
      </c>
      <c r="L224">
        <v>540</v>
      </c>
      <c r="M224">
        <v>524</v>
      </c>
      <c r="N224">
        <v>1064</v>
      </c>
      <c r="O224">
        <v>552</v>
      </c>
      <c r="P224">
        <v>523</v>
      </c>
      <c r="Q224">
        <v>1076</v>
      </c>
      <c r="R224">
        <v>514</v>
      </c>
      <c r="S224">
        <v>525</v>
      </c>
      <c r="T224">
        <v>1039</v>
      </c>
      <c r="U224">
        <v>192</v>
      </c>
      <c r="V224">
        <v>172</v>
      </c>
      <c r="W224">
        <v>364</v>
      </c>
      <c r="X224">
        <v>1255.018</v>
      </c>
    </row>
    <row r="225" spans="1:24" x14ac:dyDescent="0.2">
      <c r="A225">
        <v>250906001</v>
      </c>
      <c r="B225" t="s">
        <v>2179</v>
      </c>
      <c r="C225">
        <v>250906</v>
      </c>
      <c r="D225" t="s">
        <v>2180</v>
      </c>
      <c r="E225">
        <v>250</v>
      </c>
      <c r="F225" t="s">
        <v>2174</v>
      </c>
      <c r="G225">
        <v>7</v>
      </c>
      <c r="H225" t="s">
        <v>26</v>
      </c>
      <c r="I225">
        <v>512</v>
      </c>
      <c r="J225">
        <v>468</v>
      </c>
      <c r="K225">
        <v>980</v>
      </c>
      <c r="L225">
        <v>511</v>
      </c>
      <c r="M225">
        <v>500</v>
      </c>
      <c r="N225">
        <v>1011</v>
      </c>
      <c r="O225">
        <v>474</v>
      </c>
      <c r="P225">
        <v>458</v>
      </c>
      <c r="Q225">
        <v>931</v>
      </c>
      <c r="R225">
        <v>570</v>
      </c>
      <c r="S225">
        <v>568</v>
      </c>
      <c r="T225">
        <v>1138</v>
      </c>
      <c r="U225">
        <v>186</v>
      </c>
      <c r="V225">
        <v>238</v>
      </c>
      <c r="W225">
        <v>424</v>
      </c>
      <c r="X225">
        <v>1256.191</v>
      </c>
    </row>
    <row r="226" spans="1:24" x14ac:dyDescent="0.2">
      <c r="A226">
        <v>15807004</v>
      </c>
      <c r="B226" t="s">
        <v>140</v>
      </c>
      <c r="C226">
        <v>15807</v>
      </c>
      <c r="D226" t="s">
        <v>141</v>
      </c>
      <c r="E226">
        <v>15</v>
      </c>
      <c r="F226" t="s">
        <v>139</v>
      </c>
      <c r="G226">
        <v>20</v>
      </c>
      <c r="H226" t="s">
        <v>67</v>
      </c>
      <c r="I226">
        <v>436</v>
      </c>
      <c r="J226">
        <v>437</v>
      </c>
      <c r="K226">
        <v>873</v>
      </c>
      <c r="L226">
        <v>433</v>
      </c>
      <c r="M226">
        <v>441</v>
      </c>
      <c r="N226">
        <v>874</v>
      </c>
      <c r="O226">
        <v>428</v>
      </c>
      <c r="P226">
        <v>437</v>
      </c>
      <c r="Q226">
        <v>865</v>
      </c>
      <c r="R226">
        <v>443</v>
      </c>
      <c r="S226">
        <v>450</v>
      </c>
      <c r="T226">
        <v>893</v>
      </c>
      <c r="U226">
        <v>107</v>
      </c>
      <c r="V226">
        <v>113</v>
      </c>
      <c r="W226">
        <v>220</v>
      </c>
      <c r="X226">
        <v>1257.6180000000002</v>
      </c>
    </row>
    <row r="227" spans="1:24" x14ac:dyDescent="0.2">
      <c r="A227">
        <v>8903001</v>
      </c>
      <c r="B227" t="s">
        <v>82</v>
      </c>
      <c r="C227">
        <v>8903</v>
      </c>
      <c r="D227" t="s">
        <v>83</v>
      </c>
      <c r="E227">
        <v>8</v>
      </c>
      <c r="F227" t="s">
        <v>78</v>
      </c>
      <c r="G227">
        <v>6</v>
      </c>
      <c r="H227" t="s">
        <v>79</v>
      </c>
      <c r="I227">
        <v>483</v>
      </c>
      <c r="J227">
        <v>485</v>
      </c>
      <c r="K227">
        <v>968</v>
      </c>
      <c r="L227">
        <v>510</v>
      </c>
      <c r="M227">
        <v>507</v>
      </c>
      <c r="N227">
        <v>1017</v>
      </c>
      <c r="O227">
        <v>510</v>
      </c>
      <c r="P227">
        <v>486</v>
      </c>
      <c r="Q227">
        <v>996</v>
      </c>
      <c r="R227">
        <v>509</v>
      </c>
      <c r="S227">
        <v>524</v>
      </c>
      <c r="T227">
        <v>1034</v>
      </c>
      <c r="U227">
        <v>101</v>
      </c>
      <c r="V227">
        <v>133</v>
      </c>
      <c r="W227">
        <v>234</v>
      </c>
      <c r="X227">
        <v>1264.6120000000003</v>
      </c>
    </row>
    <row r="228" spans="1:24" x14ac:dyDescent="0.2">
      <c r="A228">
        <v>15913001</v>
      </c>
      <c r="B228" t="s">
        <v>199</v>
      </c>
      <c r="C228">
        <v>15913</v>
      </c>
      <c r="D228" t="s">
        <v>200</v>
      </c>
      <c r="E228">
        <v>15</v>
      </c>
      <c r="F228" t="s">
        <v>139</v>
      </c>
      <c r="G228">
        <v>20</v>
      </c>
      <c r="H228" t="s">
        <v>67</v>
      </c>
      <c r="I228">
        <v>523</v>
      </c>
      <c r="J228">
        <v>508</v>
      </c>
      <c r="K228">
        <v>1030</v>
      </c>
      <c r="L228">
        <v>551</v>
      </c>
      <c r="M228">
        <v>551</v>
      </c>
      <c r="N228">
        <v>1102</v>
      </c>
      <c r="O228">
        <v>560</v>
      </c>
      <c r="P228">
        <v>550</v>
      </c>
      <c r="Q228">
        <v>1110</v>
      </c>
      <c r="R228">
        <v>538</v>
      </c>
      <c r="S228">
        <v>553</v>
      </c>
      <c r="T228">
        <v>1090</v>
      </c>
      <c r="U228">
        <v>155</v>
      </c>
      <c r="V228">
        <v>149</v>
      </c>
      <c r="W228">
        <v>304</v>
      </c>
      <c r="X228">
        <v>1269.768</v>
      </c>
    </row>
    <row r="229" spans="1:24" x14ac:dyDescent="0.2">
      <c r="A229">
        <v>74909001</v>
      </c>
      <c r="B229" t="s">
        <v>788</v>
      </c>
      <c r="C229">
        <v>74909</v>
      </c>
      <c r="D229" t="s">
        <v>789</v>
      </c>
      <c r="E229">
        <v>74</v>
      </c>
      <c r="F229" t="s">
        <v>783</v>
      </c>
      <c r="G229">
        <v>10</v>
      </c>
      <c r="H229" t="s">
        <v>397</v>
      </c>
      <c r="I229">
        <v>504</v>
      </c>
      <c r="J229">
        <v>481</v>
      </c>
      <c r="K229">
        <v>987</v>
      </c>
      <c r="L229">
        <v>552</v>
      </c>
      <c r="M229">
        <v>517</v>
      </c>
      <c r="N229">
        <v>1069</v>
      </c>
      <c r="O229">
        <v>574</v>
      </c>
      <c r="P229">
        <v>527</v>
      </c>
      <c r="Q229">
        <v>1102</v>
      </c>
      <c r="R229">
        <v>538</v>
      </c>
      <c r="S229">
        <v>511</v>
      </c>
      <c r="T229">
        <v>1049</v>
      </c>
      <c r="U229">
        <v>135</v>
      </c>
      <c r="V229">
        <v>146</v>
      </c>
      <c r="W229">
        <v>281</v>
      </c>
      <c r="X229">
        <v>1270.662</v>
      </c>
    </row>
    <row r="230" spans="1:24" x14ac:dyDescent="0.2">
      <c r="A230">
        <v>145911002</v>
      </c>
      <c r="B230" t="s">
        <v>1435</v>
      </c>
      <c r="C230">
        <v>145911</v>
      </c>
      <c r="D230" t="s">
        <v>1436</v>
      </c>
      <c r="E230">
        <v>145</v>
      </c>
      <c r="F230" t="s">
        <v>1430</v>
      </c>
      <c r="G230">
        <v>6</v>
      </c>
      <c r="H230" t="s">
        <v>79</v>
      </c>
      <c r="I230">
        <v>490</v>
      </c>
      <c r="J230">
        <v>490</v>
      </c>
      <c r="K230">
        <v>980</v>
      </c>
      <c r="L230">
        <v>519</v>
      </c>
      <c r="M230">
        <v>484</v>
      </c>
      <c r="N230">
        <v>1002</v>
      </c>
      <c r="O230">
        <v>542</v>
      </c>
      <c r="P230">
        <v>505</v>
      </c>
      <c r="Q230">
        <v>1045</v>
      </c>
      <c r="R230">
        <v>477</v>
      </c>
      <c r="S230">
        <v>447</v>
      </c>
      <c r="T230">
        <v>923</v>
      </c>
      <c r="U230">
        <v>122</v>
      </c>
      <c r="V230">
        <v>118</v>
      </c>
      <c r="W230">
        <v>240</v>
      </c>
      <c r="X230">
        <v>1277.9450000000002</v>
      </c>
    </row>
    <row r="231" spans="1:24" x14ac:dyDescent="0.2">
      <c r="A231">
        <v>175911001</v>
      </c>
      <c r="B231" t="s">
        <v>439</v>
      </c>
      <c r="C231">
        <v>175911</v>
      </c>
      <c r="D231" t="s">
        <v>1646</v>
      </c>
      <c r="E231">
        <v>175</v>
      </c>
      <c r="F231" t="s">
        <v>1635</v>
      </c>
      <c r="G231">
        <v>12</v>
      </c>
      <c r="H231" t="s">
        <v>115</v>
      </c>
      <c r="I231">
        <v>462</v>
      </c>
      <c r="J231">
        <v>459</v>
      </c>
      <c r="K231">
        <v>921</v>
      </c>
      <c r="L231">
        <v>485</v>
      </c>
      <c r="M231">
        <v>475</v>
      </c>
      <c r="N231">
        <v>959</v>
      </c>
      <c r="O231">
        <v>494</v>
      </c>
      <c r="P231">
        <v>478</v>
      </c>
      <c r="Q231">
        <v>972</v>
      </c>
      <c r="R231">
        <v>461</v>
      </c>
      <c r="S231">
        <v>468</v>
      </c>
      <c r="T231">
        <v>929</v>
      </c>
      <c r="U231">
        <v>119</v>
      </c>
      <c r="V231">
        <v>120</v>
      </c>
      <c r="W231">
        <v>239</v>
      </c>
      <c r="X231">
        <v>1280.43</v>
      </c>
    </row>
    <row r="232" spans="1:24" x14ac:dyDescent="0.2">
      <c r="A232">
        <v>5902001</v>
      </c>
      <c r="B232" t="s">
        <v>60</v>
      </c>
      <c r="C232">
        <v>5902</v>
      </c>
      <c r="D232" t="s">
        <v>61</v>
      </c>
      <c r="E232">
        <v>5</v>
      </c>
      <c r="F232" t="s">
        <v>62</v>
      </c>
      <c r="G232">
        <v>9</v>
      </c>
      <c r="H232" t="s">
        <v>63</v>
      </c>
      <c r="I232">
        <v>555</v>
      </c>
      <c r="J232">
        <v>560</v>
      </c>
      <c r="K232">
        <v>1115</v>
      </c>
      <c r="L232">
        <v>547</v>
      </c>
      <c r="M232">
        <v>540</v>
      </c>
      <c r="N232">
        <v>1087</v>
      </c>
      <c r="O232">
        <v>566</v>
      </c>
      <c r="P232">
        <v>549</v>
      </c>
      <c r="Q232">
        <v>1115</v>
      </c>
      <c r="R232">
        <v>530</v>
      </c>
      <c r="S232">
        <v>531</v>
      </c>
      <c r="T232">
        <v>1061</v>
      </c>
      <c r="U232">
        <v>127</v>
      </c>
      <c r="V232">
        <v>152</v>
      </c>
      <c r="W232">
        <v>279</v>
      </c>
      <c r="X232">
        <v>1280.982</v>
      </c>
    </row>
    <row r="233" spans="1:24" x14ac:dyDescent="0.2">
      <c r="A233">
        <v>97902001</v>
      </c>
      <c r="B233" t="s">
        <v>953</v>
      </c>
      <c r="C233">
        <v>97902</v>
      </c>
      <c r="D233" t="s">
        <v>954</v>
      </c>
      <c r="E233">
        <v>97</v>
      </c>
      <c r="F233" t="s">
        <v>955</v>
      </c>
      <c r="G233">
        <v>12</v>
      </c>
      <c r="H233" t="s">
        <v>115</v>
      </c>
      <c r="I233">
        <v>503</v>
      </c>
      <c r="J233">
        <v>507</v>
      </c>
      <c r="K233">
        <v>1010</v>
      </c>
      <c r="L233">
        <v>545</v>
      </c>
      <c r="M233">
        <v>529</v>
      </c>
      <c r="N233">
        <v>1074</v>
      </c>
      <c r="O233">
        <v>556</v>
      </c>
      <c r="P233">
        <v>507</v>
      </c>
      <c r="Q233">
        <v>1062</v>
      </c>
      <c r="R233">
        <v>520</v>
      </c>
      <c r="S233">
        <v>580</v>
      </c>
      <c r="T233">
        <v>1100</v>
      </c>
      <c r="U233">
        <v>112</v>
      </c>
      <c r="V233">
        <v>96</v>
      </c>
      <c r="W233">
        <v>208</v>
      </c>
      <c r="X233">
        <v>1283.181</v>
      </c>
    </row>
    <row r="234" spans="1:24" x14ac:dyDescent="0.2">
      <c r="A234">
        <v>71906001</v>
      </c>
      <c r="B234" t="s">
        <v>737</v>
      </c>
      <c r="C234">
        <v>71906</v>
      </c>
      <c r="D234" t="s">
        <v>738</v>
      </c>
      <c r="E234">
        <v>71</v>
      </c>
      <c r="F234" t="s">
        <v>696</v>
      </c>
      <c r="G234">
        <v>19</v>
      </c>
      <c r="H234" t="s">
        <v>697</v>
      </c>
      <c r="I234">
        <v>469</v>
      </c>
      <c r="J234">
        <v>492</v>
      </c>
      <c r="K234">
        <v>961</v>
      </c>
      <c r="L234">
        <v>475</v>
      </c>
      <c r="M234">
        <v>493</v>
      </c>
      <c r="N234">
        <v>968</v>
      </c>
      <c r="O234">
        <v>457</v>
      </c>
      <c r="P234">
        <v>471</v>
      </c>
      <c r="Q234">
        <v>928</v>
      </c>
      <c r="R234">
        <v>530</v>
      </c>
      <c r="S234">
        <v>558</v>
      </c>
      <c r="T234">
        <v>1088</v>
      </c>
      <c r="U234">
        <v>95</v>
      </c>
      <c r="V234">
        <v>111</v>
      </c>
      <c r="W234">
        <v>206</v>
      </c>
      <c r="X234">
        <v>1292.1490000000001</v>
      </c>
    </row>
    <row r="235" spans="1:24" x14ac:dyDescent="0.2">
      <c r="A235">
        <v>67902001</v>
      </c>
      <c r="B235" t="s">
        <v>655</v>
      </c>
      <c r="C235">
        <v>67902</v>
      </c>
      <c r="D235" t="s">
        <v>656</v>
      </c>
      <c r="E235">
        <v>67</v>
      </c>
      <c r="F235" t="s">
        <v>657</v>
      </c>
      <c r="G235">
        <v>14</v>
      </c>
      <c r="H235" t="s">
        <v>321</v>
      </c>
      <c r="I235">
        <v>640</v>
      </c>
      <c r="J235">
        <v>600</v>
      </c>
      <c r="K235">
        <v>1240</v>
      </c>
      <c r="L235">
        <v>580</v>
      </c>
      <c r="M235">
        <v>557</v>
      </c>
      <c r="N235">
        <v>1139</v>
      </c>
      <c r="O235">
        <v>558</v>
      </c>
      <c r="P235">
        <v>538</v>
      </c>
      <c r="Q235">
        <v>1095</v>
      </c>
      <c r="R235">
        <v>598</v>
      </c>
      <c r="S235">
        <v>572</v>
      </c>
      <c r="T235">
        <v>1174</v>
      </c>
      <c r="U235">
        <v>117</v>
      </c>
      <c r="V235">
        <v>122</v>
      </c>
      <c r="W235">
        <v>239</v>
      </c>
      <c r="X235">
        <v>1292.731</v>
      </c>
    </row>
    <row r="236" spans="1:24" x14ac:dyDescent="0.2">
      <c r="A236">
        <v>161918001</v>
      </c>
      <c r="B236" t="s">
        <v>1549</v>
      </c>
      <c r="C236">
        <v>161918</v>
      </c>
      <c r="D236" t="s">
        <v>1550</v>
      </c>
      <c r="E236">
        <v>161</v>
      </c>
      <c r="F236" t="s">
        <v>1521</v>
      </c>
      <c r="G236">
        <v>12</v>
      </c>
      <c r="H236" t="s">
        <v>115</v>
      </c>
      <c r="I236">
        <v>505</v>
      </c>
      <c r="J236">
        <v>535</v>
      </c>
      <c r="K236">
        <v>1036</v>
      </c>
      <c r="L236">
        <v>499</v>
      </c>
      <c r="M236">
        <v>507</v>
      </c>
      <c r="N236">
        <v>1005</v>
      </c>
      <c r="O236">
        <v>496</v>
      </c>
      <c r="P236">
        <v>504</v>
      </c>
      <c r="Q236">
        <v>1002</v>
      </c>
      <c r="R236">
        <v>503</v>
      </c>
      <c r="S236">
        <v>511</v>
      </c>
      <c r="T236">
        <v>1010</v>
      </c>
      <c r="U236">
        <v>112</v>
      </c>
      <c r="V236">
        <v>108</v>
      </c>
      <c r="W236">
        <v>220</v>
      </c>
      <c r="X236">
        <v>1298.1190000000001</v>
      </c>
    </row>
    <row r="237" spans="1:24" x14ac:dyDescent="0.2">
      <c r="A237">
        <v>230903001</v>
      </c>
      <c r="B237" t="s">
        <v>2020</v>
      </c>
      <c r="C237">
        <v>230903</v>
      </c>
      <c r="D237" t="s">
        <v>2021</v>
      </c>
      <c r="E237">
        <v>230</v>
      </c>
      <c r="F237" t="s">
        <v>2017</v>
      </c>
      <c r="G237">
        <v>7</v>
      </c>
      <c r="H237" t="s">
        <v>26</v>
      </c>
      <c r="I237">
        <v>690</v>
      </c>
      <c r="J237">
        <v>640</v>
      </c>
      <c r="K237">
        <v>1330</v>
      </c>
      <c r="L237">
        <v>690</v>
      </c>
      <c r="M237">
        <v>640</v>
      </c>
      <c r="N237">
        <v>1330</v>
      </c>
      <c r="O237">
        <v>690</v>
      </c>
      <c r="P237">
        <v>640</v>
      </c>
      <c r="Q237">
        <v>1330</v>
      </c>
      <c r="U237">
        <v>112</v>
      </c>
      <c r="V237">
        <v>117</v>
      </c>
      <c r="W237">
        <v>229</v>
      </c>
      <c r="X237">
        <v>1298.7840000000001</v>
      </c>
    </row>
    <row r="238" spans="1:24" x14ac:dyDescent="0.2">
      <c r="A238">
        <v>227804101</v>
      </c>
      <c r="B238" t="s">
        <v>1964</v>
      </c>
      <c r="C238">
        <v>227804</v>
      </c>
      <c r="D238" t="s">
        <v>1964</v>
      </c>
      <c r="E238">
        <v>227</v>
      </c>
      <c r="F238" t="s">
        <v>1963</v>
      </c>
      <c r="G238">
        <v>13</v>
      </c>
      <c r="H238" t="s">
        <v>92</v>
      </c>
      <c r="I238">
        <v>511</v>
      </c>
      <c r="J238">
        <v>490</v>
      </c>
      <c r="K238">
        <v>1001</v>
      </c>
      <c r="L238">
        <v>574</v>
      </c>
      <c r="M238">
        <v>561</v>
      </c>
      <c r="N238">
        <v>1135</v>
      </c>
      <c r="O238">
        <v>557</v>
      </c>
      <c r="P238">
        <v>546</v>
      </c>
      <c r="Q238">
        <v>1103</v>
      </c>
      <c r="R238">
        <v>599</v>
      </c>
      <c r="S238">
        <v>584</v>
      </c>
      <c r="T238">
        <v>1184</v>
      </c>
      <c r="U238">
        <v>327</v>
      </c>
      <c r="V238">
        <v>276</v>
      </c>
      <c r="W238">
        <v>603</v>
      </c>
      <c r="X238">
        <v>1305.5050000000001</v>
      </c>
    </row>
    <row r="239" spans="1:24" x14ac:dyDescent="0.2">
      <c r="A239">
        <v>184904001</v>
      </c>
      <c r="B239" t="s">
        <v>1715</v>
      </c>
      <c r="C239">
        <v>184904</v>
      </c>
      <c r="D239" t="s">
        <v>1716</v>
      </c>
      <c r="E239">
        <v>184</v>
      </c>
      <c r="F239" t="s">
        <v>1710</v>
      </c>
      <c r="G239">
        <v>11</v>
      </c>
      <c r="H239" t="s">
        <v>461</v>
      </c>
      <c r="I239">
        <v>549</v>
      </c>
      <c r="J239">
        <v>527</v>
      </c>
      <c r="K239">
        <v>1076</v>
      </c>
      <c r="L239">
        <v>543</v>
      </c>
      <c r="M239">
        <v>514</v>
      </c>
      <c r="N239">
        <v>1057</v>
      </c>
      <c r="O239">
        <v>531</v>
      </c>
      <c r="P239">
        <v>519</v>
      </c>
      <c r="Q239">
        <v>1050</v>
      </c>
      <c r="R239">
        <v>556</v>
      </c>
      <c r="S239">
        <v>508</v>
      </c>
      <c r="T239">
        <v>1064</v>
      </c>
      <c r="U239">
        <v>128</v>
      </c>
      <c r="V239">
        <v>165</v>
      </c>
      <c r="W239">
        <v>293</v>
      </c>
      <c r="X239">
        <v>1319.136</v>
      </c>
    </row>
    <row r="240" spans="1:24" x14ac:dyDescent="0.2">
      <c r="A240">
        <v>3801001</v>
      </c>
      <c r="B240" t="s">
        <v>41</v>
      </c>
      <c r="C240">
        <v>3801</v>
      </c>
      <c r="D240" t="s">
        <v>42</v>
      </c>
      <c r="E240">
        <v>3</v>
      </c>
      <c r="F240" t="s">
        <v>43</v>
      </c>
      <c r="G240">
        <v>7</v>
      </c>
      <c r="H240" t="s">
        <v>26</v>
      </c>
      <c r="I240">
        <v>532</v>
      </c>
      <c r="J240">
        <v>498</v>
      </c>
      <c r="K240">
        <v>1030</v>
      </c>
      <c r="L240">
        <v>539</v>
      </c>
      <c r="M240">
        <v>505</v>
      </c>
      <c r="N240">
        <v>1044</v>
      </c>
      <c r="O240">
        <v>541</v>
      </c>
      <c r="P240">
        <v>511</v>
      </c>
      <c r="Q240">
        <v>1051</v>
      </c>
      <c r="R240">
        <v>530</v>
      </c>
      <c r="S240">
        <v>460</v>
      </c>
      <c r="T240">
        <v>990</v>
      </c>
      <c r="U240">
        <v>189</v>
      </c>
      <c r="V240">
        <v>145</v>
      </c>
      <c r="W240">
        <v>334</v>
      </c>
      <c r="X240">
        <v>1325.857</v>
      </c>
    </row>
    <row r="241" spans="1:24" x14ac:dyDescent="0.2">
      <c r="A241">
        <v>139905001</v>
      </c>
      <c r="B241" t="s">
        <v>1403</v>
      </c>
      <c r="C241">
        <v>139905</v>
      </c>
      <c r="D241" t="s">
        <v>1404</v>
      </c>
      <c r="E241">
        <v>139</v>
      </c>
      <c r="F241" t="s">
        <v>1405</v>
      </c>
      <c r="G241">
        <v>8</v>
      </c>
      <c r="H241" t="s">
        <v>246</v>
      </c>
      <c r="I241">
        <v>485</v>
      </c>
      <c r="J241">
        <v>485</v>
      </c>
      <c r="K241">
        <v>970</v>
      </c>
      <c r="L241">
        <v>590</v>
      </c>
      <c r="M241">
        <v>555</v>
      </c>
      <c r="N241">
        <v>1145</v>
      </c>
      <c r="O241">
        <v>594</v>
      </c>
      <c r="P241">
        <v>550</v>
      </c>
      <c r="Q241">
        <v>1144</v>
      </c>
      <c r="R241">
        <v>583</v>
      </c>
      <c r="S241">
        <v>563</v>
      </c>
      <c r="T241">
        <v>1147</v>
      </c>
      <c r="U241">
        <v>139</v>
      </c>
      <c r="V241">
        <v>145</v>
      </c>
      <c r="W241">
        <v>284</v>
      </c>
      <c r="X241">
        <v>1335.625</v>
      </c>
    </row>
    <row r="242" spans="1:24" x14ac:dyDescent="0.2">
      <c r="A242">
        <v>102903002</v>
      </c>
      <c r="B242" t="s">
        <v>1140</v>
      </c>
      <c r="C242">
        <v>102903</v>
      </c>
      <c r="D242" t="s">
        <v>1141</v>
      </c>
      <c r="E242">
        <v>102</v>
      </c>
      <c r="F242" t="s">
        <v>1139</v>
      </c>
      <c r="G242">
        <v>7</v>
      </c>
      <c r="H242" t="s">
        <v>26</v>
      </c>
      <c r="I242">
        <v>540</v>
      </c>
      <c r="J242">
        <v>535</v>
      </c>
      <c r="K242">
        <v>1075</v>
      </c>
      <c r="L242">
        <v>543</v>
      </c>
      <c r="M242">
        <v>533</v>
      </c>
      <c r="N242">
        <v>1075</v>
      </c>
      <c r="O242">
        <v>450</v>
      </c>
      <c r="P242">
        <v>460</v>
      </c>
      <c r="Q242">
        <v>910</v>
      </c>
      <c r="R242">
        <v>635</v>
      </c>
      <c r="S242">
        <v>605</v>
      </c>
      <c r="T242">
        <v>1240</v>
      </c>
      <c r="U242">
        <v>159</v>
      </c>
      <c r="V242">
        <v>156</v>
      </c>
      <c r="W242">
        <v>315</v>
      </c>
      <c r="X242">
        <v>1338.89</v>
      </c>
    </row>
    <row r="243" spans="1:24" x14ac:dyDescent="0.2">
      <c r="A243">
        <v>114902001</v>
      </c>
      <c r="B243" t="s">
        <v>1263</v>
      </c>
      <c r="C243">
        <v>114902</v>
      </c>
      <c r="D243" t="s">
        <v>1264</v>
      </c>
      <c r="E243">
        <v>114</v>
      </c>
      <c r="F243" t="s">
        <v>1262</v>
      </c>
      <c r="G243">
        <v>18</v>
      </c>
      <c r="H243" t="s">
        <v>40</v>
      </c>
      <c r="I243">
        <v>493</v>
      </c>
      <c r="J243">
        <v>497</v>
      </c>
      <c r="K243">
        <v>990</v>
      </c>
      <c r="L243">
        <v>531</v>
      </c>
      <c r="M243">
        <v>558</v>
      </c>
      <c r="N243">
        <v>1086</v>
      </c>
      <c r="O243">
        <v>420</v>
      </c>
      <c r="P243">
        <v>470</v>
      </c>
      <c r="Q243">
        <v>890</v>
      </c>
      <c r="R243">
        <v>563</v>
      </c>
      <c r="S243">
        <v>583</v>
      </c>
      <c r="T243">
        <v>1141</v>
      </c>
      <c r="U243">
        <v>118</v>
      </c>
      <c r="V243">
        <v>125</v>
      </c>
      <c r="W243">
        <v>243</v>
      </c>
      <c r="X243">
        <v>1353.6020000000001</v>
      </c>
    </row>
    <row r="244" spans="1:24" x14ac:dyDescent="0.2">
      <c r="A244">
        <v>144902001</v>
      </c>
      <c r="B244" t="s">
        <v>1426</v>
      </c>
      <c r="C244">
        <v>144902</v>
      </c>
      <c r="D244" t="s">
        <v>1427</v>
      </c>
      <c r="E244">
        <v>144</v>
      </c>
      <c r="F244" t="s">
        <v>1425</v>
      </c>
      <c r="G244">
        <v>13</v>
      </c>
      <c r="H244" t="s">
        <v>92</v>
      </c>
      <c r="I244">
        <v>559</v>
      </c>
      <c r="J244">
        <v>556</v>
      </c>
      <c r="K244">
        <v>1114</v>
      </c>
      <c r="L244">
        <v>554</v>
      </c>
      <c r="M244">
        <v>531</v>
      </c>
      <c r="N244">
        <v>1085</v>
      </c>
      <c r="O244">
        <v>548</v>
      </c>
      <c r="P244">
        <v>519</v>
      </c>
      <c r="Q244">
        <v>1068</v>
      </c>
      <c r="R244">
        <v>563</v>
      </c>
      <c r="S244">
        <v>549</v>
      </c>
      <c r="T244">
        <v>1112</v>
      </c>
      <c r="U244">
        <v>131</v>
      </c>
      <c r="V244">
        <v>139</v>
      </c>
      <c r="W244">
        <v>270</v>
      </c>
      <c r="X244">
        <v>1366.269</v>
      </c>
    </row>
    <row r="245" spans="1:24" x14ac:dyDescent="0.2">
      <c r="A245">
        <v>230906001</v>
      </c>
      <c r="B245" t="s">
        <v>2024</v>
      </c>
      <c r="C245">
        <v>230906</v>
      </c>
      <c r="D245" t="s">
        <v>2025</v>
      </c>
      <c r="E245">
        <v>230</v>
      </c>
      <c r="F245" t="s">
        <v>2017</v>
      </c>
      <c r="G245">
        <v>7</v>
      </c>
      <c r="H245" t="s">
        <v>26</v>
      </c>
      <c r="I245">
        <v>530</v>
      </c>
      <c r="J245">
        <v>527</v>
      </c>
      <c r="K245">
        <v>1057</v>
      </c>
      <c r="L245">
        <v>537</v>
      </c>
      <c r="M245">
        <v>511</v>
      </c>
      <c r="N245">
        <v>1048</v>
      </c>
      <c r="O245">
        <v>533</v>
      </c>
      <c r="P245">
        <v>505</v>
      </c>
      <c r="Q245">
        <v>1038</v>
      </c>
      <c r="R245">
        <v>555</v>
      </c>
      <c r="S245">
        <v>535</v>
      </c>
      <c r="T245">
        <v>1090</v>
      </c>
      <c r="U245">
        <v>140</v>
      </c>
      <c r="V245">
        <v>141</v>
      </c>
      <c r="W245">
        <v>281</v>
      </c>
      <c r="X245">
        <v>1374.748</v>
      </c>
    </row>
    <row r="246" spans="1:24" x14ac:dyDescent="0.2">
      <c r="A246">
        <v>241902001</v>
      </c>
      <c r="B246" t="s">
        <v>2090</v>
      </c>
      <c r="C246">
        <v>241902</v>
      </c>
      <c r="D246" t="s">
        <v>2091</v>
      </c>
      <c r="E246">
        <v>241</v>
      </c>
      <c r="F246" t="s">
        <v>2089</v>
      </c>
      <c r="G246">
        <v>3</v>
      </c>
      <c r="H246" t="s">
        <v>317</v>
      </c>
      <c r="I246">
        <v>507</v>
      </c>
      <c r="J246">
        <v>517</v>
      </c>
      <c r="K246">
        <v>1023</v>
      </c>
      <c r="L246">
        <v>553</v>
      </c>
      <c r="M246">
        <v>542</v>
      </c>
      <c r="N246">
        <v>1095</v>
      </c>
      <c r="O246">
        <v>548</v>
      </c>
      <c r="P246">
        <v>531</v>
      </c>
      <c r="Q246">
        <v>1079</v>
      </c>
      <c r="R246">
        <v>561</v>
      </c>
      <c r="S246">
        <v>562</v>
      </c>
      <c r="T246">
        <v>1123</v>
      </c>
      <c r="U246">
        <v>164</v>
      </c>
      <c r="V246">
        <v>149</v>
      </c>
      <c r="W246">
        <v>313</v>
      </c>
      <c r="X246">
        <v>1375.19</v>
      </c>
    </row>
    <row r="247" spans="1:24" x14ac:dyDescent="0.2">
      <c r="A247">
        <v>178913001</v>
      </c>
      <c r="B247" t="s">
        <v>1676</v>
      </c>
      <c r="C247">
        <v>178913</v>
      </c>
      <c r="D247" t="s">
        <v>1677</v>
      </c>
      <c r="E247">
        <v>178</v>
      </c>
      <c r="F247" t="s">
        <v>1657</v>
      </c>
      <c r="G247">
        <v>2</v>
      </c>
      <c r="H247" t="s">
        <v>59</v>
      </c>
      <c r="I247">
        <v>390</v>
      </c>
      <c r="J247">
        <v>460</v>
      </c>
      <c r="K247">
        <v>850</v>
      </c>
      <c r="L247">
        <v>492</v>
      </c>
      <c r="M247">
        <v>537</v>
      </c>
      <c r="N247">
        <v>1028</v>
      </c>
      <c r="O247">
        <v>500</v>
      </c>
      <c r="P247">
        <v>562</v>
      </c>
      <c r="Q247">
        <v>1062</v>
      </c>
      <c r="U247">
        <v>141</v>
      </c>
      <c r="V247">
        <v>151</v>
      </c>
      <c r="W247">
        <v>292</v>
      </c>
      <c r="X247">
        <v>1383.5050000000001</v>
      </c>
    </row>
    <row r="248" spans="1:24" x14ac:dyDescent="0.2">
      <c r="A248">
        <v>236901002</v>
      </c>
      <c r="B248" t="s">
        <v>2057</v>
      </c>
      <c r="C248">
        <v>236901</v>
      </c>
      <c r="D248" t="s">
        <v>2058</v>
      </c>
      <c r="E248">
        <v>236</v>
      </c>
      <c r="F248" t="s">
        <v>2059</v>
      </c>
      <c r="G248">
        <v>6</v>
      </c>
      <c r="H248" t="s">
        <v>79</v>
      </c>
      <c r="I248">
        <v>486</v>
      </c>
      <c r="J248">
        <v>472</v>
      </c>
      <c r="K248">
        <v>958</v>
      </c>
      <c r="L248">
        <v>549</v>
      </c>
      <c r="M248">
        <v>529</v>
      </c>
      <c r="N248">
        <v>1078</v>
      </c>
      <c r="O248">
        <v>550</v>
      </c>
      <c r="P248">
        <v>530</v>
      </c>
      <c r="Q248">
        <v>1080</v>
      </c>
      <c r="R248">
        <v>543</v>
      </c>
      <c r="S248">
        <v>527</v>
      </c>
      <c r="T248">
        <v>1070</v>
      </c>
      <c r="U248">
        <v>127</v>
      </c>
      <c r="V248">
        <v>154</v>
      </c>
      <c r="W248">
        <v>281</v>
      </c>
      <c r="X248">
        <v>1386.3890000000001</v>
      </c>
    </row>
    <row r="249" spans="1:24" x14ac:dyDescent="0.2">
      <c r="A249">
        <v>152910001</v>
      </c>
      <c r="B249" t="s">
        <v>1483</v>
      </c>
      <c r="C249">
        <v>152910</v>
      </c>
      <c r="D249" t="s">
        <v>1484</v>
      </c>
      <c r="E249">
        <v>152</v>
      </c>
      <c r="F249" t="s">
        <v>1466</v>
      </c>
      <c r="G249">
        <v>17</v>
      </c>
      <c r="H249" t="s">
        <v>388</v>
      </c>
      <c r="I249">
        <v>397</v>
      </c>
      <c r="J249">
        <v>427</v>
      </c>
      <c r="K249">
        <v>823</v>
      </c>
      <c r="L249">
        <v>490</v>
      </c>
      <c r="M249">
        <v>501</v>
      </c>
      <c r="N249">
        <v>991</v>
      </c>
      <c r="R249">
        <v>512</v>
      </c>
      <c r="S249">
        <v>513</v>
      </c>
      <c r="T249">
        <v>1025</v>
      </c>
      <c r="U249">
        <v>122</v>
      </c>
      <c r="V249">
        <v>159</v>
      </c>
      <c r="W249">
        <v>281</v>
      </c>
      <c r="X249">
        <v>1387.7160000000001</v>
      </c>
    </row>
    <row r="250" spans="1:24" x14ac:dyDescent="0.2">
      <c r="A250">
        <v>234903001</v>
      </c>
      <c r="B250" t="s">
        <v>2041</v>
      </c>
      <c r="C250">
        <v>234903</v>
      </c>
      <c r="D250" t="s">
        <v>164</v>
      </c>
      <c r="E250">
        <v>234</v>
      </c>
      <c r="F250" t="s">
        <v>2040</v>
      </c>
      <c r="G250">
        <v>7</v>
      </c>
      <c r="H250" t="s">
        <v>26</v>
      </c>
      <c r="I250">
        <v>494</v>
      </c>
      <c r="J250">
        <v>470</v>
      </c>
      <c r="K250">
        <v>964</v>
      </c>
      <c r="L250">
        <v>510</v>
      </c>
      <c r="M250">
        <v>499</v>
      </c>
      <c r="N250">
        <v>1007</v>
      </c>
      <c r="O250">
        <v>504</v>
      </c>
      <c r="P250">
        <v>505</v>
      </c>
      <c r="Q250">
        <v>1007</v>
      </c>
      <c r="R250">
        <v>520</v>
      </c>
      <c r="S250">
        <v>489</v>
      </c>
      <c r="T250">
        <v>1009</v>
      </c>
      <c r="U250">
        <v>139</v>
      </c>
      <c r="V250">
        <v>152</v>
      </c>
      <c r="W250">
        <v>291</v>
      </c>
      <c r="X250">
        <v>1389.8030000000001</v>
      </c>
    </row>
    <row r="251" spans="1:24" x14ac:dyDescent="0.2">
      <c r="A251">
        <v>25901001</v>
      </c>
      <c r="B251" t="s">
        <v>284</v>
      </c>
      <c r="C251">
        <v>25901</v>
      </c>
      <c r="D251" t="s">
        <v>285</v>
      </c>
      <c r="E251">
        <v>25</v>
      </c>
      <c r="F251" t="s">
        <v>286</v>
      </c>
      <c r="G251">
        <v>15</v>
      </c>
      <c r="H251" t="s">
        <v>287</v>
      </c>
      <c r="I251">
        <v>534</v>
      </c>
      <c r="J251">
        <v>536</v>
      </c>
      <c r="K251">
        <v>1070</v>
      </c>
      <c r="L251">
        <v>540</v>
      </c>
      <c r="M251">
        <v>529</v>
      </c>
      <c r="N251">
        <v>1069</v>
      </c>
      <c r="O251">
        <v>517</v>
      </c>
      <c r="P251">
        <v>498</v>
      </c>
      <c r="Q251">
        <v>1015</v>
      </c>
      <c r="R251">
        <v>554</v>
      </c>
      <c r="S251">
        <v>548</v>
      </c>
      <c r="T251">
        <v>1102</v>
      </c>
      <c r="U251">
        <v>143</v>
      </c>
      <c r="V251">
        <v>175</v>
      </c>
      <c r="W251">
        <v>318</v>
      </c>
      <c r="X251">
        <v>1393.2180000000001</v>
      </c>
    </row>
    <row r="252" spans="1:24" x14ac:dyDescent="0.2">
      <c r="A252">
        <v>145901002</v>
      </c>
      <c r="B252" t="s">
        <v>1428</v>
      </c>
      <c r="C252">
        <v>145901</v>
      </c>
      <c r="D252" t="s">
        <v>1429</v>
      </c>
      <c r="E252">
        <v>145</v>
      </c>
      <c r="F252" t="s">
        <v>1430</v>
      </c>
      <c r="G252">
        <v>6</v>
      </c>
      <c r="H252" t="s">
        <v>79</v>
      </c>
      <c r="I252">
        <v>398</v>
      </c>
      <c r="J252">
        <v>416</v>
      </c>
      <c r="K252">
        <v>814</v>
      </c>
      <c r="L252">
        <v>498</v>
      </c>
      <c r="M252">
        <v>489</v>
      </c>
      <c r="N252">
        <v>988</v>
      </c>
      <c r="O252">
        <v>478</v>
      </c>
      <c r="P252">
        <v>457</v>
      </c>
      <c r="Q252">
        <v>937</v>
      </c>
      <c r="R252">
        <v>527</v>
      </c>
      <c r="S252">
        <v>537</v>
      </c>
      <c r="T252">
        <v>1063</v>
      </c>
      <c r="U252">
        <v>149</v>
      </c>
      <c r="V252">
        <v>140</v>
      </c>
      <c r="W252">
        <v>289</v>
      </c>
      <c r="X252">
        <v>1399.3120000000001</v>
      </c>
    </row>
    <row r="253" spans="1:24" x14ac:dyDescent="0.2">
      <c r="A253">
        <v>172905002</v>
      </c>
      <c r="B253" t="s">
        <v>1618</v>
      </c>
      <c r="C253">
        <v>172905</v>
      </c>
      <c r="D253" t="s">
        <v>1619</v>
      </c>
      <c r="E253">
        <v>172</v>
      </c>
      <c r="F253" t="s">
        <v>1617</v>
      </c>
      <c r="G253">
        <v>8</v>
      </c>
      <c r="H253" t="s">
        <v>246</v>
      </c>
      <c r="I253">
        <v>430</v>
      </c>
      <c r="J253">
        <v>457</v>
      </c>
      <c r="K253">
        <v>883</v>
      </c>
      <c r="L253">
        <v>436</v>
      </c>
      <c r="M253">
        <v>461</v>
      </c>
      <c r="N253">
        <v>895</v>
      </c>
      <c r="O253">
        <v>377</v>
      </c>
      <c r="P253">
        <v>420</v>
      </c>
      <c r="Q253">
        <v>793</v>
      </c>
      <c r="R253">
        <v>459</v>
      </c>
      <c r="S253">
        <v>476</v>
      </c>
      <c r="T253">
        <v>934</v>
      </c>
      <c r="U253">
        <v>133</v>
      </c>
      <c r="V253">
        <v>160</v>
      </c>
      <c r="W253">
        <v>293</v>
      </c>
      <c r="X253">
        <v>1405.0940000000001</v>
      </c>
    </row>
    <row r="254" spans="1:24" x14ac:dyDescent="0.2">
      <c r="A254">
        <v>158902001</v>
      </c>
      <c r="B254" t="s">
        <v>1506</v>
      </c>
      <c r="C254">
        <v>158902</v>
      </c>
      <c r="D254" t="s">
        <v>1507</v>
      </c>
      <c r="E254">
        <v>158</v>
      </c>
      <c r="F254" t="s">
        <v>1505</v>
      </c>
      <c r="G254">
        <v>3</v>
      </c>
      <c r="H254" t="s">
        <v>317</v>
      </c>
      <c r="I254">
        <v>503</v>
      </c>
      <c r="J254">
        <v>464</v>
      </c>
      <c r="K254">
        <v>969</v>
      </c>
      <c r="L254">
        <v>523</v>
      </c>
      <c r="M254">
        <v>504</v>
      </c>
      <c r="N254">
        <v>1027</v>
      </c>
      <c r="O254">
        <v>505</v>
      </c>
      <c r="P254">
        <v>491</v>
      </c>
      <c r="Q254">
        <v>994</v>
      </c>
      <c r="R254">
        <v>544</v>
      </c>
      <c r="S254">
        <v>519</v>
      </c>
      <c r="T254">
        <v>1064</v>
      </c>
      <c r="U254">
        <v>105</v>
      </c>
      <c r="V254">
        <v>143</v>
      </c>
      <c r="W254">
        <v>248</v>
      </c>
      <c r="X254">
        <v>1415.721</v>
      </c>
    </row>
    <row r="255" spans="1:24" x14ac:dyDescent="0.2">
      <c r="A255">
        <v>205905001</v>
      </c>
      <c r="B255" t="s">
        <v>1816</v>
      </c>
      <c r="C255">
        <v>205905</v>
      </c>
      <c r="D255" t="s">
        <v>1817</v>
      </c>
      <c r="E255">
        <v>205</v>
      </c>
      <c r="F255" t="s">
        <v>1809</v>
      </c>
      <c r="G255">
        <v>2</v>
      </c>
      <c r="H255" t="s">
        <v>59</v>
      </c>
      <c r="I255">
        <v>466</v>
      </c>
      <c r="J255">
        <v>474</v>
      </c>
      <c r="K255">
        <v>940</v>
      </c>
      <c r="L255">
        <v>495</v>
      </c>
      <c r="M255">
        <v>483</v>
      </c>
      <c r="N255">
        <v>978</v>
      </c>
      <c r="O255">
        <v>491</v>
      </c>
      <c r="P255">
        <v>487</v>
      </c>
      <c r="Q255">
        <v>979</v>
      </c>
      <c r="R255">
        <v>500</v>
      </c>
      <c r="S255">
        <v>478</v>
      </c>
      <c r="T255">
        <v>978</v>
      </c>
      <c r="U255">
        <v>148</v>
      </c>
      <c r="V255">
        <v>155</v>
      </c>
      <c r="W255">
        <v>303</v>
      </c>
      <c r="X255">
        <v>1419.068</v>
      </c>
    </row>
    <row r="256" spans="1:24" x14ac:dyDescent="0.2">
      <c r="A256">
        <v>198905002</v>
      </c>
      <c r="B256" t="s">
        <v>1778</v>
      </c>
      <c r="C256">
        <v>198905</v>
      </c>
      <c r="D256" t="s">
        <v>1779</v>
      </c>
      <c r="E256">
        <v>198</v>
      </c>
      <c r="F256" t="s">
        <v>1774</v>
      </c>
      <c r="G256">
        <v>6</v>
      </c>
      <c r="H256" t="s">
        <v>79</v>
      </c>
      <c r="I256">
        <v>460</v>
      </c>
      <c r="J256">
        <v>439</v>
      </c>
      <c r="K256">
        <v>899</v>
      </c>
      <c r="L256">
        <v>473</v>
      </c>
      <c r="M256">
        <v>450</v>
      </c>
      <c r="N256">
        <v>923</v>
      </c>
      <c r="O256">
        <v>455</v>
      </c>
      <c r="P256">
        <v>423</v>
      </c>
      <c r="Q256">
        <v>877</v>
      </c>
      <c r="R256">
        <v>501</v>
      </c>
      <c r="S256">
        <v>493</v>
      </c>
      <c r="T256">
        <v>994</v>
      </c>
      <c r="U256">
        <v>118</v>
      </c>
      <c r="V256">
        <v>129</v>
      </c>
      <c r="W256">
        <v>247</v>
      </c>
      <c r="X256">
        <v>1421.693</v>
      </c>
    </row>
    <row r="257" spans="1:24" x14ac:dyDescent="0.2">
      <c r="A257">
        <v>225906001</v>
      </c>
      <c r="B257" t="s">
        <v>1842</v>
      </c>
      <c r="C257">
        <v>225906</v>
      </c>
      <c r="D257" t="s">
        <v>1843</v>
      </c>
      <c r="E257">
        <v>225</v>
      </c>
      <c r="F257" t="s">
        <v>1951</v>
      </c>
      <c r="G257">
        <v>8</v>
      </c>
      <c r="H257" t="s">
        <v>246</v>
      </c>
      <c r="I257">
        <v>520</v>
      </c>
      <c r="J257">
        <v>503</v>
      </c>
      <c r="K257">
        <v>1023</v>
      </c>
      <c r="L257">
        <v>559</v>
      </c>
      <c r="M257">
        <v>515</v>
      </c>
      <c r="N257">
        <v>1076</v>
      </c>
      <c r="O257">
        <v>584</v>
      </c>
      <c r="P257">
        <v>523</v>
      </c>
      <c r="Q257">
        <v>1112</v>
      </c>
      <c r="R257">
        <v>520</v>
      </c>
      <c r="S257">
        <v>502</v>
      </c>
      <c r="T257">
        <v>1022</v>
      </c>
      <c r="U257">
        <v>154</v>
      </c>
      <c r="V257">
        <v>154</v>
      </c>
      <c r="W257">
        <v>308</v>
      </c>
      <c r="X257">
        <v>1422.2440000000001</v>
      </c>
    </row>
    <row r="258" spans="1:24" x14ac:dyDescent="0.2">
      <c r="A258">
        <v>71801003</v>
      </c>
      <c r="B258" t="s">
        <v>694</v>
      </c>
      <c r="C258">
        <v>71801</v>
      </c>
      <c r="D258" t="s">
        <v>695</v>
      </c>
      <c r="E258">
        <v>71</v>
      </c>
      <c r="F258" t="s">
        <v>696</v>
      </c>
      <c r="G258">
        <v>19</v>
      </c>
      <c r="H258" t="s">
        <v>697</v>
      </c>
      <c r="I258">
        <v>545</v>
      </c>
      <c r="J258">
        <v>522</v>
      </c>
      <c r="K258">
        <v>1067</v>
      </c>
      <c r="L258">
        <v>541</v>
      </c>
      <c r="M258">
        <v>528</v>
      </c>
      <c r="N258">
        <v>1069</v>
      </c>
      <c r="O258">
        <v>547</v>
      </c>
      <c r="P258">
        <v>483</v>
      </c>
      <c r="Q258">
        <v>1030</v>
      </c>
      <c r="R258">
        <v>537</v>
      </c>
      <c r="S258">
        <v>555</v>
      </c>
      <c r="T258">
        <v>1092</v>
      </c>
      <c r="U258">
        <v>265</v>
      </c>
      <c r="V258">
        <v>226</v>
      </c>
      <c r="W258">
        <v>491</v>
      </c>
      <c r="X258">
        <v>1426.136</v>
      </c>
    </row>
    <row r="259" spans="1:24" x14ac:dyDescent="0.2">
      <c r="A259">
        <v>187904001</v>
      </c>
      <c r="B259" t="s">
        <v>1731</v>
      </c>
      <c r="C259">
        <v>187904</v>
      </c>
      <c r="D259" t="s">
        <v>1732</v>
      </c>
      <c r="E259">
        <v>187</v>
      </c>
      <c r="F259" t="s">
        <v>1730</v>
      </c>
      <c r="G259">
        <v>6</v>
      </c>
      <c r="H259" t="s">
        <v>79</v>
      </c>
      <c r="I259">
        <v>458</v>
      </c>
      <c r="J259">
        <v>478</v>
      </c>
      <c r="K259">
        <v>936</v>
      </c>
      <c r="L259">
        <v>476</v>
      </c>
      <c r="M259">
        <v>479</v>
      </c>
      <c r="N259">
        <v>955</v>
      </c>
      <c r="O259">
        <v>474</v>
      </c>
      <c r="P259">
        <v>472</v>
      </c>
      <c r="Q259">
        <v>946</v>
      </c>
      <c r="R259">
        <v>478</v>
      </c>
      <c r="S259">
        <v>488</v>
      </c>
      <c r="T259">
        <v>966</v>
      </c>
      <c r="U259">
        <v>129</v>
      </c>
      <c r="V259">
        <v>130</v>
      </c>
      <c r="W259">
        <v>259</v>
      </c>
      <c r="X259">
        <v>1430.8630000000001</v>
      </c>
    </row>
    <row r="260" spans="1:24" x14ac:dyDescent="0.2">
      <c r="A260">
        <v>235901001</v>
      </c>
      <c r="B260" t="s">
        <v>2050</v>
      </c>
      <c r="C260">
        <v>235901</v>
      </c>
      <c r="D260" t="s">
        <v>2051</v>
      </c>
      <c r="E260">
        <v>235</v>
      </c>
      <c r="F260" t="s">
        <v>2052</v>
      </c>
      <c r="G260">
        <v>3</v>
      </c>
      <c r="H260" t="s">
        <v>317</v>
      </c>
      <c r="I260">
        <v>445</v>
      </c>
      <c r="J260">
        <v>451</v>
      </c>
      <c r="K260">
        <v>894</v>
      </c>
      <c r="L260">
        <v>457</v>
      </c>
      <c r="M260">
        <v>448</v>
      </c>
      <c r="N260">
        <v>904</v>
      </c>
      <c r="O260">
        <v>481</v>
      </c>
      <c r="P260">
        <v>458</v>
      </c>
      <c r="Q260">
        <v>938</v>
      </c>
      <c r="R260">
        <v>435</v>
      </c>
      <c r="S260">
        <v>439</v>
      </c>
      <c r="T260">
        <v>872</v>
      </c>
      <c r="U260">
        <v>131</v>
      </c>
      <c r="V260">
        <v>143</v>
      </c>
      <c r="W260">
        <v>274</v>
      </c>
      <c r="X260">
        <v>1434.4640000000002</v>
      </c>
    </row>
    <row r="261" spans="1:24" x14ac:dyDescent="0.2">
      <c r="A261">
        <v>202903001</v>
      </c>
      <c r="B261" t="s">
        <v>1797</v>
      </c>
      <c r="C261">
        <v>202903</v>
      </c>
      <c r="D261" t="s">
        <v>1798</v>
      </c>
      <c r="E261">
        <v>202</v>
      </c>
      <c r="F261" t="s">
        <v>1799</v>
      </c>
      <c r="G261">
        <v>7</v>
      </c>
      <c r="H261" t="s">
        <v>26</v>
      </c>
      <c r="I261">
        <v>447</v>
      </c>
      <c r="J261">
        <v>380</v>
      </c>
      <c r="K261">
        <v>827</v>
      </c>
      <c r="L261">
        <v>460</v>
      </c>
      <c r="M261">
        <v>415</v>
      </c>
      <c r="N261">
        <v>875</v>
      </c>
      <c r="R261">
        <v>447</v>
      </c>
      <c r="S261">
        <v>380</v>
      </c>
      <c r="T261">
        <v>827</v>
      </c>
      <c r="U261">
        <v>138</v>
      </c>
      <c r="V261">
        <v>130</v>
      </c>
      <c r="W261">
        <v>268</v>
      </c>
      <c r="X261">
        <v>1439.518</v>
      </c>
    </row>
    <row r="262" spans="1:24" x14ac:dyDescent="0.2">
      <c r="A262">
        <v>91905001</v>
      </c>
      <c r="B262" t="s">
        <v>890</v>
      </c>
      <c r="C262">
        <v>91905</v>
      </c>
      <c r="D262" t="s">
        <v>891</v>
      </c>
      <c r="E262">
        <v>91</v>
      </c>
      <c r="F262" t="s">
        <v>887</v>
      </c>
      <c r="G262">
        <v>10</v>
      </c>
      <c r="H262" t="s">
        <v>397</v>
      </c>
      <c r="I262">
        <v>553</v>
      </c>
      <c r="J262">
        <v>532</v>
      </c>
      <c r="K262">
        <v>1085</v>
      </c>
      <c r="L262">
        <v>541</v>
      </c>
      <c r="M262">
        <v>520</v>
      </c>
      <c r="N262">
        <v>1060</v>
      </c>
      <c r="O262">
        <v>526</v>
      </c>
      <c r="P262">
        <v>504</v>
      </c>
      <c r="Q262">
        <v>1030</v>
      </c>
      <c r="R262">
        <v>584</v>
      </c>
      <c r="S262">
        <v>569</v>
      </c>
      <c r="T262">
        <v>1153</v>
      </c>
      <c r="U262">
        <v>161</v>
      </c>
      <c r="V262">
        <v>169</v>
      </c>
      <c r="W262">
        <v>330</v>
      </c>
      <c r="X262">
        <v>1451.7159999999999</v>
      </c>
    </row>
    <row r="263" spans="1:24" x14ac:dyDescent="0.2">
      <c r="A263">
        <v>212904002</v>
      </c>
      <c r="B263" t="s">
        <v>1835</v>
      </c>
      <c r="C263">
        <v>212904</v>
      </c>
      <c r="D263" t="s">
        <v>1836</v>
      </c>
      <c r="E263">
        <v>212</v>
      </c>
      <c r="F263" t="s">
        <v>1830</v>
      </c>
      <c r="G263">
        <v>7</v>
      </c>
      <c r="H263" t="s">
        <v>26</v>
      </c>
      <c r="I263">
        <v>523</v>
      </c>
      <c r="J263">
        <v>483</v>
      </c>
      <c r="K263">
        <v>1005</v>
      </c>
      <c r="L263">
        <v>554</v>
      </c>
      <c r="M263">
        <v>504</v>
      </c>
      <c r="N263">
        <v>1058</v>
      </c>
      <c r="O263">
        <v>523</v>
      </c>
      <c r="P263">
        <v>483</v>
      </c>
      <c r="Q263">
        <v>1005</v>
      </c>
      <c r="U263">
        <v>144</v>
      </c>
      <c r="V263">
        <v>170</v>
      </c>
      <c r="W263">
        <v>314</v>
      </c>
      <c r="X263">
        <v>1452.126</v>
      </c>
    </row>
    <row r="264" spans="1:24" x14ac:dyDescent="0.2">
      <c r="A264">
        <v>129910001</v>
      </c>
      <c r="B264" t="s">
        <v>1375</v>
      </c>
      <c r="C264">
        <v>129910</v>
      </c>
      <c r="D264" t="s">
        <v>1376</v>
      </c>
      <c r="E264">
        <v>129</v>
      </c>
      <c r="F264" t="s">
        <v>1362</v>
      </c>
      <c r="G264">
        <v>10</v>
      </c>
      <c r="H264" t="s">
        <v>397</v>
      </c>
      <c r="I264">
        <v>546</v>
      </c>
      <c r="J264">
        <v>530</v>
      </c>
      <c r="K264">
        <v>1076</v>
      </c>
      <c r="L264">
        <v>523</v>
      </c>
      <c r="M264">
        <v>511</v>
      </c>
      <c r="N264">
        <v>1034</v>
      </c>
      <c r="O264">
        <v>527</v>
      </c>
      <c r="P264">
        <v>505</v>
      </c>
      <c r="Q264">
        <v>1031</v>
      </c>
      <c r="R264">
        <v>518</v>
      </c>
      <c r="S264">
        <v>518</v>
      </c>
      <c r="T264">
        <v>1036</v>
      </c>
      <c r="U264">
        <v>163</v>
      </c>
      <c r="V264">
        <v>182</v>
      </c>
      <c r="W264">
        <v>345</v>
      </c>
      <c r="X264">
        <v>1457.212</v>
      </c>
    </row>
    <row r="265" spans="1:24" x14ac:dyDescent="0.2">
      <c r="A265">
        <v>187910001</v>
      </c>
      <c r="B265" t="s">
        <v>1737</v>
      </c>
      <c r="C265">
        <v>187910</v>
      </c>
      <c r="D265" t="s">
        <v>1738</v>
      </c>
      <c r="E265">
        <v>187</v>
      </c>
      <c r="F265" t="s">
        <v>1730</v>
      </c>
      <c r="G265">
        <v>6</v>
      </c>
      <c r="H265" t="s">
        <v>79</v>
      </c>
      <c r="I265">
        <v>511</v>
      </c>
      <c r="J265">
        <v>500</v>
      </c>
      <c r="K265">
        <v>1011</v>
      </c>
      <c r="L265">
        <v>552</v>
      </c>
      <c r="M265">
        <v>526</v>
      </c>
      <c r="N265">
        <v>1078</v>
      </c>
      <c r="O265">
        <v>526</v>
      </c>
      <c r="P265">
        <v>508</v>
      </c>
      <c r="Q265">
        <v>1033</v>
      </c>
      <c r="R265">
        <v>568</v>
      </c>
      <c r="S265">
        <v>537</v>
      </c>
      <c r="T265">
        <v>1105</v>
      </c>
      <c r="U265">
        <v>174</v>
      </c>
      <c r="V265">
        <v>203</v>
      </c>
      <c r="W265">
        <v>377</v>
      </c>
      <c r="X265">
        <v>1458.0410000000004</v>
      </c>
    </row>
    <row r="266" spans="1:24" x14ac:dyDescent="0.2">
      <c r="A266">
        <v>116906001</v>
      </c>
      <c r="B266" t="s">
        <v>1277</v>
      </c>
      <c r="C266">
        <v>116906</v>
      </c>
      <c r="D266" t="s">
        <v>1278</v>
      </c>
      <c r="E266">
        <v>116</v>
      </c>
      <c r="F266" t="s">
        <v>1270</v>
      </c>
      <c r="G266">
        <v>10</v>
      </c>
      <c r="H266" t="s">
        <v>397</v>
      </c>
      <c r="I266">
        <v>495</v>
      </c>
      <c r="J266">
        <v>525</v>
      </c>
      <c r="K266">
        <v>1020</v>
      </c>
      <c r="L266">
        <v>515</v>
      </c>
      <c r="M266">
        <v>538</v>
      </c>
      <c r="N266">
        <v>1053</v>
      </c>
      <c r="O266">
        <v>551</v>
      </c>
      <c r="P266">
        <v>574</v>
      </c>
      <c r="Q266">
        <v>1124</v>
      </c>
      <c r="R266">
        <v>488</v>
      </c>
      <c r="S266">
        <v>511</v>
      </c>
      <c r="T266">
        <v>999</v>
      </c>
      <c r="U266">
        <v>130</v>
      </c>
      <c r="V266">
        <v>168</v>
      </c>
      <c r="W266">
        <v>298</v>
      </c>
      <c r="X266">
        <v>1459.4079999999999</v>
      </c>
    </row>
    <row r="267" spans="1:24" x14ac:dyDescent="0.2">
      <c r="A267">
        <v>246902001</v>
      </c>
      <c r="B267" t="s">
        <v>2119</v>
      </c>
      <c r="C267">
        <v>246902</v>
      </c>
      <c r="D267" t="s">
        <v>2120</v>
      </c>
      <c r="E267">
        <v>246</v>
      </c>
      <c r="F267" t="s">
        <v>2118</v>
      </c>
      <c r="G267">
        <v>13</v>
      </c>
      <c r="H267" t="s">
        <v>92</v>
      </c>
      <c r="I267">
        <v>466</v>
      </c>
      <c r="J267">
        <v>472</v>
      </c>
      <c r="K267">
        <v>938</v>
      </c>
      <c r="L267">
        <v>518</v>
      </c>
      <c r="M267">
        <v>499</v>
      </c>
      <c r="N267">
        <v>1017</v>
      </c>
      <c r="O267">
        <v>514</v>
      </c>
      <c r="P267">
        <v>471</v>
      </c>
      <c r="Q267">
        <v>985</v>
      </c>
      <c r="R267">
        <v>522</v>
      </c>
      <c r="S267">
        <v>526</v>
      </c>
      <c r="T267">
        <v>1048</v>
      </c>
      <c r="U267">
        <v>138</v>
      </c>
      <c r="V267">
        <v>170</v>
      </c>
      <c r="W267">
        <v>308</v>
      </c>
      <c r="X267">
        <v>1465.566</v>
      </c>
    </row>
    <row r="268" spans="1:24" x14ac:dyDescent="0.2">
      <c r="A268">
        <v>70915001</v>
      </c>
      <c r="B268" t="s">
        <v>692</v>
      </c>
      <c r="C268">
        <v>70915</v>
      </c>
      <c r="D268" t="s">
        <v>693</v>
      </c>
      <c r="E268">
        <v>70</v>
      </c>
      <c r="F268" t="s">
        <v>671</v>
      </c>
      <c r="G268">
        <v>10</v>
      </c>
      <c r="H268" t="s">
        <v>397</v>
      </c>
      <c r="I268">
        <v>468</v>
      </c>
      <c r="J268">
        <v>470</v>
      </c>
      <c r="K268">
        <v>938</v>
      </c>
      <c r="L268">
        <v>530</v>
      </c>
      <c r="M268">
        <v>511</v>
      </c>
      <c r="N268">
        <v>1041</v>
      </c>
      <c r="O268">
        <v>531</v>
      </c>
      <c r="P268">
        <v>496</v>
      </c>
      <c r="Q268">
        <v>1026</v>
      </c>
      <c r="R268">
        <v>530</v>
      </c>
      <c r="S268">
        <v>529</v>
      </c>
      <c r="T268">
        <v>1059</v>
      </c>
      <c r="U268">
        <v>166</v>
      </c>
      <c r="V268">
        <v>157</v>
      </c>
      <c r="W268">
        <v>323</v>
      </c>
      <c r="X268">
        <v>1471.999</v>
      </c>
    </row>
    <row r="269" spans="1:24" x14ac:dyDescent="0.2">
      <c r="A269">
        <v>119902001</v>
      </c>
      <c r="B269" t="s">
        <v>1290</v>
      </c>
      <c r="C269">
        <v>119902</v>
      </c>
      <c r="D269" t="s">
        <v>1291</v>
      </c>
      <c r="E269">
        <v>119</v>
      </c>
      <c r="F269" t="s">
        <v>1292</v>
      </c>
      <c r="G269">
        <v>9</v>
      </c>
      <c r="H269" t="s">
        <v>63</v>
      </c>
      <c r="I269">
        <v>502</v>
      </c>
      <c r="J269">
        <v>519</v>
      </c>
      <c r="K269">
        <v>1021</v>
      </c>
      <c r="L269">
        <v>510</v>
      </c>
      <c r="M269">
        <v>508</v>
      </c>
      <c r="N269">
        <v>1018</v>
      </c>
      <c r="O269">
        <v>499</v>
      </c>
      <c r="P269">
        <v>486</v>
      </c>
      <c r="Q269">
        <v>986</v>
      </c>
      <c r="R269">
        <v>522</v>
      </c>
      <c r="S269">
        <v>533</v>
      </c>
      <c r="T269">
        <v>1055</v>
      </c>
      <c r="U269">
        <v>127</v>
      </c>
      <c r="V269">
        <v>135</v>
      </c>
      <c r="W269">
        <v>262</v>
      </c>
      <c r="X269">
        <v>1478.3789999999999</v>
      </c>
    </row>
    <row r="270" spans="1:24" x14ac:dyDescent="0.2">
      <c r="A270">
        <v>174908001</v>
      </c>
      <c r="B270" t="s">
        <v>1629</v>
      </c>
      <c r="C270">
        <v>174908</v>
      </c>
      <c r="D270" t="s">
        <v>1630</v>
      </c>
      <c r="E270">
        <v>174</v>
      </c>
      <c r="F270" t="s">
        <v>1622</v>
      </c>
      <c r="G270">
        <v>7</v>
      </c>
      <c r="H270" t="s">
        <v>26</v>
      </c>
      <c r="I270">
        <v>500</v>
      </c>
      <c r="J270">
        <v>493</v>
      </c>
      <c r="K270">
        <v>993</v>
      </c>
      <c r="L270">
        <v>566</v>
      </c>
      <c r="M270">
        <v>529</v>
      </c>
      <c r="N270">
        <v>1096</v>
      </c>
      <c r="O270">
        <v>572</v>
      </c>
      <c r="P270">
        <v>527</v>
      </c>
      <c r="Q270">
        <v>1099</v>
      </c>
      <c r="R270">
        <v>551</v>
      </c>
      <c r="S270">
        <v>535</v>
      </c>
      <c r="T270">
        <v>1088</v>
      </c>
      <c r="U270">
        <v>172</v>
      </c>
      <c r="V270">
        <v>159</v>
      </c>
      <c r="W270">
        <v>331</v>
      </c>
      <c r="X270">
        <v>1478.8040000000001</v>
      </c>
    </row>
    <row r="271" spans="1:24" x14ac:dyDescent="0.2">
      <c r="A271">
        <v>73903001</v>
      </c>
      <c r="B271" t="s">
        <v>776</v>
      </c>
      <c r="C271">
        <v>73903</v>
      </c>
      <c r="D271" t="s">
        <v>777</v>
      </c>
      <c r="E271">
        <v>73</v>
      </c>
      <c r="F271" t="s">
        <v>778</v>
      </c>
      <c r="G271">
        <v>12</v>
      </c>
      <c r="H271" t="s">
        <v>115</v>
      </c>
      <c r="I271">
        <v>489</v>
      </c>
      <c r="J271">
        <v>484</v>
      </c>
      <c r="K271">
        <v>973</v>
      </c>
      <c r="L271">
        <v>497</v>
      </c>
      <c r="M271">
        <v>482</v>
      </c>
      <c r="N271">
        <v>979</v>
      </c>
      <c r="O271">
        <v>457</v>
      </c>
      <c r="P271">
        <v>446</v>
      </c>
      <c r="Q271">
        <v>903</v>
      </c>
      <c r="R271">
        <v>563</v>
      </c>
      <c r="S271">
        <v>542</v>
      </c>
      <c r="T271">
        <v>1105</v>
      </c>
      <c r="U271">
        <v>124</v>
      </c>
      <c r="V271">
        <v>96</v>
      </c>
      <c r="W271">
        <v>220</v>
      </c>
      <c r="X271">
        <v>1482.259</v>
      </c>
    </row>
    <row r="272" spans="1:24" x14ac:dyDescent="0.2">
      <c r="A272">
        <v>212910001</v>
      </c>
      <c r="B272" t="s">
        <v>1844</v>
      </c>
      <c r="C272">
        <v>212910</v>
      </c>
      <c r="D272" t="s">
        <v>1845</v>
      </c>
      <c r="E272">
        <v>212</v>
      </c>
      <c r="F272" t="s">
        <v>1830</v>
      </c>
      <c r="G272">
        <v>7</v>
      </c>
      <c r="H272" t="s">
        <v>26</v>
      </c>
      <c r="I272">
        <v>429</v>
      </c>
      <c r="J272">
        <v>468</v>
      </c>
      <c r="K272">
        <v>892</v>
      </c>
      <c r="L272">
        <v>494</v>
      </c>
      <c r="M272">
        <v>491</v>
      </c>
      <c r="N272">
        <v>983</v>
      </c>
      <c r="O272">
        <v>499</v>
      </c>
      <c r="P272">
        <v>461</v>
      </c>
      <c r="Q272">
        <v>960</v>
      </c>
      <c r="R272">
        <v>482</v>
      </c>
      <c r="S272">
        <v>564</v>
      </c>
      <c r="T272">
        <v>1038</v>
      </c>
      <c r="U272">
        <v>139</v>
      </c>
      <c r="V272">
        <v>137</v>
      </c>
      <c r="W272">
        <v>276</v>
      </c>
      <c r="X272">
        <v>1496.9390000000001</v>
      </c>
    </row>
    <row r="273" spans="1:24" x14ac:dyDescent="0.2">
      <c r="A273">
        <v>43801001</v>
      </c>
      <c r="B273" t="s">
        <v>395</v>
      </c>
      <c r="C273">
        <v>43801</v>
      </c>
      <c r="D273" t="s">
        <v>395</v>
      </c>
      <c r="E273">
        <v>43</v>
      </c>
      <c r="F273" t="s">
        <v>396</v>
      </c>
      <c r="G273">
        <v>10</v>
      </c>
      <c r="H273" t="s">
        <v>397</v>
      </c>
      <c r="I273">
        <v>500</v>
      </c>
      <c r="J273">
        <v>490</v>
      </c>
      <c r="K273">
        <v>990</v>
      </c>
      <c r="L273">
        <v>646</v>
      </c>
      <c r="M273">
        <v>624</v>
      </c>
      <c r="N273">
        <v>1271</v>
      </c>
      <c r="O273">
        <v>657</v>
      </c>
      <c r="P273">
        <v>611</v>
      </c>
      <c r="Q273">
        <v>1271</v>
      </c>
      <c r="R273">
        <v>625</v>
      </c>
      <c r="S273">
        <v>648</v>
      </c>
      <c r="T273">
        <v>1272</v>
      </c>
      <c r="U273">
        <v>632</v>
      </c>
      <c r="V273">
        <v>560</v>
      </c>
      <c r="W273">
        <v>1192</v>
      </c>
      <c r="X273">
        <v>1500.259</v>
      </c>
    </row>
    <row r="274" spans="1:24" x14ac:dyDescent="0.2">
      <c r="A274">
        <v>243906001</v>
      </c>
      <c r="B274" t="s">
        <v>2108</v>
      </c>
      <c r="C274">
        <v>243906</v>
      </c>
      <c r="D274" t="s">
        <v>2109</v>
      </c>
      <c r="E274">
        <v>243</v>
      </c>
      <c r="F274" t="s">
        <v>2101</v>
      </c>
      <c r="G274">
        <v>9</v>
      </c>
      <c r="H274" t="s">
        <v>63</v>
      </c>
      <c r="I274">
        <v>494</v>
      </c>
      <c r="J274">
        <v>509</v>
      </c>
      <c r="K274">
        <v>1004</v>
      </c>
      <c r="L274">
        <v>536</v>
      </c>
      <c r="M274">
        <v>539</v>
      </c>
      <c r="N274">
        <v>1075</v>
      </c>
      <c r="O274">
        <v>537</v>
      </c>
      <c r="P274">
        <v>531</v>
      </c>
      <c r="Q274">
        <v>1069</v>
      </c>
      <c r="R274">
        <v>535</v>
      </c>
      <c r="S274">
        <v>545</v>
      </c>
      <c r="T274">
        <v>1080</v>
      </c>
      <c r="U274">
        <v>213</v>
      </c>
      <c r="V274">
        <v>224</v>
      </c>
      <c r="W274">
        <v>437</v>
      </c>
      <c r="X274">
        <v>1504.8960000000004</v>
      </c>
    </row>
    <row r="275" spans="1:24" x14ac:dyDescent="0.2">
      <c r="A275">
        <v>126906001</v>
      </c>
      <c r="B275" t="s">
        <v>1342</v>
      </c>
      <c r="C275">
        <v>126906</v>
      </c>
      <c r="D275" t="s">
        <v>1343</v>
      </c>
      <c r="E275">
        <v>126</v>
      </c>
      <c r="F275" t="s">
        <v>1333</v>
      </c>
      <c r="G275">
        <v>11</v>
      </c>
      <c r="H275" t="s">
        <v>461</v>
      </c>
      <c r="I275">
        <v>482</v>
      </c>
      <c r="J275">
        <v>484</v>
      </c>
      <c r="K275">
        <v>967</v>
      </c>
      <c r="L275">
        <v>506</v>
      </c>
      <c r="M275">
        <v>505</v>
      </c>
      <c r="N275">
        <v>1011</v>
      </c>
      <c r="O275">
        <v>492</v>
      </c>
      <c r="P275">
        <v>489</v>
      </c>
      <c r="Q275">
        <v>981</v>
      </c>
      <c r="R275">
        <v>516</v>
      </c>
      <c r="S275">
        <v>517</v>
      </c>
      <c r="T275">
        <v>1034</v>
      </c>
      <c r="U275">
        <v>156</v>
      </c>
      <c r="V275">
        <v>141</v>
      </c>
      <c r="W275">
        <v>297</v>
      </c>
      <c r="X275">
        <v>1508.8320000000001</v>
      </c>
    </row>
    <row r="276" spans="1:24" x14ac:dyDescent="0.2">
      <c r="A276">
        <v>156902001</v>
      </c>
      <c r="B276" t="s">
        <v>1497</v>
      </c>
      <c r="C276">
        <v>156902</v>
      </c>
      <c r="D276" t="s">
        <v>1498</v>
      </c>
      <c r="E276">
        <v>156</v>
      </c>
      <c r="F276" t="s">
        <v>1499</v>
      </c>
      <c r="G276">
        <v>18</v>
      </c>
      <c r="H276" t="s">
        <v>40</v>
      </c>
      <c r="I276">
        <v>518</v>
      </c>
      <c r="J276">
        <v>488</v>
      </c>
      <c r="K276">
        <v>1006</v>
      </c>
      <c r="L276">
        <v>484</v>
      </c>
      <c r="M276">
        <v>472</v>
      </c>
      <c r="N276">
        <v>956</v>
      </c>
      <c r="O276">
        <v>494</v>
      </c>
      <c r="P276">
        <v>470</v>
      </c>
      <c r="Q276">
        <v>964</v>
      </c>
      <c r="R276">
        <v>475</v>
      </c>
      <c r="S276">
        <v>474</v>
      </c>
      <c r="T276">
        <v>949</v>
      </c>
      <c r="U276">
        <v>121</v>
      </c>
      <c r="V276">
        <v>134</v>
      </c>
      <c r="W276">
        <v>255</v>
      </c>
      <c r="X276">
        <v>1511.2260000000001</v>
      </c>
    </row>
    <row r="277" spans="1:24" x14ac:dyDescent="0.2">
      <c r="A277">
        <v>133904001</v>
      </c>
      <c r="B277" t="s">
        <v>1388</v>
      </c>
      <c r="C277">
        <v>133904</v>
      </c>
      <c r="D277" t="s">
        <v>1389</v>
      </c>
      <c r="E277">
        <v>133</v>
      </c>
      <c r="F277" t="s">
        <v>1385</v>
      </c>
      <c r="G277">
        <v>20</v>
      </c>
      <c r="H277" t="s">
        <v>67</v>
      </c>
      <c r="I277">
        <v>468</v>
      </c>
      <c r="J277">
        <v>455</v>
      </c>
      <c r="K277">
        <v>923</v>
      </c>
      <c r="L277">
        <v>508</v>
      </c>
      <c r="M277">
        <v>482</v>
      </c>
      <c r="N277">
        <v>991</v>
      </c>
      <c r="O277">
        <v>521</v>
      </c>
      <c r="P277">
        <v>477</v>
      </c>
      <c r="Q277">
        <v>998</v>
      </c>
      <c r="R277">
        <v>493</v>
      </c>
      <c r="S277">
        <v>488</v>
      </c>
      <c r="T277">
        <v>981</v>
      </c>
      <c r="U277">
        <v>165</v>
      </c>
      <c r="V277">
        <v>176</v>
      </c>
      <c r="W277">
        <v>341</v>
      </c>
      <c r="X277">
        <v>1516.8989999999999</v>
      </c>
    </row>
    <row r="278" spans="1:24" x14ac:dyDescent="0.2">
      <c r="A278">
        <v>39902001</v>
      </c>
      <c r="B278" t="s">
        <v>380</v>
      </c>
      <c r="C278">
        <v>39902</v>
      </c>
      <c r="D278" t="s">
        <v>381</v>
      </c>
      <c r="E278">
        <v>39</v>
      </c>
      <c r="F278" t="s">
        <v>382</v>
      </c>
      <c r="G278">
        <v>9</v>
      </c>
      <c r="H278" t="s">
        <v>63</v>
      </c>
      <c r="I278">
        <v>536</v>
      </c>
      <c r="J278">
        <v>512</v>
      </c>
      <c r="K278">
        <v>1048</v>
      </c>
      <c r="L278">
        <v>531</v>
      </c>
      <c r="M278">
        <v>506</v>
      </c>
      <c r="N278">
        <v>1038</v>
      </c>
      <c r="O278">
        <v>522</v>
      </c>
      <c r="P278">
        <v>501</v>
      </c>
      <c r="Q278">
        <v>1024</v>
      </c>
      <c r="R278">
        <v>539</v>
      </c>
      <c r="S278">
        <v>510</v>
      </c>
      <c r="T278">
        <v>1050</v>
      </c>
      <c r="U278">
        <v>120</v>
      </c>
      <c r="V278">
        <v>156</v>
      </c>
      <c r="W278">
        <v>276</v>
      </c>
      <c r="X278">
        <v>1523.866</v>
      </c>
    </row>
    <row r="279" spans="1:24" x14ac:dyDescent="0.2">
      <c r="A279">
        <v>16902001</v>
      </c>
      <c r="B279" t="s">
        <v>226</v>
      </c>
      <c r="C279">
        <v>16902</v>
      </c>
      <c r="D279" t="s">
        <v>227</v>
      </c>
      <c r="E279">
        <v>16</v>
      </c>
      <c r="F279" t="s">
        <v>225</v>
      </c>
      <c r="G279">
        <v>13</v>
      </c>
      <c r="H279" t="s">
        <v>92</v>
      </c>
      <c r="I279">
        <v>485</v>
      </c>
      <c r="J279">
        <v>511</v>
      </c>
      <c r="K279">
        <v>996</v>
      </c>
      <c r="L279">
        <v>514</v>
      </c>
      <c r="M279">
        <v>539</v>
      </c>
      <c r="N279">
        <v>1053</v>
      </c>
      <c r="O279">
        <v>500</v>
      </c>
      <c r="P279">
        <v>523</v>
      </c>
      <c r="Q279">
        <v>1023</v>
      </c>
      <c r="R279">
        <v>521</v>
      </c>
      <c r="S279">
        <v>546</v>
      </c>
      <c r="T279">
        <v>1067</v>
      </c>
      <c r="U279">
        <v>124</v>
      </c>
      <c r="V279">
        <v>165</v>
      </c>
      <c r="W279">
        <v>289</v>
      </c>
      <c r="X279">
        <v>1524.181</v>
      </c>
    </row>
    <row r="280" spans="1:24" x14ac:dyDescent="0.2">
      <c r="A280">
        <v>163903001</v>
      </c>
      <c r="B280" t="s">
        <v>1567</v>
      </c>
      <c r="C280">
        <v>163903</v>
      </c>
      <c r="D280" t="s">
        <v>1568</v>
      </c>
      <c r="E280">
        <v>163</v>
      </c>
      <c r="F280" t="s">
        <v>1565</v>
      </c>
      <c r="G280">
        <v>20</v>
      </c>
      <c r="H280" t="s">
        <v>67</v>
      </c>
      <c r="I280">
        <v>468</v>
      </c>
      <c r="J280">
        <v>458</v>
      </c>
      <c r="K280">
        <v>926</v>
      </c>
      <c r="L280">
        <v>483</v>
      </c>
      <c r="M280">
        <v>474</v>
      </c>
      <c r="N280">
        <v>957</v>
      </c>
      <c r="O280">
        <v>477</v>
      </c>
      <c r="P280">
        <v>471</v>
      </c>
      <c r="Q280">
        <v>947</v>
      </c>
      <c r="R280">
        <v>489</v>
      </c>
      <c r="S280">
        <v>478</v>
      </c>
      <c r="T280">
        <v>968</v>
      </c>
      <c r="U280">
        <v>136</v>
      </c>
      <c r="V280">
        <v>155</v>
      </c>
      <c r="W280">
        <v>291</v>
      </c>
      <c r="X280">
        <v>1537.7639999999999</v>
      </c>
    </row>
    <row r="281" spans="1:24" x14ac:dyDescent="0.2">
      <c r="A281">
        <v>49905001</v>
      </c>
      <c r="B281" t="s">
        <v>464</v>
      </c>
      <c r="C281">
        <v>49905</v>
      </c>
      <c r="D281" t="s">
        <v>465</v>
      </c>
      <c r="E281">
        <v>49</v>
      </c>
      <c r="F281" t="s">
        <v>460</v>
      </c>
      <c r="G281">
        <v>11</v>
      </c>
      <c r="H281" t="s">
        <v>461</v>
      </c>
      <c r="I281">
        <v>573</v>
      </c>
      <c r="J281">
        <v>590</v>
      </c>
      <c r="K281">
        <v>1163</v>
      </c>
      <c r="L281">
        <v>536</v>
      </c>
      <c r="M281">
        <v>554</v>
      </c>
      <c r="N281">
        <v>1090</v>
      </c>
      <c r="O281">
        <v>545</v>
      </c>
      <c r="P281">
        <v>552</v>
      </c>
      <c r="Q281">
        <v>1097</v>
      </c>
      <c r="R281">
        <v>517</v>
      </c>
      <c r="S281">
        <v>560</v>
      </c>
      <c r="T281">
        <v>1077</v>
      </c>
      <c r="U281">
        <v>191</v>
      </c>
      <c r="V281">
        <v>164</v>
      </c>
      <c r="W281">
        <v>355</v>
      </c>
      <c r="X281">
        <v>1538.4259999999999</v>
      </c>
    </row>
    <row r="282" spans="1:24" x14ac:dyDescent="0.2">
      <c r="A282">
        <v>226906001</v>
      </c>
      <c r="B282" t="s">
        <v>1957</v>
      </c>
      <c r="C282">
        <v>226906</v>
      </c>
      <c r="D282" t="s">
        <v>1958</v>
      </c>
      <c r="E282">
        <v>226</v>
      </c>
      <c r="F282" t="s">
        <v>1954</v>
      </c>
      <c r="G282">
        <v>15</v>
      </c>
      <c r="H282" t="s">
        <v>287</v>
      </c>
      <c r="I282">
        <v>485</v>
      </c>
      <c r="J282">
        <v>530</v>
      </c>
      <c r="K282">
        <v>1015</v>
      </c>
      <c r="L282">
        <v>541</v>
      </c>
      <c r="M282">
        <v>541</v>
      </c>
      <c r="N282">
        <v>1083</v>
      </c>
      <c r="O282">
        <v>541</v>
      </c>
      <c r="P282">
        <v>519</v>
      </c>
      <c r="Q282">
        <v>1060</v>
      </c>
      <c r="R282">
        <v>541</v>
      </c>
      <c r="S282">
        <v>571</v>
      </c>
      <c r="T282">
        <v>1113</v>
      </c>
      <c r="U282">
        <v>155</v>
      </c>
      <c r="V282">
        <v>179</v>
      </c>
      <c r="W282">
        <v>334</v>
      </c>
      <c r="X282">
        <v>1539.0650000000001</v>
      </c>
    </row>
    <row r="283" spans="1:24" x14ac:dyDescent="0.2">
      <c r="A283">
        <v>241901001</v>
      </c>
      <c r="B283" t="s">
        <v>2087</v>
      </c>
      <c r="C283">
        <v>241901</v>
      </c>
      <c r="D283" t="s">
        <v>2088</v>
      </c>
      <c r="E283">
        <v>241</v>
      </c>
      <c r="F283" t="s">
        <v>2089</v>
      </c>
      <c r="G283">
        <v>3</v>
      </c>
      <c r="H283" t="s">
        <v>317</v>
      </c>
      <c r="I283">
        <v>561</v>
      </c>
      <c r="J283">
        <v>507</v>
      </c>
      <c r="K283">
        <v>1069</v>
      </c>
      <c r="L283">
        <v>542</v>
      </c>
      <c r="M283">
        <v>513</v>
      </c>
      <c r="N283">
        <v>1055</v>
      </c>
      <c r="O283">
        <v>538</v>
      </c>
      <c r="P283">
        <v>508</v>
      </c>
      <c r="Q283">
        <v>1047</v>
      </c>
      <c r="R283">
        <v>546</v>
      </c>
      <c r="S283">
        <v>519</v>
      </c>
      <c r="T283">
        <v>1064</v>
      </c>
      <c r="U283">
        <v>155</v>
      </c>
      <c r="V283">
        <v>184</v>
      </c>
      <c r="W283">
        <v>339</v>
      </c>
      <c r="X283">
        <v>1542.0830000000001</v>
      </c>
    </row>
    <row r="284" spans="1:24" x14ac:dyDescent="0.2">
      <c r="A284">
        <v>15806003</v>
      </c>
      <c r="B284" t="s">
        <v>137</v>
      </c>
      <c r="C284">
        <v>15806</v>
      </c>
      <c r="D284" t="s">
        <v>138</v>
      </c>
      <c r="E284">
        <v>15</v>
      </c>
      <c r="F284" t="s">
        <v>139</v>
      </c>
      <c r="G284">
        <v>20</v>
      </c>
      <c r="H284" t="s">
        <v>67</v>
      </c>
      <c r="I284">
        <v>446</v>
      </c>
      <c r="J284">
        <v>431</v>
      </c>
      <c r="K284">
        <v>878</v>
      </c>
      <c r="L284">
        <v>451</v>
      </c>
      <c r="M284">
        <v>439</v>
      </c>
      <c r="N284">
        <v>890</v>
      </c>
      <c r="O284">
        <v>464</v>
      </c>
      <c r="P284">
        <v>424</v>
      </c>
      <c r="Q284">
        <v>889</v>
      </c>
      <c r="R284">
        <v>441</v>
      </c>
      <c r="S284">
        <v>450</v>
      </c>
      <c r="T284">
        <v>891</v>
      </c>
      <c r="U284">
        <v>78</v>
      </c>
      <c r="V284">
        <v>102</v>
      </c>
      <c r="W284">
        <v>180</v>
      </c>
      <c r="X284">
        <v>1544.931</v>
      </c>
    </row>
    <row r="285" spans="1:24" x14ac:dyDescent="0.2">
      <c r="A285">
        <v>67903001</v>
      </c>
      <c r="B285" t="s">
        <v>658</v>
      </c>
      <c r="C285">
        <v>67903</v>
      </c>
      <c r="D285" t="s">
        <v>659</v>
      </c>
      <c r="E285">
        <v>67</v>
      </c>
      <c r="F285" t="s">
        <v>657</v>
      </c>
      <c r="G285">
        <v>14</v>
      </c>
      <c r="H285" t="s">
        <v>321</v>
      </c>
      <c r="I285">
        <v>478</v>
      </c>
      <c r="J285">
        <v>497</v>
      </c>
      <c r="K285">
        <v>974</v>
      </c>
      <c r="L285">
        <v>482</v>
      </c>
      <c r="M285">
        <v>501</v>
      </c>
      <c r="N285">
        <v>983</v>
      </c>
      <c r="O285">
        <v>492</v>
      </c>
      <c r="P285">
        <v>486</v>
      </c>
      <c r="Q285">
        <v>977</v>
      </c>
      <c r="R285">
        <v>472</v>
      </c>
      <c r="S285">
        <v>517</v>
      </c>
      <c r="T285">
        <v>988</v>
      </c>
      <c r="U285">
        <v>129</v>
      </c>
      <c r="V285">
        <v>176</v>
      </c>
      <c r="W285">
        <v>305</v>
      </c>
      <c r="X285">
        <v>1545.0029999999999</v>
      </c>
    </row>
    <row r="286" spans="1:24" x14ac:dyDescent="0.2">
      <c r="A286">
        <v>84802001</v>
      </c>
      <c r="B286" t="s">
        <v>841</v>
      </c>
      <c r="C286">
        <v>84802</v>
      </c>
      <c r="D286" t="s">
        <v>842</v>
      </c>
      <c r="E286">
        <v>84</v>
      </c>
      <c r="F286" t="s">
        <v>843</v>
      </c>
      <c r="G286">
        <v>4</v>
      </c>
      <c r="H286" t="s">
        <v>252</v>
      </c>
      <c r="I286">
        <v>440</v>
      </c>
      <c r="J286">
        <v>440</v>
      </c>
      <c r="K286">
        <v>880</v>
      </c>
      <c r="L286">
        <v>440</v>
      </c>
      <c r="M286">
        <v>440</v>
      </c>
      <c r="N286">
        <v>880</v>
      </c>
      <c r="U286">
        <v>404</v>
      </c>
      <c r="V286">
        <v>395</v>
      </c>
      <c r="W286">
        <v>799</v>
      </c>
      <c r="X286">
        <v>1545.135</v>
      </c>
    </row>
    <row r="287" spans="1:24" x14ac:dyDescent="0.2">
      <c r="A287">
        <v>57829001</v>
      </c>
      <c r="B287" t="s">
        <v>508</v>
      </c>
      <c r="C287">
        <v>57829</v>
      </c>
      <c r="D287" t="s">
        <v>508</v>
      </c>
      <c r="E287">
        <v>57</v>
      </c>
      <c r="F287" t="s">
        <v>480</v>
      </c>
      <c r="G287">
        <v>10</v>
      </c>
      <c r="H287" t="s">
        <v>397</v>
      </c>
      <c r="I287">
        <v>437</v>
      </c>
      <c r="J287">
        <v>452</v>
      </c>
      <c r="K287">
        <v>889</v>
      </c>
      <c r="L287">
        <v>441</v>
      </c>
      <c r="M287">
        <v>452</v>
      </c>
      <c r="N287">
        <v>892</v>
      </c>
      <c r="O287">
        <v>448</v>
      </c>
      <c r="P287">
        <v>446</v>
      </c>
      <c r="Q287">
        <v>894</v>
      </c>
      <c r="R287">
        <v>434</v>
      </c>
      <c r="S287">
        <v>457</v>
      </c>
      <c r="T287">
        <v>891</v>
      </c>
      <c r="U287">
        <v>489</v>
      </c>
      <c r="V287">
        <v>451</v>
      </c>
      <c r="W287">
        <v>940</v>
      </c>
      <c r="X287">
        <v>1547.1560000000004</v>
      </c>
    </row>
    <row r="288" spans="1:24" x14ac:dyDescent="0.2">
      <c r="A288">
        <v>139912001</v>
      </c>
      <c r="B288" t="s">
        <v>1410</v>
      </c>
      <c r="C288">
        <v>139912</v>
      </c>
      <c r="D288" t="s">
        <v>1411</v>
      </c>
      <c r="E288">
        <v>139</v>
      </c>
      <c r="F288" t="s">
        <v>1405</v>
      </c>
      <c r="G288">
        <v>8</v>
      </c>
      <c r="H288" t="s">
        <v>246</v>
      </c>
      <c r="I288">
        <v>495</v>
      </c>
      <c r="J288">
        <v>490</v>
      </c>
      <c r="K288">
        <v>985</v>
      </c>
      <c r="L288">
        <v>540</v>
      </c>
      <c r="M288">
        <v>513</v>
      </c>
      <c r="N288">
        <v>1053</v>
      </c>
      <c r="O288">
        <v>498</v>
      </c>
      <c r="P288">
        <v>495</v>
      </c>
      <c r="Q288">
        <v>993</v>
      </c>
      <c r="R288">
        <v>625</v>
      </c>
      <c r="S288">
        <v>550</v>
      </c>
      <c r="T288">
        <v>1175</v>
      </c>
      <c r="U288">
        <v>152</v>
      </c>
      <c r="V288">
        <v>153</v>
      </c>
      <c r="W288">
        <v>305</v>
      </c>
      <c r="X288">
        <v>1551.749</v>
      </c>
    </row>
    <row r="289" spans="1:24" x14ac:dyDescent="0.2">
      <c r="A289">
        <v>172902001</v>
      </c>
      <c r="B289" t="s">
        <v>1615</v>
      </c>
      <c r="C289">
        <v>172902</v>
      </c>
      <c r="D289" t="s">
        <v>1616</v>
      </c>
      <c r="E289">
        <v>172</v>
      </c>
      <c r="F289" t="s">
        <v>1617</v>
      </c>
      <c r="G289">
        <v>8</v>
      </c>
      <c r="H289" t="s">
        <v>246</v>
      </c>
      <c r="I289">
        <v>505</v>
      </c>
      <c r="J289">
        <v>470</v>
      </c>
      <c r="K289">
        <v>980</v>
      </c>
      <c r="L289">
        <v>580</v>
      </c>
      <c r="M289">
        <v>510</v>
      </c>
      <c r="N289">
        <v>1092</v>
      </c>
      <c r="O289">
        <v>557</v>
      </c>
      <c r="P289">
        <v>480</v>
      </c>
      <c r="Q289">
        <v>1037</v>
      </c>
      <c r="R289">
        <v>615</v>
      </c>
      <c r="S289">
        <v>555</v>
      </c>
      <c r="T289">
        <v>1175</v>
      </c>
      <c r="U289">
        <v>133</v>
      </c>
      <c r="V289">
        <v>158</v>
      </c>
      <c r="W289">
        <v>291</v>
      </c>
      <c r="X289">
        <v>1556.19</v>
      </c>
    </row>
    <row r="290" spans="1:24" x14ac:dyDescent="0.2">
      <c r="A290">
        <v>249906001</v>
      </c>
      <c r="B290" t="s">
        <v>2168</v>
      </c>
      <c r="C290">
        <v>249906</v>
      </c>
      <c r="D290" t="s">
        <v>2169</v>
      </c>
      <c r="E290">
        <v>249</v>
      </c>
      <c r="F290" t="s">
        <v>2159</v>
      </c>
      <c r="G290">
        <v>11</v>
      </c>
      <c r="H290" t="s">
        <v>461</v>
      </c>
      <c r="I290">
        <v>488</v>
      </c>
      <c r="J290">
        <v>518</v>
      </c>
      <c r="K290">
        <v>1006</v>
      </c>
      <c r="L290">
        <v>527</v>
      </c>
      <c r="M290">
        <v>510</v>
      </c>
      <c r="N290">
        <v>1038</v>
      </c>
      <c r="O290">
        <v>514</v>
      </c>
      <c r="P290">
        <v>488</v>
      </c>
      <c r="Q290">
        <v>1004</v>
      </c>
      <c r="R290">
        <v>534</v>
      </c>
      <c r="S290">
        <v>524</v>
      </c>
      <c r="T290">
        <v>1059</v>
      </c>
      <c r="U290">
        <v>159</v>
      </c>
      <c r="V290">
        <v>187</v>
      </c>
      <c r="W290">
        <v>346</v>
      </c>
      <c r="X290">
        <v>1560.9369999999999</v>
      </c>
    </row>
    <row r="291" spans="1:24" x14ac:dyDescent="0.2">
      <c r="A291">
        <v>234904001</v>
      </c>
      <c r="B291" t="s">
        <v>2042</v>
      </c>
      <c r="C291">
        <v>234904</v>
      </c>
      <c r="D291" t="s">
        <v>2043</v>
      </c>
      <c r="E291">
        <v>234</v>
      </c>
      <c r="F291" t="s">
        <v>2040</v>
      </c>
      <c r="G291">
        <v>7</v>
      </c>
      <c r="H291" t="s">
        <v>26</v>
      </c>
      <c r="I291">
        <v>510</v>
      </c>
      <c r="J291">
        <v>515</v>
      </c>
      <c r="K291">
        <v>1026</v>
      </c>
      <c r="L291">
        <v>521</v>
      </c>
      <c r="M291">
        <v>505</v>
      </c>
      <c r="N291">
        <v>1026</v>
      </c>
      <c r="O291">
        <v>529</v>
      </c>
      <c r="P291">
        <v>505</v>
      </c>
      <c r="Q291">
        <v>1036</v>
      </c>
      <c r="R291">
        <v>510</v>
      </c>
      <c r="S291">
        <v>505</v>
      </c>
      <c r="T291">
        <v>1013</v>
      </c>
      <c r="U291">
        <v>143</v>
      </c>
      <c r="V291">
        <v>177</v>
      </c>
      <c r="W291">
        <v>320</v>
      </c>
      <c r="X291">
        <v>1562.133</v>
      </c>
    </row>
    <row r="292" spans="1:24" x14ac:dyDescent="0.2">
      <c r="A292">
        <v>249902001</v>
      </c>
      <c r="B292" t="s">
        <v>2160</v>
      </c>
      <c r="C292">
        <v>249902</v>
      </c>
      <c r="D292" t="s">
        <v>2161</v>
      </c>
      <c r="E292">
        <v>249</v>
      </c>
      <c r="F292" t="s">
        <v>2159</v>
      </c>
      <c r="G292">
        <v>11</v>
      </c>
      <c r="H292" t="s">
        <v>461</v>
      </c>
      <c r="I292">
        <v>522</v>
      </c>
      <c r="J292">
        <v>460</v>
      </c>
      <c r="K292">
        <v>990</v>
      </c>
      <c r="L292">
        <v>507</v>
      </c>
      <c r="M292">
        <v>478</v>
      </c>
      <c r="N292">
        <v>987</v>
      </c>
      <c r="O292">
        <v>529</v>
      </c>
      <c r="P292">
        <v>476</v>
      </c>
      <c r="Q292">
        <v>1008</v>
      </c>
      <c r="R292">
        <v>457</v>
      </c>
      <c r="S292">
        <v>481</v>
      </c>
      <c r="T292">
        <v>941</v>
      </c>
      <c r="U292">
        <v>160</v>
      </c>
      <c r="V292">
        <v>186</v>
      </c>
      <c r="W292">
        <v>346</v>
      </c>
      <c r="X292">
        <v>1576.373</v>
      </c>
    </row>
    <row r="293" spans="1:24" x14ac:dyDescent="0.2">
      <c r="A293">
        <v>158906002</v>
      </c>
      <c r="B293" t="s">
        <v>1510</v>
      </c>
      <c r="C293">
        <v>158906</v>
      </c>
      <c r="D293" t="s">
        <v>1511</v>
      </c>
      <c r="E293">
        <v>158</v>
      </c>
      <c r="F293" t="s">
        <v>1505</v>
      </c>
      <c r="G293">
        <v>3</v>
      </c>
      <c r="H293" t="s">
        <v>317</v>
      </c>
      <c r="I293">
        <v>516</v>
      </c>
      <c r="J293">
        <v>488</v>
      </c>
      <c r="K293">
        <v>1004</v>
      </c>
      <c r="L293">
        <v>538</v>
      </c>
      <c r="M293">
        <v>515</v>
      </c>
      <c r="N293">
        <v>1053</v>
      </c>
      <c r="O293">
        <v>567</v>
      </c>
      <c r="P293">
        <v>524</v>
      </c>
      <c r="Q293">
        <v>1091</v>
      </c>
      <c r="R293">
        <v>484</v>
      </c>
      <c r="S293">
        <v>499</v>
      </c>
      <c r="T293">
        <v>983</v>
      </c>
      <c r="U293">
        <v>146</v>
      </c>
      <c r="V293">
        <v>175</v>
      </c>
      <c r="W293">
        <v>321</v>
      </c>
      <c r="X293">
        <v>1579.03</v>
      </c>
    </row>
    <row r="294" spans="1:24" x14ac:dyDescent="0.2">
      <c r="A294">
        <v>82902001</v>
      </c>
      <c r="B294" t="s">
        <v>833</v>
      </c>
      <c r="C294">
        <v>82902</v>
      </c>
      <c r="D294" t="s">
        <v>834</v>
      </c>
      <c r="E294">
        <v>82</v>
      </c>
      <c r="F294" t="s">
        <v>835</v>
      </c>
      <c r="G294">
        <v>20</v>
      </c>
      <c r="H294" t="s">
        <v>67</v>
      </c>
      <c r="I294">
        <v>426</v>
      </c>
      <c r="J294">
        <v>414</v>
      </c>
      <c r="K294">
        <v>841</v>
      </c>
      <c r="L294">
        <v>431</v>
      </c>
      <c r="M294">
        <v>421</v>
      </c>
      <c r="N294">
        <v>853</v>
      </c>
      <c r="O294">
        <v>432</v>
      </c>
      <c r="P294">
        <v>417</v>
      </c>
      <c r="Q294">
        <v>850</v>
      </c>
      <c r="R294">
        <v>430</v>
      </c>
      <c r="S294">
        <v>429</v>
      </c>
      <c r="T294">
        <v>859</v>
      </c>
      <c r="U294">
        <v>119</v>
      </c>
      <c r="V294">
        <v>148</v>
      </c>
      <c r="W294">
        <v>267</v>
      </c>
      <c r="X294">
        <v>1581.989</v>
      </c>
    </row>
    <row r="295" spans="1:24" x14ac:dyDescent="0.2">
      <c r="A295">
        <v>128901001</v>
      </c>
      <c r="B295" t="s">
        <v>1353</v>
      </c>
      <c r="C295">
        <v>128901</v>
      </c>
      <c r="D295" t="s">
        <v>1354</v>
      </c>
      <c r="E295">
        <v>128</v>
      </c>
      <c r="F295" t="s">
        <v>1355</v>
      </c>
      <c r="G295">
        <v>3</v>
      </c>
      <c r="H295" t="s">
        <v>317</v>
      </c>
      <c r="I295">
        <v>460</v>
      </c>
      <c r="J295">
        <v>429</v>
      </c>
      <c r="K295">
        <v>889</v>
      </c>
      <c r="L295">
        <v>506</v>
      </c>
      <c r="M295">
        <v>473</v>
      </c>
      <c r="N295">
        <v>979</v>
      </c>
      <c r="O295">
        <v>511</v>
      </c>
      <c r="P295">
        <v>461</v>
      </c>
      <c r="Q295">
        <v>972</v>
      </c>
      <c r="R295">
        <v>499</v>
      </c>
      <c r="S295">
        <v>490</v>
      </c>
      <c r="T295">
        <v>989</v>
      </c>
      <c r="U295">
        <v>140</v>
      </c>
      <c r="V295">
        <v>146</v>
      </c>
      <c r="W295">
        <v>286</v>
      </c>
      <c r="X295">
        <v>1582.8480000000004</v>
      </c>
    </row>
    <row r="296" spans="1:24" x14ac:dyDescent="0.2">
      <c r="A296">
        <v>100903002</v>
      </c>
      <c r="B296" t="s">
        <v>958</v>
      </c>
      <c r="C296">
        <v>100903</v>
      </c>
      <c r="D296" t="s">
        <v>959</v>
      </c>
      <c r="E296">
        <v>100</v>
      </c>
      <c r="F296" t="s">
        <v>960</v>
      </c>
      <c r="G296">
        <v>5</v>
      </c>
      <c r="H296" t="s">
        <v>372</v>
      </c>
      <c r="I296">
        <v>452</v>
      </c>
      <c r="J296">
        <v>490</v>
      </c>
      <c r="K296">
        <v>936</v>
      </c>
      <c r="L296">
        <v>495</v>
      </c>
      <c r="M296">
        <v>520</v>
      </c>
      <c r="N296">
        <v>1011</v>
      </c>
      <c r="O296">
        <v>474</v>
      </c>
      <c r="P296">
        <v>500</v>
      </c>
      <c r="Q296">
        <v>969</v>
      </c>
      <c r="R296">
        <v>522</v>
      </c>
      <c r="S296">
        <v>544</v>
      </c>
      <c r="T296">
        <v>1063</v>
      </c>
      <c r="U296">
        <v>161</v>
      </c>
      <c r="V296">
        <v>168</v>
      </c>
      <c r="W296">
        <v>329</v>
      </c>
      <c r="X296">
        <v>1592.8530000000001</v>
      </c>
    </row>
    <row r="297" spans="1:24" x14ac:dyDescent="0.2">
      <c r="A297">
        <v>221911001</v>
      </c>
      <c r="B297" t="s">
        <v>1942</v>
      </c>
      <c r="C297">
        <v>221911</v>
      </c>
      <c r="D297" t="s">
        <v>1943</v>
      </c>
      <c r="E297">
        <v>221</v>
      </c>
      <c r="F297" t="s">
        <v>1931</v>
      </c>
      <c r="G297">
        <v>14</v>
      </c>
      <c r="H297" t="s">
        <v>321</v>
      </c>
      <c r="I297">
        <v>510</v>
      </c>
      <c r="J297">
        <v>485</v>
      </c>
      <c r="K297">
        <v>995</v>
      </c>
      <c r="L297">
        <v>549</v>
      </c>
      <c r="M297">
        <v>547</v>
      </c>
      <c r="N297">
        <v>1096</v>
      </c>
      <c r="O297">
        <v>544</v>
      </c>
      <c r="P297">
        <v>523</v>
      </c>
      <c r="Q297">
        <v>1068</v>
      </c>
      <c r="R297">
        <v>555</v>
      </c>
      <c r="S297">
        <v>581</v>
      </c>
      <c r="T297">
        <v>1136</v>
      </c>
      <c r="U297">
        <v>158</v>
      </c>
      <c r="V297">
        <v>177</v>
      </c>
      <c r="W297">
        <v>335</v>
      </c>
      <c r="X297">
        <v>1594.91</v>
      </c>
    </row>
    <row r="298" spans="1:24" x14ac:dyDescent="0.2">
      <c r="A298">
        <v>184909001</v>
      </c>
      <c r="B298" t="s">
        <v>1719</v>
      </c>
      <c r="C298">
        <v>184909</v>
      </c>
      <c r="D298" t="s">
        <v>1720</v>
      </c>
      <c r="E298">
        <v>184</v>
      </c>
      <c r="F298" t="s">
        <v>1710</v>
      </c>
      <c r="G298">
        <v>11</v>
      </c>
      <c r="H298" t="s">
        <v>461</v>
      </c>
      <c r="I298">
        <v>548</v>
      </c>
      <c r="J298">
        <v>543</v>
      </c>
      <c r="K298">
        <v>1090</v>
      </c>
      <c r="L298">
        <v>559</v>
      </c>
      <c r="M298">
        <v>573</v>
      </c>
      <c r="N298">
        <v>1133</v>
      </c>
      <c r="O298">
        <v>580</v>
      </c>
      <c r="P298">
        <v>584</v>
      </c>
      <c r="Q298">
        <v>1164</v>
      </c>
      <c r="R298">
        <v>542</v>
      </c>
      <c r="S298">
        <v>564</v>
      </c>
      <c r="T298">
        <v>1106</v>
      </c>
      <c r="U298">
        <v>170</v>
      </c>
      <c r="V298">
        <v>214</v>
      </c>
      <c r="W298">
        <v>384</v>
      </c>
      <c r="X298">
        <v>1596.1590000000001</v>
      </c>
    </row>
    <row r="299" spans="1:24" x14ac:dyDescent="0.2">
      <c r="A299">
        <v>226907001</v>
      </c>
      <c r="B299" t="s">
        <v>1959</v>
      </c>
      <c r="C299">
        <v>226907</v>
      </c>
      <c r="D299" t="s">
        <v>1960</v>
      </c>
      <c r="E299">
        <v>226</v>
      </c>
      <c r="F299" t="s">
        <v>1954</v>
      </c>
      <c r="G299">
        <v>15</v>
      </c>
      <c r="H299" t="s">
        <v>287</v>
      </c>
      <c r="I299">
        <v>512</v>
      </c>
      <c r="J299">
        <v>505</v>
      </c>
      <c r="K299">
        <v>1017</v>
      </c>
      <c r="L299">
        <v>515</v>
      </c>
      <c r="M299">
        <v>497</v>
      </c>
      <c r="N299">
        <v>1012</v>
      </c>
      <c r="O299">
        <v>530</v>
      </c>
      <c r="P299">
        <v>491</v>
      </c>
      <c r="Q299">
        <v>1021</v>
      </c>
      <c r="R299">
        <v>486</v>
      </c>
      <c r="S299">
        <v>507</v>
      </c>
      <c r="T299">
        <v>994</v>
      </c>
      <c r="U299">
        <v>153</v>
      </c>
      <c r="V299">
        <v>172</v>
      </c>
      <c r="W299">
        <v>325</v>
      </c>
      <c r="X299">
        <v>1600.3040000000001</v>
      </c>
    </row>
    <row r="300" spans="1:24" x14ac:dyDescent="0.2">
      <c r="A300">
        <v>108915001</v>
      </c>
      <c r="B300" t="s">
        <v>1219</v>
      </c>
      <c r="C300">
        <v>108915</v>
      </c>
      <c r="D300" t="s">
        <v>1220</v>
      </c>
      <c r="E300">
        <v>108</v>
      </c>
      <c r="F300" t="s">
        <v>1170</v>
      </c>
      <c r="G300">
        <v>1</v>
      </c>
      <c r="H300" t="s">
        <v>327</v>
      </c>
      <c r="I300">
        <v>454</v>
      </c>
      <c r="J300">
        <v>443</v>
      </c>
      <c r="K300">
        <v>898</v>
      </c>
      <c r="L300">
        <v>458</v>
      </c>
      <c r="M300">
        <v>440</v>
      </c>
      <c r="N300">
        <v>898</v>
      </c>
      <c r="O300">
        <v>446</v>
      </c>
      <c r="P300">
        <v>434</v>
      </c>
      <c r="Q300">
        <v>880</v>
      </c>
      <c r="R300">
        <v>482</v>
      </c>
      <c r="S300">
        <v>451</v>
      </c>
      <c r="T300">
        <v>933</v>
      </c>
      <c r="U300">
        <v>141</v>
      </c>
      <c r="V300">
        <v>142</v>
      </c>
      <c r="W300">
        <v>283</v>
      </c>
      <c r="X300">
        <v>1601.0410000000004</v>
      </c>
    </row>
    <row r="301" spans="1:24" x14ac:dyDescent="0.2">
      <c r="A301">
        <v>246801001</v>
      </c>
      <c r="B301" t="s">
        <v>2117</v>
      </c>
      <c r="C301">
        <v>246801</v>
      </c>
      <c r="D301" t="s">
        <v>2117</v>
      </c>
      <c r="E301">
        <v>246</v>
      </c>
      <c r="F301" t="s">
        <v>2118</v>
      </c>
      <c r="G301">
        <v>13</v>
      </c>
      <c r="H301" t="s">
        <v>92</v>
      </c>
      <c r="I301">
        <v>617</v>
      </c>
      <c r="J301">
        <v>563</v>
      </c>
      <c r="K301">
        <v>1180</v>
      </c>
      <c r="L301">
        <v>634</v>
      </c>
      <c r="M301">
        <v>591</v>
      </c>
      <c r="N301">
        <v>1226</v>
      </c>
      <c r="O301">
        <v>629</v>
      </c>
      <c r="P301">
        <v>572</v>
      </c>
      <c r="Q301">
        <v>1203</v>
      </c>
      <c r="R301">
        <v>642</v>
      </c>
      <c r="S301">
        <v>622</v>
      </c>
      <c r="T301">
        <v>1263</v>
      </c>
      <c r="U301">
        <v>634</v>
      </c>
      <c r="V301">
        <v>615</v>
      </c>
      <c r="W301">
        <v>1249</v>
      </c>
      <c r="X301">
        <v>1602.6080000000004</v>
      </c>
    </row>
    <row r="302" spans="1:24" x14ac:dyDescent="0.2">
      <c r="A302">
        <v>149901001</v>
      </c>
      <c r="B302" t="s">
        <v>1456</v>
      </c>
      <c r="C302">
        <v>149901</v>
      </c>
      <c r="D302" t="s">
        <v>1457</v>
      </c>
      <c r="E302">
        <v>149</v>
      </c>
      <c r="F302" t="s">
        <v>1458</v>
      </c>
      <c r="G302">
        <v>2</v>
      </c>
      <c r="H302" t="s">
        <v>59</v>
      </c>
      <c r="I302">
        <v>504</v>
      </c>
      <c r="J302">
        <v>440</v>
      </c>
      <c r="K302">
        <v>944</v>
      </c>
      <c r="L302">
        <v>510</v>
      </c>
      <c r="M302">
        <v>482</v>
      </c>
      <c r="N302">
        <v>992</v>
      </c>
      <c r="O302">
        <v>511</v>
      </c>
      <c r="P302">
        <v>480</v>
      </c>
      <c r="Q302">
        <v>990</v>
      </c>
      <c r="R302">
        <v>509</v>
      </c>
      <c r="S302">
        <v>487</v>
      </c>
      <c r="T302">
        <v>996</v>
      </c>
      <c r="U302">
        <v>167</v>
      </c>
      <c r="V302">
        <v>164</v>
      </c>
      <c r="W302">
        <v>331</v>
      </c>
      <c r="X302">
        <v>1607.712</v>
      </c>
    </row>
    <row r="303" spans="1:24" x14ac:dyDescent="0.2">
      <c r="A303">
        <v>22901001</v>
      </c>
      <c r="B303" t="s">
        <v>278</v>
      </c>
      <c r="C303">
        <v>22901</v>
      </c>
      <c r="D303" t="s">
        <v>279</v>
      </c>
      <c r="E303">
        <v>22</v>
      </c>
      <c r="F303" t="s">
        <v>277</v>
      </c>
      <c r="G303">
        <v>18</v>
      </c>
      <c r="H303" t="s">
        <v>40</v>
      </c>
      <c r="I303">
        <v>497</v>
      </c>
      <c r="J303">
        <v>491</v>
      </c>
      <c r="K303">
        <v>988</v>
      </c>
      <c r="L303">
        <v>517</v>
      </c>
      <c r="M303">
        <v>518</v>
      </c>
      <c r="N303">
        <v>1036</v>
      </c>
      <c r="O303">
        <v>511</v>
      </c>
      <c r="P303">
        <v>500</v>
      </c>
      <c r="Q303">
        <v>1012</v>
      </c>
      <c r="R303">
        <v>522</v>
      </c>
      <c r="S303">
        <v>534</v>
      </c>
      <c r="T303">
        <v>1057</v>
      </c>
      <c r="U303">
        <v>138</v>
      </c>
      <c r="V303">
        <v>154</v>
      </c>
      <c r="W303">
        <v>292</v>
      </c>
      <c r="X303">
        <v>1612.644</v>
      </c>
    </row>
    <row r="304" spans="1:24" x14ac:dyDescent="0.2">
      <c r="A304">
        <v>15906001</v>
      </c>
      <c r="B304" t="s">
        <v>166</v>
      </c>
      <c r="C304">
        <v>15906</v>
      </c>
      <c r="D304" t="s">
        <v>167</v>
      </c>
      <c r="E304">
        <v>15</v>
      </c>
      <c r="F304" t="s">
        <v>139</v>
      </c>
      <c r="G304">
        <v>20</v>
      </c>
      <c r="H304" t="s">
        <v>67</v>
      </c>
      <c r="I304">
        <v>594</v>
      </c>
      <c r="J304">
        <v>566</v>
      </c>
      <c r="K304">
        <v>1160</v>
      </c>
      <c r="L304">
        <v>553</v>
      </c>
      <c r="M304">
        <v>534</v>
      </c>
      <c r="N304">
        <v>1087</v>
      </c>
      <c r="O304">
        <v>558</v>
      </c>
      <c r="P304">
        <v>530</v>
      </c>
      <c r="Q304">
        <v>1088</v>
      </c>
      <c r="R304">
        <v>546</v>
      </c>
      <c r="S304">
        <v>540</v>
      </c>
      <c r="T304">
        <v>1086</v>
      </c>
      <c r="U304">
        <v>228</v>
      </c>
      <c r="V304">
        <v>193</v>
      </c>
      <c r="W304">
        <v>421</v>
      </c>
      <c r="X304">
        <v>1616.1470000000004</v>
      </c>
    </row>
    <row r="305" spans="1:24" x14ac:dyDescent="0.2">
      <c r="A305">
        <v>229904001</v>
      </c>
      <c r="B305" t="s">
        <v>212</v>
      </c>
      <c r="C305">
        <v>229904</v>
      </c>
      <c r="D305" t="s">
        <v>2010</v>
      </c>
      <c r="E305">
        <v>229</v>
      </c>
      <c r="F305" t="s">
        <v>2007</v>
      </c>
      <c r="G305">
        <v>5</v>
      </c>
      <c r="H305" t="s">
        <v>372</v>
      </c>
      <c r="I305">
        <v>497</v>
      </c>
      <c r="J305">
        <v>493</v>
      </c>
      <c r="K305">
        <v>990</v>
      </c>
      <c r="L305">
        <v>514</v>
      </c>
      <c r="M305">
        <v>506</v>
      </c>
      <c r="N305">
        <v>1020</v>
      </c>
      <c r="O305">
        <v>498</v>
      </c>
      <c r="P305">
        <v>480</v>
      </c>
      <c r="Q305">
        <v>978</v>
      </c>
      <c r="R305">
        <v>540</v>
      </c>
      <c r="S305">
        <v>545</v>
      </c>
      <c r="T305">
        <v>1085</v>
      </c>
      <c r="U305">
        <v>187</v>
      </c>
      <c r="V305">
        <v>182</v>
      </c>
      <c r="W305">
        <v>369</v>
      </c>
      <c r="X305">
        <v>1616.479</v>
      </c>
    </row>
    <row r="306" spans="1:24" x14ac:dyDescent="0.2">
      <c r="A306">
        <v>152908001</v>
      </c>
      <c r="B306" t="s">
        <v>188</v>
      </c>
      <c r="C306">
        <v>152908</v>
      </c>
      <c r="D306" t="s">
        <v>1480</v>
      </c>
      <c r="E306">
        <v>152</v>
      </c>
      <c r="F306" t="s">
        <v>1466</v>
      </c>
      <c r="G306">
        <v>17</v>
      </c>
      <c r="H306" t="s">
        <v>388</v>
      </c>
      <c r="I306">
        <v>467</v>
      </c>
      <c r="J306">
        <v>509</v>
      </c>
      <c r="K306">
        <v>976</v>
      </c>
      <c r="L306">
        <v>480</v>
      </c>
      <c r="M306">
        <v>502</v>
      </c>
      <c r="N306">
        <v>982</v>
      </c>
      <c r="O306">
        <v>489</v>
      </c>
      <c r="P306">
        <v>501</v>
      </c>
      <c r="Q306">
        <v>991</v>
      </c>
      <c r="R306">
        <v>466</v>
      </c>
      <c r="S306">
        <v>503</v>
      </c>
      <c r="T306">
        <v>969</v>
      </c>
      <c r="U306">
        <v>149</v>
      </c>
      <c r="V306">
        <v>162</v>
      </c>
      <c r="W306">
        <v>311</v>
      </c>
      <c r="X306">
        <v>1625.309</v>
      </c>
    </row>
    <row r="307" spans="1:24" x14ac:dyDescent="0.2">
      <c r="A307">
        <v>1903001</v>
      </c>
      <c r="B307" t="s">
        <v>27</v>
      </c>
      <c r="C307">
        <v>1903</v>
      </c>
      <c r="D307" t="s">
        <v>28</v>
      </c>
      <c r="E307">
        <v>1</v>
      </c>
      <c r="F307" t="s">
        <v>25</v>
      </c>
      <c r="G307">
        <v>7</v>
      </c>
      <c r="H307" t="s">
        <v>26</v>
      </c>
      <c r="I307">
        <v>508</v>
      </c>
      <c r="J307">
        <v>476</v>
      </c>
      <c r="K307">
        <v>983</v>
      </c>
      <c r="L307">
        <v>530</v>
      </c>
      <c r="M307">
        <v>500</v>
      </c>
      <c r="N307">
        <v>1029</v>
      </c>
      <c r="O307">
        <v>531</v>
      </c>
      <c r="P307">
        <v>493</v>
      </c>
      <c r="Q307">
        <v>1023</v>
      </c>
      <c r="R307">
        <v>529</v>
      </c>
      <c r="S307">
        <v>507</v>
      </c>
      <c r="T307">
        <v>1035</v>
      </c>
      <c r="U307">
        <v>169</v>
      </c>
      <c r="V307">
        <v>199</v>
      </c>
      <c r="W307">
        <v>368</v>
      </c>
      <c r="X307">
        <v>1636.7430000000004</v>
      </c>
    </row>
    <row r="308" spans="1:24" x14ac:dyDescent="0.2">
      <c r="A308">
        <v>250904001</v>
      </c>
      <c r="B308" t="s">
        <v>2177</v>
      </c>
      <c r="C308">
        <v>250904</v>
      </c>
      <c r="D308" t="s">
        <v>2178</v>
      </c>
      <c r="E308">
        <v>250</v>
      </c>
      <c r="F308" t="s">
        <v>2174</v>
      </c>
      <c r="G308">
        <v>7</v>
      </c>
      <c r="H308" t="s">
        <v>26</v>
      </c>
      <c r="I308">
        <v>497</v>
      </c>
      <c r="J308">
        <v>477</v>
      </c>
      <c r="K308">
        <v>973</v>
      </c>
      <c r="L308">
        <v>518</v>
      </c>
      <c r="M308">
        <v>493</v>
      </c>
      <c r="N308">
        <v>1012</v>
      </c>
      <c r="O308">
        <v>521</v>
      </c>
      <c r="P308">
        <v>490</v>
      </c>
      <c r="Q308">
        <v>1012</v>
      </c>
      <c r="R308">
        <v>514</v>
      </c>
      <c r="S308">
        <v>498</v>
      </c>
      <c r="T308">
        <v>1012</v>
      </c>
      <c r="U308">
        <v>169</v>
      </c>
      <c r="V308">
        <v>152</v>
      </c>
      <c r="W308">
        <v>321</v>
      </c>
      <c r="X308">
        <v>1636.9</v>
      </c>
    </row>
    <row r="309" spans="1:24" x14ac:dyDescent="0.2">
      <c r="A309">
        <v>25909001</v>
      </c>
      <c r="B309" t="s">
        <v>292</v>
      </c>
      <c r="C309">
        <v>25909</v>
      </c>
      <c r="D309" t="s">
        <v>293</v>
      </c>
      <c r="E309">
        <v>25</v>
      </c>
      <c r="F309" t="s">
        <v>286</v>
      </c>
      <c r="G309">
        <v>15</v>
      </c>
      <c r="H309" t="s">
        <v>287</v>
      </c>
      <c r="I309">
        <v>543</v>
      </c>
      <c r="J309">
        <v>526</v>
      </c>
      <c r="K309">
        <v>1069</v>
      </c>
      <c r="L309">
        <v>541</v>
      </c>
      <c r="M309">
        <v>539</v>
      </c>
      <c r="N309">
        <v>1080</v>
      </c>
      <c r="O309">
        <v>546</v>
      </c>
      <c r="P309">
        <v>528</v>
      </c>
      <c r="Q309">
        <v>1073</v>
      </c>
      <c r="R309">
        <v>535</v>
      </c>
      <c r="S309">
        <v>551</v>
      </c>
      <c r="T309">
        <v>1086</v>
      </c>
      <c r="U309">
        <v>192</v>
      </c>
      <c r="V309">
        <v>183</v>
      </c>
      <c r="W309">
        <v>375</v>
      </c>
      <c r="X309">
        <v>1643.3489999999999</v>
      </c>
    </row>
    <row r="310" spans="1:24" x14ac:dyDescent="0.2">
      <c r="A310">
        <v>72902001</v>
      </c>
      <c r="B310" t="s">
        <v>772</v>
      </c>
      <c r="C310">
        <v>72902</v>
      </c>
      <c r="D310" t="s">
        <v>773</v>
      </c>
      <c r="E310">
        <v>72</v>
      </c>
      <c r="F310" t="s">
        <v>755</v>
      </c>
      <c r="G310">
        <v>11</v>
      </c>
      <c r="H310" t="s">
        <v>461</v>
      </c>
      <c r="I310">
        <v>482</v>
      </c>
      <c r="J310">
        <v>472</v>
      </c>
      <c r="K310">
        <v>954</v>
      </c>
      <c r="L310">
        <v>513</v>
      </c>
      <c r="M310">
        <v>496</v>
      </c>
      <c r="N310">
        <v>1008</v>
      </c>
      <c r="O310">
        <v>491</v>
      </c>
      <c r="P310">
        <v>481</v>
      </c>
      <c r="Q310">
        <v>972</v>
      </c>
      <c r="R310">
        <v>551</v>
      </c>
      <c r="S310">
        <v>521</v>
      </c>
      <c r="T310">
        <v>1072</v>
      </c>
      <c r="U310">
        <v>231</v>
      </c>
      <c r="V310">
        <v>256</v>
      </c>
      <c r="W310">
        <v>487</v>
      </c>
      <c r="X310">
        <v>1644.7040000000004</v>
      </c>
    </row>
    <row r="311" spans="1:24" x14ac:dyDescent="0.2">
      <c r="A311">
        <v>15831002</v>
      </c>
      <c r="B311" t="s">
        <v>154</v>
      </c>
      <c r="C311">
        <v>15831</v>
      </c>
      <c r="D311" t="s">
        <v>155</v>
      </c>
      <c r="E311">
        <v>15</v>
      </c>
      <c r="F311" t="s">
        <v>139</v>
      </c>
      <c r="G311">
        <v>20</v>
      </c>
      <c r="H311" t="s">
        <v>67</v>
      </c>
      <c r="I311">
        <v>483</v>
      </c>
      <c r="J311">
        <v>467</v>
      </c>
      <c r="K311">
        <v>950</v>
      </c>
      <c r="L311">
        <v>500</v>
      </c>
      <c r="M311">
        <v>509</v>
      </c>
      <c r="N311">
        <v>1009</v>
      </c>
      <c r="O311">
        <v>523</v>
      </c>
      <c r="P311">
        <v>513</v>
      </c>
      <c r="Q311">
        <v>1035</v>
      </c>
      <c r="R311">
        <v>485</v>
      </c>
      <c r="S311">
        <v>507</v>
      </c>
      <c r="T311">
        <v>992</v>
      </c>
      <c r="U311">
        <v>366</v>
      </c>
      <c r="V311">
        <v>368</v>
      </c>
      <c r="W311">
        <v>734</v>
      </c>
      <c r="X311">
        <v>1658.8689999999999</v>
      </c>
    </row>
    <row r="312" spans="1:24" x14ac:dyDescent="0.2">
      <c r="A312">
        <v>221904001</v>
      </c>
      <c r="B312" t="s">
        <v>1940</v>
      </c>
      <c r="C312">
        <v>221904</v>
      </c>
      <c r="D312" t="s">
        <v>1941</v>
      </c>
      <c r="E312">
        <v>221</v>
      </c>
      <c r="F312" t="s">
        <v>1931</v>
      </c>
      <c r="G312">
        <v>14</v>
      </c>
      <c r="H312" t="s">
        <v>321</v>
      </c>
      <c r="I312">
        <v>544</v>
      </c>
      <c r="J312">
        <v>546</v>
      </c>
      <c r="K312">
        <v>1090</v>
      </c>
      <c r="L312">
        <v>525</v>
      </c>
      <c r="M312">
        <v>523</v>
      </c>
      <c r="N312">
        <v>1045</v>
      </c>
      <c r="O312">
        <v>511</v>
      </c>
      <c r="P312">
        <v>509</v>
      </c>
      <c r="Q312">
        <v>1017</v>
      </c>
      <c r="R312">
        <v>558</v>
      </c>
      <c r="S312">
        <v>556</v>
      </c>
      <c r="T312">
        <v>1114</v>
      </c>
      <c r="U312">
        <v>165</v>
      </c>
      <c r="V312">
        <v>155</v>
      </c>
      <c r="W312">
        <v>320</v>
      </c>
      <c r="X312">
        <v>1672.067</v>
      </c>
    </row>
    <row r="313" spans="1:24" x14ac:dyDescent="0.2">
      <c r="A313">
        <v>70910001</v>
      </c>
      <c r="B313" t="s">
        <v>685</v>
      </c>
      <c r="C313">
        <v>70910</v>
      </c>
      <c r="D313" t="s">
        <v>686</v>
      </c>
      <c r="E313">
        <v>70</v>
      </c>
      <c r="F313" t="s">
        <v>671</v>
      </c>
      <c r="G313">
        <v>10</v>
      </c>
      <c r="H313" t="s">
        <v>397</v>
      </c>
      <c r="I313">
        <v>517</v>
      </c>
      <c r="J313">
        <v>481</v>
      </c>
      <c r="K313">
        <v>998</v>
      </c>
      <c r="L313">
        <v>532</v>
      </c>
      <c r="M313">
        <v>498</v>
      </c>
      <c r="N313">
        <v>1031</v>
      </c>
      <c r="O313">
        <v>520</v>
      </c>
      <c r="P313">
        <v>487</v>
      </c>
      <c r="Q313">
        <v>1009</v>
      </c>
      <c r="R313">
        <v>565</v>
      </c>
      <c r="S313">
        <v>528</v>
      </c>
      <c r="T313">
        <v>1094</v>
      </c>
      <c r="U313">
        <v>135</v>
      </c>
      <c r="V313">
        <v>193</v>
      </c>
      <c r="W313">
        <v>328</v>
      </c>
      <c r="X313">
        <v>1672.8589999999999</v>
      </c>
    </row>
    <row r="314" spans="1:24" x14ac:dyDescent="0.2">
      <c r="A314">
        <v>89903001</v>
      </c>
      <c r="B314" t="s">
        <v>878</v>
      </c>
      <c r="C314">
        <v>89903</v>
      </c>
      <c r="D314" t="s">
        <v>879</v>
      </c>
      <c r="E314">
        <v>89</v>
      </c>
      <c r="F314" t="s">
        <v>877</v>
      </c>
      <c r="G314">
        <v>13</v>
      </c>
      <c r="H314" t="s">
        <v>92</v>
      </c>
      <c r="I314">
        <v>505</v>
      </c>
      <c r="J314">
        <v>454</v>
      </c>
      <c r="K314">
        <v>959</v>
      </c>
      <c r="L314">
        <v>501</v>
      </c>
      <c r="M314">
        <v>468</v>
      </c>
      <c r="N314">
        <v>969</v>
      </c>
      <c r="O314">
        <v>497</v>
      </c>
      <c r="P314">
        <v>441</v>
      </c>
      <c r="Q314">
        <v>938</v>
      </c>
      <c r="R314">
        <v>504</v>
      </c>
      <c r="S314">
        <v>496</v>
      </c>
      <c r="T314">
        <v>1000</v>
      </c>
      <c r="U314">
        <v>132</v>
      </c>
      <c r="V314">
        <v>152</v>
      </c>
      <c r="W314">
        <v>284</v>
      </c>
      <c r="X314">
        <v>1678.173</v>
      </c>
    </row>
    <row r="315" spans="1:24" x14ac:dyDescent="0.2">
      <c r="A315">
        <v>61906001</v>
      </c>
      <c r="B315" t="s">
        <v>629</v>
      </c>
      <c r="C315">
        <v>61906</v>
      </c>
      <c r="D315" t="s">
        <v>630</v>
      </c>
      <c r="E315">
        <v>61</v>
      </c>
      <c r="F315" t="s">
        <v>615</v>
      </c>
      <c r="G315">
        <v>11</v>
      </c>
      <c r="H315" t="s">
        <v>461</v>
      </c>
      <c r="I315">
        <v>540</v>
      </c>
      <c r="J315">
        <v>536</v>
      </c>
      <c r="K315">
        <v>1073</v>
      </c>
      <c r="L315">
        <v>533</v>
      </c>
      <c r="M315">
        <v>545</v>
      </c>
      <c r="N315">
        <v>1076</v>
      </c>
      <c r="O315">
        <v>544</v>
      </c>
      <c r="P315">
        <v>553</v>
      </c>
      <c r="Q315">
        <v>1097</v>
      </c>
      <c r="R315">
        <v>529</v>
      </c>
      <c r="S315">
        <v>542</v>
      </c>
      <c r="T315">
        <v>1068</v>
      </c>
      <c r="U315">
        <v>198</v>
      </c>
      <c r="V315">
        <v>198</v>
      </c>
      <c r="W315">
        <v>396</v>
      </c>
      <c r="X315">
        <v>1686.625</v>
      </c>
    </row>
    <row r="316" spans="1:24" x14ac:dyDescent="0.2">
      <c r="A316">
        <v>198903001</v>
      </c>
      <c r="B316" t="s">
        <v>717</v>
      </c>
      <c r="C316">
        <v>198903</v>
      </c>
      <c r="D316" t="s">
        <v>1777</v>
      </c>
      <c r="E316">
        <v>198</v>
      </c>
      <c r="F316" t="s">
        <v>1774</v>
      </c>
      <c r="G316">
        <v>6</v>
      </c>
      <c r="H316" t="s">
        <v>79</v>
      </c>
      <c r="I316">
        <v>568</v>
      </c>
      <c r="J316">
        <v>525</v>
      </c>
      <c r="K316">
        <v>1093</v>
      </c>
      <c r="L316">
        <v>533</v>
      </c>
      <c r="M316">
        <v>519</v>
      </c>
      <c r="N316">
        <v>1053</v>
      </c>
      <c r="O316">
        <v>557</v>
      </c>
      <c r="P316">
        <v>526</v>
      </c>
      <c r="Q316">
        <v>1083</v>
      </c>
      <c r="R316">
        <v>472</v>
      </c>
      <c r="S316">
        <v>502</v>
      </c>
      <c r="T316">
        <v>974</v>
      </c>
      <c r="U316">
        <v>173</v>
      </c>
      <c r="V316">
        <v>175</v>
      </c>
      <c r="W316">
        <v>348</v>
      </c>
      <c r="X316">
        <v>1686.7929999999999</v>
      </c>
    </row>
    <row r="317" spans="1:24" x14ac:dyDescent="0.2">
      <c r="A317">
        <v>176902002</v>
      </c>
      <c r="B317" t="s">
        <v>1647</v>
      </c>
      <c r="C317">
        <v>176902</v>
      </c>
      <c r="D317" t="s">
        <v>1648</v>
      </c>
      <c r="E317">
        <v>176</v>
      </c>
      <c r="F317" t="s">
        <v>1649</v>
      </c>
      <c r="G317">
        <v>5</v>
      </c>
      <c r="H317" t="s">
        <v>372</v>
      </c>
      <c r="I317">
        <v>535</v>
      </c>
      <c r="J317">
        <v>500</v>
      </c>
      <c r="K317">
        <v>1035</v>
      </c>
      <c r="L317">
        <v>536</v>
      </c>
      <c r="M317">
        <v>540</v>
      </c>
      <c r="N317">
        <v>1076</v>
      </c>
      <c r="O317">
        <v>655</v>
      </c>
      <c r="P317">
        <v>630</v>
      </c>
      <c r="Q317">
        <v>1285</v>
      </c>
      <c r="R317">
        <v>497</v>
      </c>
      <c r="S317">
        <v>510</v>
      </c>
      <c r="T317">
        <v>1007</v>
      </c>
      <c r="U317">
        <v>135</v>
      </c>
      <c r="V317">
        <v>154</v>
      </c>
      <c r="W317">
        <v>289</v>
      </c>
      <c r="X317">
        <v>1689.6660000000004</v>
      </c>
    </row>
    <row r="318" spans="1:24" x14ac:dyDescent="0.2">
      <c r="A318">
        <v>220817001</v>
      </c>
      <c r="B318" t="s">
        <v>1861</v>
      </c>
      <c r="C318">
        <v>220817</v>
      </c>
      <c r="D318" t="s">
        <v>1861</v>
      </c>
      <c r="E318">
        <v>220</v>
      </c>
      <c r="F318" t="s">
        <v>1860</v>
      </c>
      <c r="G318">
        <v>11</v>
      </c>
      <c r="H318" t="s">
        <v>461</v>
      </c>
      <c r="I318">
        <v>472</v>
      </c>
      <c r="J318">
        <v>456</v>
      </c>
      <c r="K318">
        <v>928</v>
      </c>
      <c r="L318">
        <v>504</v>
      </c>
      <c r="M318">
        <v>478</v>
      </c>
      <c r="N318">
        <v>982</v>
      </c>
      <c r="O318">
        <v>514</v>
      </c>
      <c r="P318">
        <v>477</v>
      </c>
      <c r="Q318">
        <v>991</v>
      </c>
      <c r="R318">
        <v>495</v>
      </c>
      <c r="S318">
        <v>479</v>
      </c>
      <c r="T318">
        <v>974</v>
      </c>
      <c r="U318">
        <v>474</v>
      </c>
      <c r="V318">
        <v>484</v>
      </c>
      <c r="W318">
        <v>958</v>
      </c>
      <c r="X318">
        <v>1701.1310000000001</v>
      </c>
    </row>
    <row r="319" spans="1:24" x14ac:dyDescent="0.2">
      <c r="A319">
        <v>120905001</v>
      </c>
      <c r="B319" t="s">
        <v>1298</v>
      </c>
      <c r="C319">
        <v>120905</v>
      </c>
      <c r="D319" t="s">
        <v>1299</v>
      </c>
      <c r="E319">
        <v>120</v>
      </c>
      <c r="F319" t="s">
        <v>1297</v>
      </c>
      <c r="G319">
        <v>3</v>
      </c>
      <c r="H319" t="s">
        <v>317</v>
      </c>
      <c r="I319">
        <v>525</v>
      </c>
      <c r="J319">
        <v>517</v>
      </c>
      <c r="K319">
        <v>1042</v>
      </c>
      <c r="L319">
        <v>551</v>
      </c>
      <c r="M319">
        <v>553</v>
      </c>
      <c r="N319">
        <v>1104</v>
      </c>
      <c r="O319">
        <v>555</v>
      </c>
      <c r="P319">
        <v>551</v>
      </c>
      <c r="Q319">
        <v>1106</v>
      </c>
      <c r="R319">
        <v>548</v>
      </c>
      <c r="S319">
        <v>554</v>
      </c>
      <c r="T319">
        <v>1102</v>
      </c>
      <c r="U319">
        <v>165</v>
      </c>
      <c r="V319">
        <v>211</v>
      </c>
      <c r="W319">
        <v>376</v>
      </c>
      <c r="X319">
        <v>1711.576</v>
      </c>
    </row>
    <row r="320" spans="1:24" x14ac:dyDescent="0.2">
      <c r="A320">
        <v>57817101</v>
      </c>
      <c r="B320" t="s">
        <v>502</v>
      </c>
      <c r="C320">
        <v>57817</v>
      </c>
      <c r="D320" t="s">
        <v>502</v>
      </c>
      <c r="E320">
        <v>57</v>
      </c>
      <c r="F320" t="s">
        <v>480</v>
      </c>
      <c r="G320">
        <v>10</v>
      </c>
      <c r="H320" t="s">
        <v>397</v>
      </c>
      <c r="I320">
        <v>441</v>
      </c>
      <c r="J320">
        <v>426</v>
      </c>
      <c r="K320">
        <v>867</v>
      </c>
      <c r="L320">
        <v>441</v>
      </c>
      <c r="M320">
        <v>426</v>
      </c>
      <c r="N320">
        <v>867</v>
      </c>
      <c r="O320">
        <v>417</v>
      </c>
      <c r="P320">
        <v>404</v>
      </c>
      <c r="Q320">
        <v>821</v>
      </c>
      <c r="R320">
        <v>468</v>
      </c>
      <c r="S320">
        <v>450</v>
      </c>
      <c r="T320">
        <v>918</v>
      </c>
      <c r="U320">
        <v>544</v>
      </c>
      <c r="V320">
        <v>611</v>
      </c>
      <c r="W320">
        <v>1155</v>
      </c>
      <c r="X320">
        <v>1711.7620000000004</v>
      </c>
    </row>
    <row r="321" spans="1:24" x14ac:dyDescent="0.2">
      <c r="A321">
        <v>81904001</v>
      </c>
      <c r="B321" t="s">
        <v>831</v>
      </c>
      <c r="C321">
        <v>81904</v>
      </c>
      <c r="D321" t="s">
        <v>832</v>
      </c>
      <c r="E321">
        <v>81</v>
      </c>
      <c r="F321" t="s">
        <v>830</v>
      </c>
      <c r="G321">
        <v>12</v>
      </c>
      <c r="H321" t="s">
        <v>115</v>
      </c>
      <c r="I321">
        <v>545</v>
      </c>
      <c r="J321">
        <v>540</v>
      </c>
      <c r="K321">
        <v>1085</v>
      </c>
      <c r="L321">
        <v>541</v>
      </c>
      <c r="M321">
        <v>503</v>
      </c>
      <c r="N321">
        <v>1048</v>
      </c>
      <c r="O321">
        <v>537</v>
      </c>
      <c r="P321">
        <v>493</v>
      </c>
      <c r="Q321">
        <v>1037</v>
      </c>
      <c r="R321">
        <v>548</v>
      </c>
      <c r="S321">
        <v>518</v>
      </c>
      <c r="T321">
        <v>1065</v>
      </c>
      <c r="U321">
        <v>185</v>
      </c>
      <c r="V321">
        <v>230</v>
      </c>
      <c r="W321">
        <v>415</v>
      </c>
      <c r="X321">
        <v>1712.6959999999999</v>
      </c>
    </row>
    <row r="322" spans="1:24" x14ac:dyDescent="0.2">
      <c r="A322">
        <v>124901001</v>
      </c>
      <c r="B322" t="s">
        <v>1325</v>
      </c>
      <c r="C322">
        <v>124901</v>
      </c>
      <c r="D322" t="s">
        <v>1326</v>
      </c>
      <c r="E322">
        <v>124</v>
      </c>
      <c r="F322" t="s">
        <v>1327</v>
      </c>
      <c r="G322">
        <v>1</v>
      </c>
      <c r="H322" t="s">
        <v>327</v>
      </c>
      <c r="I322">
        <v>670</v>
      </c>
      <c r="J322">
        <v>645</v>
      </c>
      <c r="K322">
        <v>1315</v>
      </c>
      <c r="L322">
        <v>670</v>
      </c>
      <c r="M322">
        <v>645</v>
      </c>
      <c r="N322">
        <v>1315</v>
      </c>
      <c r="U322">
        <v>144</v>
      </c>
      <c r="V322">
        <v>154</v>
      </c>
      <c r="W322">
        <v>298</v>
      </c>
      <c r="X322">
        <v>1723.309</v>
      </c>
    </row>
    <row r="323" spans="1:24" x14ac:dyDescent="0.2">
      <c r="A323">
        <v>188902001</v>
      </c>
      <c r="B323" t="s">
        <v>1745</v>
      </c>
      <c r="C323">
        <v>188902</v>
      </c>
      <c r="D323" t="s">
        <v>1746</v>
      </c>
      <c r="E323">
        <v>188</v>
      </c>
      <c r="F323" t="s">
        <v>1741</v>
      </c>
      <c r="G323">
        <v>16</v>
      </c>
      <c r="H323" t="s">
        <v>283</v>
      </c>
      <c r="I323">
        <v>517</v>
      </c>
      <c r="J323">
        <v>525</v>
      </c>
      <c r="K323">
        <v>1042</v>
      </c>
      <c r="L323">
        <v>514</v>
      </c>
      <c r="M323">
        <v>514</v>
      </c>
      <c r="N323">
        <v>1027</v>
      </c>
      <c r="O323">
        <v>543</v>
      </c>
      <c r="P323">
        <v>511</v>
      </c>
      <c r="Q323">
        <v>1054</v>
      </c>
      <c r="R323">
        <v>484</v>
      </c>
      <c r="S323">
        <v>516</v>
      </c>
      <c r="T323">
        <v>1000</v>
      </c>
      <c r="U323">
        <v>198</v>
      </c>
      <c r="V323">
        <v>209</v>
      </c>
      <c r="W323">
        <v>407</v>
      </c>
      <c r="X323">
        <v>1726.8380000000004</v>
      </c>
    </row>
    <row r="324" spans="1:24" x14ac:dyDescent="0.2">
      <c r="A324">
        <v>57828006</v>
      </c>
      <c r="B324" t="s">
        <v>507</v>
      </c>
      <c r="C324">
        <v>57828</v>
      </c>
      <c r="D324" t="s">
        <v>504</v>
      </c>
      <c r="E324">
        <v>57</v>
      </c>
      <c r="F324" t="s">
        <v>480</v>
      </c>
      <c r="G324">
        <v>10</v>
      </c>
      <c r="H324" t="s">
        <v>397</v>
      </c>
      <c r="I324">
        <v>426</v>
      </c>
      <c r="J324">
        <v>423</v>
      </c>
      <c r="K324">
        <v>844</v>
      </c>
      <c r="L324">
        <v>446</v>
      </c>
      <c r="M324">
        <v>431</v>
      </c>
      <c r="N324">
        <v>874</v>
      </c>
      <c r="O324">
        <v>422</v>
      </c>
      <c r="P324">
        <v>400</v>
      </c>
      <c r="Q324">
        <v>822</v>
      </c>
      <c r="R324">
        <v>483</v>
      </c>
      <c r="S324">
        <v>478</v>
      </c>
      <c r="T324">
        <v>953</v>
      </c>
      <c r="U324">
        <v>91</v>
      </c>
      <c r="V324">
        <v>116</v>
      </c>
      <c r="W324">
        <v>207</v>
      </c>
      <c r="X324">
        <v>1727.221</v>
      </c>
    </row>
    <row r="325" spans="1:24" x14ac:dyDescent="0.2">
      <c r="A325">
        <v>57828005</v>
      </c>
      <c r="B325" t="s">
        <v>506</v>
      </c>
      <c r="C325">
        <v>57828</v>
      </c>
      <c r="D325" t="s">
        <v>504</v>
      </c>
      <c r="E325">
        <v>57</v>
      </c>
      <c r="F325" t="s">
        <v>480</v>
      </c>
      <c r="G325">
        <v>10</v>
      </c>
      <c r="H325" t="s">
        <v>397</v>
      </c>
      <c r="I325">
        <v>518</v>
      </c>
      <c r="J325">
        <v>530</v>
      </c>
      <c r="K325">
        <v>1048</v>
      </c>
      <c r="L325">
        <v>523</v>
      </c>
      <c r="M325">
        <v>519</v>
      </c>
      <c r="N325">
        <v>1042</v>
      </c>
      <c r="O325">
        <v>528</v>
      </c>
      <c r="P325">
        <v>514</v>
      </c>
      <c r="Q325">
        <v>1041</v>
      </c>
      <c r="R325">
        <v>510</v>
      </c>
      <c r="S325">
        <v>533</v>
      </c>
      <c r="T325">
        <v>1043</v>
      </c>
      <c r="U325">
        <v>122</v>
      </c>
      <c r="V325">
        <v>114</v>
      </c>
      <c r="W325">
        <v>236</v>
      </c>
      <c r="X325">
        <v>1727.221</v>
      </c>
    </row>
    <row r="326" spans="1:24" x14ac:dyDescent="0.2">
      <c r="A326">
        <v>57828004</v>
      </c>
      <c r="B326" t="s">
        <v>505</v>
      </c>
      <c r="C326">
        <v>57828</v>
      </c>
      <c r="D326" t="s">
        <v>504</v>
      </c>
      <c r="E326">
        <v>57</v>
      </c>
      <c r="F326" t="s">
        <v>480</v>
      </c>
      <c r="G326">
        <v>10</v>
      </c>
      <c r="H326" t="s">
        <v>397</v>
      </c>
      <c r="I326">
        <v>500</v>
      </c>
      <c r="J326">
        <v>467</v>
      </c>
      <c r="K326">
        <v>967</v>
      </c>
      <c r="L326">
        <v>509</v>
      </c>
      <c r="M326">
        <v>468</v>
      </c>
      <c r="N326">
        <v>976</v>
      </c>
      <c r="O326">
        <v>494</v>
      </c>
      <c r="P326">
        <v>442</v>
      </c>
      <c r="Q326">
        <v>936</v>
      </c>
      <c r="R326">
        <v>533</v>
      </c>
      <c r="S326">
        <v>510</v>
      </c>
      <c r="T326">
        <v>1043</v>
      </c>
      <c r="U326">
        <v>162</v>
      </c>
      <c r="V326">
        <v>131</v>
      </c>
      <c r="W326">
        <v>293</v>
      </c>
      <c r="X326">
        <v>1727.221</v>
      </c>
    </row>
    <row r="327" spans="1:24" x14ac:dyDescent="0.2">
      <c r="A327">
        <v>57828003</v>
      </c>
      <c r="B327" t="s">
        <v>503</v>
      </c>
      <c r="C327">
        <v>57828</v>
      </c>
      <c r="D327" t="s">
        <v>504</v>
      </c>
      <c r="E327">
        <v>57</v>
      </c>
      <c r="F327" t="s">
        <v>480</v>
      </c>
      <c r="G327">
        <v>10</v>
      </c>
      <c r="H327" t="s">
        <v>397</v>
      </c>
      <c r="I327">
        <v>615</v>
      </c>
      <c r="J327">
        <v>515</v>
      </c>
      <c r="K327">
        <v>1130</v>
      </c>
      <c r="L327">
        <v>573</v>
      </c>
      <c r="M327">
        <v>519</v>
      </c>
      <c r="N327">
        <v>1092</v>
      </c>
      <c r="O327">
        <v>610</v>
      </c>
      <c r="P327">
        <v>520</v>
      </c>
      <c r="Q327">
        <v>1130</v>
      </c>
      <c r="R327">
        <v>544</v>
      </c>
      <c r="S327">
        <v>518</v>
      </c>
      <c r="T327">
        <v>1062</v>
      </c>
      <c r="U327">
        <v>149</v>
      </c>
      <c r="V327">
        <v>148</v>
      </c>
      <c r="W327">
        <v>297</v>
      </c>
      <c r="X327">
        <v>1727.221</v>
      </c>
    </row>
    <row r="328" spans="1:24" x14ac:dyDescent="0.2">
      <c r="A328">
        <v>130902001</v>
      </c>
      <c r="B328" t="s">
        <v>1381</v>
      </c>
      <c r="C328">
        <v>130902</v>
      </c>
      <c r="D328" t="s">
        <v>1382</v>
      </c>
      <c r="E328">
        <v>130</v>
      </c>
      <c r="F328" t="s">
        <v>1379</v>
      </c>
      <c r="G328">
        <v>13</v>
      </c>
      <c r="H328" t="s">
        <v>92</v>
      </c>
      <c r="I328">
        <v>475</v>
      </c>
      <c r="J328">
        <v>444</v>
      </c>
      <c r="K328">
        <v>919</v>
      </c>
      <c r="L328">
        <v>528</v>
      </c>
      <c r="M328">
        <v>504</v>
      </c>
      <c r="N328">
        <v>1032</v>
      </c>
      <c r="O328">
        <v>539</v>
      </c>
      <c r="P328">
        <v>509</v>
      </c>
      <c r="Q328">
        <v>1048</v>
      </c>
      <c r="R328">
        <v>518</v>
      </c>
      <c r="S328">
        <v>500</v>
      </c>
      <c r="T328">
        <v>1017</v>
      </c>
      <c r="U328">
        <v>146</v>
      </c>
      <c r="V328">
        <v>169</v>
      </c>
      <c r="W328">
        <v>315</v>
      </c>
      <c r="X328">
        <v>1742.81</v>
      </c>
    </row>
    <row r="329" spans="1:24" x14ac:dyDescent="0.2">
      <c r="A329">
        <v>146904001</v>
      </c>
      <c r="B329" t="s">
        <v>1442</v>
      </c>
      <c r="C329">
        <v>146904</v>
      </c>
      <c r="D329" t="s">
        <v>1443</v>
      </c>
      <c r="E329">
        <v>146</v>
      </c>
      <c r="F329" t="s">
        <v>1439</v>
      </c>
      <c r="G329">
        <v>4</v>
      </c>
      <c r="H329" t="s">
        <v>252</v>
      </c>
      <c r="I329">
        <v>461</v>
      </c>
      <c r="J329">
        <v>454</v>
      </c>
      <c r="K329">
        <v>915</v>
      </c>
      <c r="L329">
        <v>478</v>
      </c>
      <c r="M329">
        <v>469</v>
      </c>
      <c r="N329">
        <v>947</v>
      </c>
      <c r="O329">
        <v>461</v>
      </c>
      <c r="P329">
        <v>452</v>
      </c>
      <c r="Q329">
        <v>912</v>
      </c>
      <c r="R329">
        <v>502</v>
      </c>
      <c r="S329">
        <v>493</v>
      </c>
      <c r="T329">
        <v>995</v>
      </c>
      <c r="U329">
        <v>155</v>
      </c>
      <c r="V329">
        <v>184</v>
      </c>
      <c r="W329">
        <v>339</v>
      </c>
      <c r="X329">
        <v>1752</v>
      </c>
    </row>
    <row r="330" spans="1:24" x14ac:dyDescent="0.2">
      <c r="A330">
        <v>161916001</v>
      </c>
      <c r="B330" t="s">
        <v>1547</v>
      </c>
      <c r="C330">
        <v>161916</v>
      </c>
      <c r="D330" t="s">
        <v>1548</v>
      </c>
      <c r="E330">
        <v>161</v>
      </c>
      <c r="F330" t="s">
        <v>1521</v>
      </c>
      <c r="G330">
        <v>12</v>
      </c>
      <c r="H330" t="s">
        <v>115</v>
      </c>
      <c r="I330">
        <v>555</v>
      </c>
      <c r="J330">
        <v>538</v>
      </c>
      <c r="K330">
        <v>1094</v>
      </c>
      <c r="L330">
        <v>568</v>
      </c>
      <c r="M330">
        <v>556</v>
      </c>
      <c r="N330">
        <v>1124</v>
      </c>
      <c r="O330">
        <v>554</v>
      </c>
      <c r="P330">
        <v>526</v>
      </c>
      <c r="Q330">
        <v>1080</v>
      </c>
      <c r="R330">
        <v>579</v>
      </c>
      <c r="S330">
        <v>582</v>
      </c>
      <c r="T330">
        <v>1161</v>
      </c>
      <c r="U330">
        <v>202</v>
      </c>
      <c r="V330">
        <v>228</v>
      </c>
      <c r="W330">
        <v>430</v>
      </c>
      <c r="X330">
        <v>1758.3320000000001</v>
      </c>
    </row>
    <row r="331" spans="1:24" x14ac:dyDescent="0.2">
      <c r="A331">
        <v>57830002</v>
      </c>
      <c r="B331" t="s">
        <v>509</v>
      </c>
      <c r="C331">
        <v>57830</v>
      </c>
      <c r="D331" t="s">
        <v>510</v>
      </c>
      <c r="E331">
        <v>57</v>
      </c>
      <c r="F331" t="s">
        <v>480</v>
      </c>
      <c r="G331">
        <v>10</v>
      </c>
      <c r="H331" t="s">
        <v>397</v>
      </c>
      <c r="I331">
        <v>462</v>
      </c>
      <c r="J331">
        <v>453</v>
      </c>
      <c r="K331">
        <v>915</v>
      </c>
      <c r="L331">
        <v>457</v>
      </c>
      <c r="M331">
        <v>453</v>
      </c>
      <c r="N331">
        <v>910</v>
      </c>
      <c r="O331">
        <v>444</v>
      </c>
      <c r="P331">
        <v>444</v>
      </c>
      <c r="Q331">
        <v>887</v>
      </c>
      <c r="R331">
        <v>479</v>
      </c>
      <c r="S331">
        <v>466</v>
      </c>
      <c r="T331">
        <v>945</v>
      </c>
      <c r="U331">
        <v>280</v>
      </c>
      <c r="V331">
        <v>289</v>
      </c>
      <c r="W331">
        <v>569</v>
      </c>
      <c r="X331">
        <v>1761.9290000000001</v>
      </c>
    </row>
    <row r="332" spans="1:24" x14ac:dyDescent="0.2">
      <c r="A332">
        <v>228903001</v>
      </c>
      <c r="B332" t="s">
        <v>1918</v>
      </c>
      <c r="C332">
        <v>228903</v>
      </c>
      <c r="D332" t="s">
        <v>2002</v>
      </c>
      <c r="E332">
        <v>228</v>
      </c>
      <c r="F332" t="s">
        <v>2001</v>
      </c>
      <c r="G332">
        <v>6</v>
      </c>
      <c r="H332" t="s">
        <v>79</v>
      </c>
      <c r="I332">
        <v>503</v>
      </c>
      <c r="J332">
        <v>480</v>
      </c>
      <c r="K332">
        <v>983</v>
      </c>
      <c r="L332">
        <v>480</v>
      </c>
      <c r="M332">
        <v>465</v>
      </c>
      <c r="N332">
        <v>945</v>
      </c>
      <c r="O332">
        <v>476</v>
      </c>
      <c r="P332">
        <v>459</v>
      </c>
      <c r="Q332">
        <v>935</v>
      </c>
      <c r="R332">
        <v>485</v>
      </c>
      <c r="S332">
        <v>471</v>
      </c>
      <c r="T332">
        <v>955</v>
      </c>
      <c r="U332">
        <v>183</v>
      </c>
      <c r="V332">
        <v>186</v>
      </c>
      <c r="W332">
        <v>369</v>
      </c>
      <c r="X332">
        <v>1764.3090000000004</v>
      </c>
    </row>
    <row r="333" spans="1:24" x14ac:dyDescent="0.2">
      <c r="A333">
        <v>94904001</v>
      </c>
      <c r="B333" t="s">
        <v>944</v>
      </c>
      <c r="C333">
        <v>94904</v>
      </c>
      <c r="D333" t="s">
        <v>945</v>
      </c>
      <c r="E333">
        <v>94</v>
      </c>
      <c r="F333" t="s">
        <v>937</v>
      </c>
      <c r="G333">
        <v>20</v>
      </c>
      <c r="H333" t="s">
        <v>67</v>
      </c>
      <c r="I333">
        <v>465</v>
      </c>
      <c r="J333">
        <v>456</v>
      </c>
      <c r="K333">
        <v>921</v>
      </c>
      <c r="L333">
        <v>522</v>
      </c>
      <c r="M333">
        <v>497</v>
      </c>
      <c r="N333">
        <v>1019</v>
      </c>
      <c r="O333">
        <v>530</v>
      </c>
      <c r="P333">
        <v>500</v>
      </c>
      <c r="Q333">
        <v>1030</v>
      </c>
      <c r="R333">
        <v>510</v>
      </c>
      <c r="S333">
        <v>494</v>
      </c>
      <c r="T333">
        <v>1004</v>
      </c>
      <c r="U333">
        <v>221</v>
      </c>
      <c r="V333">
        <v>234</v>
      </c>
      <c r="W333">
        <v>455</v>
      </c>
      <c r="X333">
        <v>1764.7449999999999</v>
      </c>
    </row>
    <row r="334" spans="1:24" x14ac:dyDescent="0.2">
      <c r="A334">
        <v>107906001</v>
      </c>
      <c r="B334" t="s">
        <v>1164</v>
      </c>
      <c r="C334">
        <v>107906</v>
      </c>
      <c r="D334" t="s">
        <v>1165</v>
      </c>
      <c r="E334">
        <v>107</v>
      </c>
      <c r="F334" t="s">
        <v>1157</v>
      </c>
      <c r="G334">
        <v>7</v>
      </c>
      <c r="H334" t="s">
        <v>26</v>
      </c>
      <c r="I334">
        <v>518</v>
      </c>
      <c r="J334">
        <v>498</v>
      </c>
      <c r="K334">
        <v>1016</v>
      </c>
      <c r="L334">
        <v>511</v>
      </c>
      <c r="M334">
        <v>492</v>
      </c>
      <c r="N334">
        <v>1003</v>
      </c>
      <c r="O334">
        <v>506</v>
      </c>
      <c r="P334">
        <v>478</v>
      </c>
      <c r="Q334">
        <v>984</v>
      </c>
      <c r="R334">
        <v>517</v>
      </c>
      <c r="S334">
        <v>509</v>
      </c>
      <c r="T334">
        <v>1026</v>
      </c>
      <c r="U334">
        <v>169</v>
      </c>
      <c r="V334">
        <v>185</v>
      </c>
      <c r="W334">
        <v>354</v>
      </c>
      <c r="X334">
        <v>1766.8150000000001</v>
      </c>
    </row>
    <row r="335" spans="1:24" x14ac:dyDescent="0.2">
      <c r="A335">
        <v>14901001</v>
      </c>
      <c r="B335" t="s">
        <v>113</v>
      </c>
      <c r="C335">
        <v>14901</v>
      </c>
      <c r="D335" t="s">
        <v>114</v>
      </c>
      <c r="E335">
        <v>14</v>
      </c>
      <c r="F335" t="s">
        <v>108</v>
      </c>
      <c r="G335">
        <v>12</v>
      </c>
      <c r="H335" t="s">
        <v>115</v>
      </c>
      <c r="I335">
        <v>486</v>
      </c>
      <c r="J335">
        <v>504</v>
      </c>
      <c r="K335">
        <v>990</v>
      </c>
      <c r="L335">
        <v>535</v>
      </c>
      <c r="M335">
        <v>527</v>
      </c>
      <c r="N335">
        <v>1062</v>
      </c>
      <c r="O335">
        <v>538</v>
      </c>
      <c r="P335">
        <v>523</v>
      </c>
      <c r="Q335">
        <v>1061</v>
      </c>
      <c r="R335">
        <v>531</v>
      </c>
      <c r="S335">
        <v>533</v>
      </c>
      <c r="T335">
        <v>1064</v>
      </c>
      <c r="U335">
        <v>179</v>
      </c>
      <c r="V335">
        <v>227</v>
      </c>
      <c r="W335">
        <v>406</v>
      </c>
      <c r="X335">
        <v>1768.3040000000001</v>
      </c>
    </row>
    <row r="336" spans="1:24" x14ac:dyDescent="0.2">
      <c r="A336">
        <v>31914001</v>
      </c>
      <c r="B336" t="s">
        <v>352</v>
      </c>
      <c r="C336">
        <v>31914</v>
      </c>
      <c r="D336" t="s">
        <v>353</v>
      </c>
      <c r="E336">
        <v>31</v>
      </c>
      <c r="F336" t="s">
        <v>326</v>
      </c>
      <c r="G336">
        <v>1</v>
      </c>
      <c r="H336" t="s">
        <v>327</v>
      </c>
      <c r="I336">
        <v>480</v>
      </c>
      <c r="J336">
        <v>479</v>
      </c>
      <c r="K336">
        <v>959</v>
      </c>
      <c r="L336">
        <v>481</v>
      </c>
      <c r="M336">
        <v>478</v>
      </c>
      <c r="N336">
        <v>959</v>
      </c>
      <c r="O336">
        <v>485</v>
      </c>
      <c r="P336">
        <v>480</v>
      </c>
      <c r="Q336">
        <v>965</v>
      </c>
      <c r="R336">
        <v>447</v>
      </c>
      <c r="S336">
        <v>463</v>
      </c>
      <c r="T336">
        <v>910</v>
      </c>
      <c r="U336">
        <v>163</v>
      </c>
      <c r="V336">
        <v>175</v>
      </c>
      <c r="W336">
        <v>338</v>
      </c>
      <c r="X336">
        <v>1770.68</v>
      </c>
    </row>
    <row r="337" spans="1:24" x14ac:dyDescent="0.2">
      <c r="A337">
        <v>71908001</v>
      </c>
      <c r="B337" t="s">
        <v>742</v>
      </c>
      <c r="C337">
        <v>71908</v>
      </c>
      <c r="D337" t="s">
        <v>743</v>
      </c>
      <c r="E337">
        <v>71</v>
      </c>
      <c r="F337" t="s">
        <v>696</v>
      </c>
      <c r="G337">
        <v>19</v>
      </c>
      <c r="H337" t="s">
        <v>697</v>
      </c>
      <c r="I337">
        <v>438</v>
      </c>
      <c r="J337">
        <v>436</v>
      </c>
      <c r="K337">
        <v>874</v>
      </c>
      <c r="L337">
        <v>439</v>
      </c>
      <c r="M337">
        <v>437</v>
      </c>
      <c r="N337">
        <v>876</v>
      </c>
      <c r="O337">
        <v>431</v>
      </c>
      <c r="P337">
        <v>424</v>
      </c>
      <c r="Q337">
        <v>855</v>
      </c>
      <c r="R337">
        <v>450</v>
      </c>
      <c r="S337">
        <v>454</v>
      </c>
      <c r="T337">
        <v>904</v>
      </c>
      <c r="U337">
        <v>180</v>
      </c>
      <c r="V337">
        <v>177</v>
      </c>
      <c r="W337">
        <v>357</v>
      </c>
      <c r="X337">
        <v>1798.8230000000001</v>
      </c>
    </row>
    <row r="338" spans="1:24" x14ac:dyDescent="0.2">
      <c r="A338">
        <v>152903001</v>
      </c>
      <c r="B338" t="s">
        <v>1474</v>
      </c>
      <c r="C338">
        <v>152903</v>
      </c>
      <c r="D338" t="s">
        <v>1475</v>
      </c>
      <c r="E338">
        <v>152</v>
      </c>
      <c r="F338" t="s">
        <v>1466</v>
      </c>
      <c r="G338">
        <v>17</v>
      </c>
      <c r="H338" t="s">
        <v>388</v>
      </c>
      <c r="I338">
        <v>467</v>
      </c>
      <c r="J338">
        <v>449</v>
      </c>
      <c r="K338">
        <v>916</v>
      </c>
      <c r="L338">
        <v>480</v>
      </c>
      <c r="M338">
        <v>473</v>
      </c>
      <c r="N338">
        <v>952</v>
      </c>
      <c r="O338">
        <v>474</v>
      </c>
      <c r="P338">
        <v>462</v>
      </c>
      <c r="Q338">
        <v>936</v>
      </c>
      <c r="R338">
        <v>488</v>
      </c>
      <c r="S338">
        <v>487</v>
      </c>
      <c r="T338">
        <v>974</v>
      </c>
      <c r="U338">
        <v>164</v>
      </c>
      <c r="V338">
        <v>177</v>
      </c>
      <c r="W338">
        <v>341</v>
      </c>
      <c r="X338">
        <v>1812.1780000000001</v>
      </c>
    </row>
    <row r="339" spans="1:24" x14ac:dyDescent="0.2">
      <c r="A339">
        <v>91913001</v>
      </c>
      <c r="B339" t="s">
        <v>900</v>
      </c>
      <c r="C339">
        <v>91913</v>
      </c>
      <c r="D339" t="s">
        <v>901</v>
      </c>
      <c r="E339">
        <v>91</v>
      </c>
      <c r="F339" t="s">
        <v>887</v>
      </c>
      <c r="G339">
        <v>10</v>
      </c>
      <c r="H339" t="s">
        <v>397</v>
      </c>
      <c r="I339">
        <v>520</v>
      </c>
      <c r="J339">
        <v>480</v>
      </c>
      <c r="K339">
        <v>1000</v>
      </c>
      <c r="L339">
        <v>548</v>
      </c>
      <c r="M339">
        <v>528</v>
      </c>
      <c r="N339">
        <v>1076</v>
      </c>
      <c r="O339">
        <v>554</v>
      </c>
      <c r="P339">
        <v>515</v>
      </c>
      <c r="Q339">
        <v>1069</v>
      </c>
      <c r="R339">
        <v>540</v>
      </c>
      <c r="S339">
        <v>547</v>
      </c>
      <c r="T339">
        <v>1087</v>
      </c>
      <c r="U339">
        <v>208</v>
      </c>
      <c r="V339">
        <v>228</v>
      </c>
      <c r="W339">
        <v>436</v>
      </c>
      <c r="X339">
        <v>1823.2650000000001</v>
      </c>
    </row>
    <row r="340" spans="1:24" x14ac:dyDescent="0.2">
      <c r="A340">
        <v>227912001</v>
      </c>
      <c r="B340" t="s">
        <v>1995</v>
      </c>
      <c r="C340">
        <v>227912</v>
      </c>
      <c r="D340" t="s">
        <v>1996</v>
      </c>
      <c r="E340">
        <v>227</v>
      </c>
      <c r="F340" t="s">
        <v>1963</v>
      </c>
      <c r="G340">
        <v>13</v>
      </c>
      <c r="H340" t="s">
        <v>92</v>
      </c>
      <c r="I340">
        <v>528</v>
      </c>
      <c r="J340">
        <v>523</v>
      </c>
      <c r="K340">
        <v>1050</v>
      </c>
      <c r="L340">
        <v>563</v>
      </c>
      <c r="M340">
        <v>554</v>
      </c>
      <c r="N340">
        <v>1116</v>
      </c>
      <c r="O340">
        <v>557</v>
      </c>
      <c r="P340">
        <v>536</v>
      </c>
      <c r="Q340">
        <v>1093</v>
      </c>
      <c r="R340">
        <v>571</v>
      </c>
      <c r="S340">
        <v>576</v>
      </c>
      <c r="T340">
        <v>1146</v>
      </c>
      <c r="U340">
        <v>213</v>
      </c>
      <c r="V340">
        <v>247</v>
      </c>
      <c r="W340">
        <v>460</v>
      </c>
      <c r="X340">
        <v>1831.836</v>
      </c>
    </row>
    <row r="341" spans="1:24" x14ac:dyDescent="0.2">
      <c r="A341">
        <v>161909001</v>
      </c>
      <c r="B341" t="s">
        <v>1540</v>
      </c>
      <c r="C341">
        <v>161909</v>
      </c>
      <c r="D341" t="s">
        <v>1541</v>
      </c>
      <c r="E341">
        <v>161</v>
      </c>
      <c r="F341" t="s">
        <v>1521</v>
      </c>
      <c r="G341">
        <v>12</v>
      </c>
      <c r="H341" t="s">
        <v>115</v>
      </c>
      <c r="I341">
        <v>535</v>
      </c>
      <c r="J341">
        <v>499</v>
      </c>
      <c r="K341">
        <v>1041</v>
      </c>
      <c r="L341">
        <v>553</v>
      </c>
      <c r="M341">
        <v>528</v>
      </c>
      <c r="N341">
        <v>1084</v>
      </c>
      <c r="O341">
        <v>574</v>
      </c>
      <c r="P341">
        <v>516</v>
      </c>
      <c r="Q341">
        <v>1095</v>
      </c>
      <c r="R341">
        <v>533</v>
      </c>
      <c r="S341">
        <v>540</v>
      </c>
      <c r="T341">
        <v>1075</v>
      </c>
      <c r="U341">
        <v>202</v>
      </c>
      <c r="V341">
        <v>212</v>
      </c>
      <c r="W341">
        <v>414</v>
      </c>
      <c r="X341">
        <v>1838.2170000000001</v>
      </c>
    </row>
    <row r="342" spans="1:24" x14ac:dyDescent="0.2">
      <c r="A342">
        <v>92906002</v>
      </c>
      <c r="B342" t="s">
        <v>920</v>
      </c>
      <c r="C342">
        <v>92906</v>
      </c>
      <c r="D342" t="s">
        <v>921</v>
      </c>
      <c r="E342">
        <v>92</v>
      </c>
      <c r="F342" t="s">
        <v>910</v>
      </c>
      <c r="G342">
        <v>7</v>
      </c>
      <c r="H342" t="s">
        <v>26</v>
      </c>
      <c r="I342">
        <v>557</v>
      </c>
      <c r="J342">
        <v>533</v>
      </c>
      <c r="K342">
        <v>1083</v>
      </c>
      <c r="L342">
        <v>566</v>
      </c>
      <c r="M342">
        <v>544</v>
      </c>
      <c r="N342">
        <v>1108</v>
      </c>
      <c r="O342">
        <v>551</v>
      </c>
      <c r="P342">
        <v>521</v>
      </c>
      <c r="Q342">
        <v>1068</v>
      </c>
      <c r="R342">
        <v>586</v>
      </c>
      <c r="S342">
        <v>574</v>
      </c>
      <c r="T342">
        <v>1160</v>
      </c>
      <c r="U342">
        <v>186</v>
      </c>
      <c r="V342">
        <v>209</v>
      </c>
      <c r="W342">
        <v>395</v>
      </c>
      <c r="X342">
        <v>1839.0210000000004</v>
      </c>
    </row>
    <row r="343" spans="1:24" x14ac:dyDescent="0.2">
      <c r="A343">
        <v>61903001</v>
      </c>
      <c r="B343" t="s">
        <v>625</v>
      </c>
      <c r="C343">
        <v>61903</v>
      </c>
      <c r="D343" t="s">
        <v>626</v>
      </c>
      <c r="E343">
        <v>61</v>
      </c>
      <c r="F343" t="s">
        <v>615</v>
      </c>
      <c r="G343">
        <v>11</v>
      </c>
      <c r="H343" t="s">
        <v>461</v>
      </c>
      <c r="I343">
        <v>471</v>
      </c>
      <c r="J343">
        <v>454</v>
      </c>
      <c r="K343">
        <v>925</v>
      </c>
      <c r="L343">
        <v>534</v>
      </c>
      <c r="M343">
        <v>516</v>
      </c>
      <c r="N343">
        <v>1050</v>
      </c>
      <c r="O343">
        <v>527</v>
      </c>
      <c r="P343">
        <v>499</v>
      </c>
      <c r="Q343">
        <v>1027</v>
      </c>
      <c r="R343">
        <v>540</v>
      </c>
      <c r="S343">
        <v>530</v>
      </c>
      <c r="T343">
        <v>1069</v>
      </c>
      <c r="U343">
        <v>211</v>
      </c>
      <c r="V343">
        <v>223</v>
      </c>
      <c r="W343">
        <v>434</v>
      </c>
      <c r="X343">
        <v>1860.9490000000001</v>
      </c>
    </row>
    <row r="344" spans="1:24" x14ac:dyDescent="0.2">
      <c r="A344">
        <v>36901001</v>
      </c>
      <c r="B344" t="s">
        <v>365</v>
      </c>
      <c r="C344">
        <v>36901</v>
      </c>
      <c r="D344" t="s">
        <v>366</v>
      </c>
      <c r="E344">
        <v>36</v>
      </c>
      <c r="F344" t="s">
        <v>367</v>
      </c>
      <c r="G344">
        <v>4</v>
      </c>
      <c r="H344" t="s">
        <v>252</v>
      </c>
      <c r="I344">
        <v>503</v>
      </c>
      <c r="J344">
        <v>482</v>
      </c>
      <c r="K344">
        <v>985</v>
      </c>
      <c r="L344">
        <v>508</v>
      </c>
      <c r="M344">
        <v>500</v>
      </c>
      <c r="N344">
        <v>1008</v>
      </c>
      <c r="O344">
        <v>514</v>
      </c>
      <c r="P344">
        <v>499</v>
      </c>
      <c r="Q344">
        <v>1013</v>
      </c>
      <c r="R344">
        <v>496</v>
      </c>
      <c r="S344">
        <v>503</v>
      </c>
      <c r="T344">
        <v>999</v>
      </c>
      <c r="U344">
        <v>185</v>
      </c>
      <c r="V344">
        <v>180</v>
      </c>
      <c r="W344">
        <v>365</v>
      </c>
      <c r="X344">
        <v>1861.4459999999999</v>
      </c>
    </row>
    <row r="345" spans="1:24" x14ac:dyDescent="0.2">
      <c r="A345">
        <v>91908001</v>
      </c>
      <c r="B345" t="s">
        <v>896</v>
      </c>
      <c r="C345">
        <v>91908</v>
      </c>
      <c r="D345" t="s">
        <v>897</v>
      </c>
      <c r="E345">
        <v>91</v>
      </c>
      <c r="F345" t="s">
        <v>887</v>
      </c>
      <c r="G345">
        <v>10</v>
      </c>
      <c r="H345" t="s">
        <v>397</v>
      </c>
      <c r="I345">
        <v>497</v>
      </c>
      <c r="J345">
        <v>427</v>
      </c>
      <c r="K345">
        <v>923</v>
      </c>
      <c r="L345">
        <v>563</v>
      </c>
      <c r="M345">
        <v>533</v>
      </c>
      <c r="N345">
        <v>1096</v>
      </c>
      <c r="O345">
        <v>522</v>
      </c>
      <c r="P345">
        <v>501</v>
      </c>
      <c r="Q345">
        <v>1025</v>
      </c>
      <c r="R345">
        <v>599</v>
      </c>
      <c r="S345">
        <v>561</v>
      </c>
      <c r="T345">
        <v>1159</v>
      </c>
      <c r="U345">
        <v>227</v>
      </c>
      <c r="V345">
        <v>219</v>
      </c>
      <c r="W345">
        <v>446</v>
      </c>
      <c r="X345">
        <v>1863.866</v>
      </c>
    </row>
    <row r="346" spans="1:24" x14ac:dyDescent="0.2">
      <c r="A346">
        <v>121903001</v>
      </c>
      <c r="B346" t="s">
        <v>1303</v>
      </c>
      <c r="C346">
        <v>121903</v>
      </c>
      <c r="D346" t="s">
        <v>1304</v>
      </c>
      <c r="E346">
        <v>121</v>
      </c>
      <c r="F346" t="s">
        <v>1302</v>
      </c>
      <c r="G346">
        <v>5</v>
      </c>
      <c r="H346" t="s">
        <v>372</v>
      </c>
      <c r="I346">
        <v>534</v>
      </c>
      <c r="J346">
        <v>486</v>
      </c>
      <c r="K346">
        <v>1019</v>
      </c>
      <c r="L346">
        <v>525</v>
      </c>
      <c r="M346">
        <v>503</v>
      </c>
      <c r="N346">
        <v>1029</v>
      </c>
      <c r="O346">
        <v>544</v>
      </c>
      <c r="P346">
        <v>490</v>
      </c>
      <c r="Q346">
        <v>1035</v>
      </c>
      <c r="R346">
        <v>506</v>
      </c>
      <c r="S346">
        <v>517</v>
      </c>
      <c r="T346">
        <v>1022</v>
      </c>
      <c r="U346">
        <v>197</v>
      </c>
      <c r="V346">
        <v>207</v>
      </c>
      <c r="W346">
        <v>404</v>
      </c>
      <c r="X346">
        <v>1871.884</v>
      </c>
    </row>
    <row r="347" spans="1:24" x14ac:dyDescent="0.2">
      <c r="A347">
        <v>47901001</v>
      </c>
      <c r="B347" t="s">
        <v>451</v>
      </c>
      <c r="C347">
        <v>47901</v>
      </c>
      <c r="D347" t="s">
        <v>452</v>
      </c>
      <c r="E347">
        <v>47</v>
      </c>
      <c r="F347" t="s">
        <v>453</v>
      </c>
      <c r="G347">
        <v>14</v>
      </c>
      <c r="H347" t="s">
        <v>321</v>
      </c>
      <c r="I347">
        <v>488</v>
      </c>
      <c r="J347">
        <v>491</v>
      </c>
      <c r="K347">
        <v>979</v>
      </c>
      <c r="L347">
        <v>501</v>
      </c>
      <c r="M347">
        <v>496</v>
      </c>
      <c r="N347">
        <v>997</v>
      </c>
      <c r="O347">
        <v>488</v>
      </c>
      <c r="P347">
        <v>476</v>
      </c>
      <c r="Q347">
        <v>964</v>
      </c>
      <c r="R347">
        <v>519</v>
      </c>
      <c r="S347">
        <v>522</v>
      </c>
      <c r="T347">
        <v>1041</v>
      </c>
      <c r="U347">
        <v>157</v>
      </c>
      <c r="V347">
        <v>181</v>
      </c>
      <c r="W347">
        <v>338</v>
      </c>
      <c r="X347">
        <v>1874.623</v>
      </c>
    </row>
    <row r="348" spans="1:24" x14ac:dyDescent="0.2">
      <c r="A348">
        <v>160901001</v>
      </c>
      <c r="B348" t="s">
        <v>1516</v>
      </c>
      <c r="C348">
        <v>160901</v>
      </c>
      <c r="D348" t="s">
        <v>1517</v>
      </c>
      <c r="E348">
        <v>160</v>
      </c>
      <c r="F348" t="s">
        <v>1518</v>
      </c>
      <c r="G348">
        <v>15</v>
      </c>
      <c r="H348" t="s">
        <v>287</v>
      </c>
      <c r="I348">
        <v>528</v>
      </c>
      <c r="J348">
        <v>536</v>
      </c>
      <c r="K348">
        <v>1062</v>
      </c>
      <c r="L348">
        <v>522</v>
      </c>
      <c r="M348">
        <v>520</v>
      </c>
      <c r="N348">
        <v>1041</v>
      </c>
      <c r="O348">
        <v>531</v>
      </c>
      <c r="P348">
        <v>522</v>
      </c>
      <c r="Q348">
        <v>1052</v>
      </c>
      <c r="R348">
        <v>516</v>
      </c>
      <c r="S348">
        <v>519</v>
      </c>
      <c r="T348">
        <v>1033</v>
      </c>
      <c r="U348">
        <v>167</v>
      </c>
      <c r="V348">
        <v>214</v>
      </c>
      <c r="W348">
        <v>381</v>
      </c>
      <c r="X348">
        <v>1890.826</v>
      </c>
    </row>
    <row r="349" spans="1:24" x14ac:dyDescent="0.2">
      <c r="A349">
        <v>92908001</v>
      </c>
      <c r="B349" t="s">
        <v>924</v>
      </c>
      <c r="C349">
        <v>92908</v>
      </c>
      <c r="D349" t="s">
        <v>925</v>
      </c>
      <c r="E349">
        <v>92</v>
      </c>
      <c r="F349" t="s">
        <v>910</v>
      </c>
      <c r="G349">
        <v>7</v>
      </c>
      <c r="H349" t="s">
        <v>26</v>
      </c>
      <c r="I349">
        <v>555</v>
      </c>
      <c r="J349">
        <v>550</v>
      </c>
      <c r="K349">
        <v>1105</v>
      </c>
      <c r="L349">
        <v>560</v>
      </c>
      <c r="M349">
        <v>556</v>
      </c>
      <c r="N349">
        <v>1116</v>
      </c>
      <c r="O349">
        <v>549</v>
      </c>
      <c r="P349">
        <v>526</v>
      </c>
      <c r="Q349">
        <v>1073</v>
      </c>
      <c r="R349">
        <v>574</v>
      </c>
      <c r="S349">
        <v>596</v>
      </c>
      <c r="T349">
        <v>1170</v>
      </c>
      <c r="U349">
        <v>209</v>
      </c>
      <c r="V349">
        <v>236</v>
      </c>
      <c r="W349">
        <v>445</v>
      </c>
      <c r="X349">
        <v>1892.7170000000001</v>
      </c>
    </row>
    <row r="350" spans="1:24" x14ac:dyDescent="0.2">
      <c r="A350">
        <v>28903001</v>
      </c>
      <c r="B350" t="s">
        <v>310</v>
      </c>
      <c r="C350">
        <v>28903</v>
      </c>
      <c r="D350" t="s">
        <v>311</v>
      </c>
      <c r="E350">
        <v>28</v>
      </c>
      <c r="F350" t="s">
        <v>309</v>
      </c>
      <c r="G350">
        <v>13</v>
      </c>
      <c r="H350" t="s">
        <v>92</v>
      </c>
      <c r="I350">
        <v>435</v>
      </c>
      <c r="J350">
        <v>471</v>
      </c>
      <c r="K350">
        <v>906</v>
      </c>
      <c r="L350">
        <v>477</v>
      </c>
      <c r="M350">
        <v>484</v>
      </c>
      <c r="N350">
        <v>961</v>
      </c>
      <c r="O350">
        <v>473</v>
      </c>
      <c r="P350">
        <v>477</v>
      </c>
      <c r="Q350">
        <v>950</v>
      </c>
      <c r="R350">
        <v>482</v>
      </c>
      <c r="S350">
        <v>492</v>
      </c>
      <c r="T350">
        <v>974</v>
      </c>
      <c r="U350">
        <v>178</v>
      </c>
      <c r="V350">
        <v>211</v>
      </c>
      <c r="W350">
        <v>389</v>
      </c>
      <c r="X350">
        <v>1897.5940000000001</v>
      </c>
    </row>
    <row r="351" spans="1:24" x14ac:dyDescent="0.2">
      <c r="A351">
        <v>15914001</v>
      </c>
      <c r="B351" t="s">
        <v>201</v>
      </c>
      <c r="C351">
        <v>15914</v>
      </c>
      <c r="D351" t="s">
        <v>202</v>
      </c>
      <c r="E351">
        <v>15</v>
      </c>
      <c r="F351" t="s">
        <v>139</v>
      </c>
      <c r="G351">
        <v>20</v>
      </c>
      <c r="H351" t="s">
        <v>67</v>
      </c>
      <c r="I351">
        <v>497</v>
      </c>
      <c r="J351">
        <v>489</v>
      </c>
      <c r="K351">
        <v>986</v>
      </c>
      <c r="L351">
        <v>529</v>
      </c>
      <c r="M351">
        <v>511</v>
      </c>
      <c r="N351">
        <v>1040</v>
      </c>
      <c r="O351">
        <v>523</v>
      </c>
      <c r="P351">
        <v>501</v>
      </c>
      <c r="Q351">
        <v>1025</v>
      </c>
      <c r="R351">
        <v>537</v>
      </c>
      <c r="S351">
        <v>526</v>
      </c>
      <c r="T351">
        <v>1063</v>
      </c>
      <c r="U351">
        <v>335</v>
      </c>
      <c r="V351">
        <v>346</v>
      </c>
      <c r="W351">
        <v>681</v>
      </c>
      <c r="X351">
        <v>1899.3610000000001</v>
      </c>
    </row>
    <row r="352" spans="1:24" x14ac:dyDescent="0.2">
      <c r="A352">
        <v>178902001</v>
      </c>
      <c r="B352" t="s">
        <v>1655</v>
      </c>
      <c r="C352">
        <v>178902</v>
      </c>
      <c r="D352" t="s">
        <v>1656</v>
      </c>
      <c r="E352">
        <v>178</v>
      </c>
      <c r="F352" t="s">
        <v>1657</v>
      </c>
      <c r="G352">
        <v>2</v>
      </c>
      <c r="H352" t="s">
        <v>59</v>
      </c>
      <c r="I352">
        <v>523</v>
      </c>
      <c r="J352">
        <v>495</v>
      </c>
      <c r="K352">
        <v>1018</v>
      </c>
      <c r="L352">
        <v>516</v>
      </c>
      <c r="M352">
        <v>485</v>
      </c>
      <c r="N352">
        <v>1002</v>
      </c>
      <c r="O352">
        <v>524</v>
      </c>
      <c r="P352">
        <v>487</v>
      </c>
      <c r="Q352">
        <v>1013</v>
      </c>
      <c r="R352">
        <v>500</v>
      </c>
      <c r="S352">
        <v>481</v>
      </c>
      <c r="T352">
        <v>981</v>
      </c>
      <c r="U352">
        <v>187</v>
      </c>
      <c r="V352">
        <v>216</v>
      </c>
      <c r="W352">
        <v>403</v>
      </c>
      <c r="X352">
        <v>1904.606</v>
      </c>
    </row>
    <row r="353" spans="1:24" x14ac:dyDescent="0.2">
      <c r="A353">
        <v>88902001</v>
      </c>
      <c r="B353" t="s">
        <v>872</v>
      </c>
      <c r="C353">
        <v>88902</v>
      </c>
      <c r="D353" t="s">
        <v>873</v>
      </c>
      <c r="E353">
        <v>88</v>
      </c>
      <c r="F353" t="s">
        <v>874</v>
      </c>
      <c r="G353">
        <v>3</v>
      </c>
      <c r="H353" t="s">
        <v>317</v>
      </c>
      <c r="I353">
        <v>496</v>
      </c>
      <c r="J353">
        <v>493</v>
      </c>
      <c r="K353">
        <v>989</v>
      </c>
      <c r="L353">
        <v>514</v>
      </c>
      <c r="M353">
        <v>499</v>
      </c>
      <c r="N353">
        <v>1013</v>
      </c>
      <c r="O353">
        <v>508</v>
      </c>
      <c r="P353">
        <v>494</v>
      </c>
      <c r="Q353">
        <v>1002</v>
      </c>
      <c r="R353">
        <v>532</v>
      </c>
      <c r="S353">
        <v>511</v>
      </c>
      <c r="T353">
        <v>1046</v>
      </c>
      <c r="U353">
        <v>204</v>
      </c>
      <c r="V353">
        <v>203</v>
      </c>
      <c r="W353">
        <v>407</v>
      </c>
      <c r="X353">
        <v>1906.3760000000004</v>
      </c>
    </row>
    <row r="354" spans="1:24" x14ac:dyDescent="0.2">
      <c r="A354">
        <v>113901002</v>
      </c>
      <c r="B354" t="s">
        <v>1249</v>
      </c>
      <c r="C354">
        <v>113901</v>
      </c>
      <c r="D354" t="s">
        <v>1250</v>
      </c>
      <c r="E354">
        <v>113</v>
      </c>
      <c r="F354" t="s">
        <v>1251</v>
      </c>
      <c r="G354">
        <v>6</v>
      </c>
      <c r="H354" t="s">
        <v>79</v>
      </c>
      <c r="I354">
        <v>454</v>
      </c>
      <c r="J354">
        <v>448</v>
      </c>
      <c r="K354">
        <v>901</v>
      </c>
      <c r="L354">
        <v>478</v>
      </c>
      <c r="M354">
        <v>463</v>
      </c>
      <c r="N354">
        <v>941</v>
      </c>
      <c r="O354">
        <v>485</v>
      </c>
      <c r="P354">
        <v>465</v>
      </c>
      <c r="Q354">
        <v>950</v>
      </c>
      <c r="R354">
        <v>470</v>
      </c>
      <c r="S354">
        <v>461</v>
      </c>
      <c r="T354">
        <v>931</v>
      </c>
      <c r="U354">
        <v>151</v>
      </c>
      <c r="V354">
        <v>139</v>
      </c>
      <c r="W354">
        <v>290</v>
      </c>
      <c r="X354">
        <v>1906.7610000000004</v>
      </c>
    </row>
    <row r="355" spans="1:24" x14ac:dyDescent="0.2">
      <c r="A355">
        <v>246907001</v>
      </c>
      <c r="B355" t="s">
        <v>2129</v>
      </c>
      <c r="C355">
        <v>246907</v>
      </c>
      <c r="D355" t="s">
        <v>2130</v>
      </c>
      <c r="E355">
        <v>246</v>
      </c>
      <c r="F355" t="s">
        <v>2118</v>
      </c>
      <c r="G355">
        <v>13</v>
      </c>
      <c r="H355" t="s">
        <v>92</v>
      </c>
      <c r="I355">
        <v>502</v>
      </c>
      <c r="J355">
        <v>471</v>
      </c>
      <c r="K355">
        <v>973</v>
      </c>
      <c r="L355">
        <v>507</v>
      </c>
      <c r="M355">
        <v>494</v>
      </c>
      <c r="N355">
        <v>1001</v>
      </c>
      <c r="O355">
        <v>511</v>
      </c>
      <c r="P355">
        <v>479</v>
      </c>
      <c r="Q355">
        <v>990</v>
      </c>
      <c r="R355">
        <v>505</v>
      </c>
      <c r="S355">
        <v>504</v>
      </c>
      <c r="T355">
        <v>1008</v>
      </c>
      <c r="U355">
        <v>180</v>
      </c>
      <c r="V355">
        <v>210</v>
      </c>
      <c r="W355">
        <v>390</v>
      </c>
      <c r="X355">
        <v>1908.9690000000001</v>
      </c>
    </row>
    <row r="356" spans="1:24" x14ac:dyDescent="0.2">
      <c r="A356">
        <v>14910001</v>
      </c>
      <c r="B356" t="s">
        <v>135</v>
      </c>
      <c r="C356">
        <v>14910</v>
      </c>
      <c r="D356" t="s">
        <v>136</v>
      </c>
      <c r="E356">
        <v>14</v>
      </c>
      <c r="F356" t="s">
        <v>108</v>
      </c>
      <c r="G356">
        <v>12</v>
      </c>
      <c r="H356" t="s">
        <v>115</v>
      </c>
      <c r="I356">
        <v>526</v>
      </c>
      <c r="J356">
        <v>502</v>
      </c>
      <c r="K356">
        <v>1030</v>
      </c>
      <c r="L356">
        <v>534</v>
      </c>
      <c r="M356">
        <v>516</v>
      </c>
      <c r="N356">
        <v>1053</v>
      </c>
      <c r="O356">
        <v>543</v>
      </c>
      <c r="P356">
        <v>511</v>
      </c>
      <c r="Q356">
        <v>1059</v>
      </c>
      <c r="R356">
        <v>526</v>
      </c>
      <c r="S356">
        <v>520</v>
      </c>
      <c r="T356">
        <v>1048</v>
      </c>
      <c r="U356">
        <v>193</v>
      </c>
      <c r="V356">
        <v>251</v>
      </c>
      <c r="W356">
        <v>444</v>
      </c>
      <c r="X356">
        <v>1909.0730000000001</v>
      </c>
    </row>
    <row r="357" spans="1:24" x14ac:dyDescent="0.2">
      <c r="A357">
        <v>36903001</v>
      </c>
      <c r="B357" t="s">
        <v>370</v>
      </c>
      <c r="C357">
        <v>36903</v>
      </c>
      <c r="D357" t="s">
        <v>371</v>
      </c>
      <c r="E357">
        <v>36</v>
      </c>
      <c r="F357" t="s">
        <v>367</v>
      </c>
      <c r="G357">
        <v>5</v>
      </c>
      <c r="H357" t="s">
        <v>372</v>
      </c>
      <c r="I357">
        <v>491</v>
      </c>
      <c r="J357">
        <v>475</v>
      </c>
      <c r="K357">
        <v>966</v>
      </c>
      <c r="L357">
        <v>511</v>
      </c>
      <c r="M357">
        <v>506</v>
      </c>
      <c r="N357">
        <v>1018</v>
      </c>
      <c r="O357">
        <v>496</v>
      </c>
      <c r="P357">
        <v>486</v>
      </c>
      <c r="Q357">
        <v>982</v>
      </c>
      <c r="R357">
        <v>528</v>
      </c>
      <c r="S357">
        <v>530</v>
      </c>
      <c r="T357">
        <v>1058</v>
      </c>
      <c r="U357">
        <v>199</v>
      </c>
      <c r="V357">
        <v>217</v>
      </c>
      <c r="W357">
        <v>416</v>
      </c>
      <c r="X357">
        <v>1937.1610000000001</v>
      </c>
    </row>
    <row r="358" spans="1:24" x14ac:dyDescent="0.2">
      <c r="A358">
        <v>109911001</v>
      </c>
      <c r="B358" t="s">
        <v>1228</v>
      </c>
      <c r="C358">
        <v>109911</v>
      </c>
      <c r="D358" t="s">
        <v>1229</v>
      </c>
      <c r="E358">
        <v>109</v>
      </c>
      <c r="F358" t="s">
        <v>1223</v>
      </c>
      <c r="G358">
        <v>12</v>
      </c>
      <c r="H358" t="s">
        <v>115</v>
      </c>
      <c r="I358">
        <v>549</v>
      </c>
      <c r="J358">
        <v>481</v>
      </c>
      <c r="K358">
        <v>1030</v>
      </c>
      <c r="L358">
        <v>544</v>
      </c>
      <c r="M358">
        <v>514</v>
      </c>
      <c r="N358">
        <v>1058</v>
      </c>
      <c r="O358">
        <v>541</v>
      </c>
      <c r="P358">
        <v>507</v>
      </c>
      <c r="Q358">
        <v>1048</v>
      </c>
      <c r="R358">
        <v>549</v>
      </c>
      <c r="S358">
        <v>528</v>
      </c>
      <c r="T358">
        <v>1077</v>
      </c>
      <c r="U358">
        <v>212</v>
      </c>
      <c r="V358">
        <v>205</v>
      </c>
      <c r="W358">
        <v>417</v>
      </c>
      <c r="X358">
        <v>1949.056</v>
      </c>
    </row>
    <row r="359" spans="1:24" x14ac:dyDescent="0.2">
      <c r="A359">
        <v>101806001</v>
      </c>
      <c r="B359" t="s">
        <v>972</v>
      </c>
      <c r="C359">
        <v>101806</v>
      </c>
      <c r="D359" t="s">
        <v>972</v>
      </c>
      <c r="E359">
        <v>101</v>
      </c>
      <c r="F359" t="s">
        <v>971</v>
      </c>
      <c r="G359">
        <v>4</v>
      </c>
      <c r="H359" t="s">
        <v>252</v>
      </c>
      <c r="I359">
        <v>454</v>
      </c>
      <c r="J359">
        <v>460</v>
      </c>
      <c r="K359">
        <v>914</v>
      </c>
      <c r="L359">
        <v>456</v>
      </c>
      <c r="M359">
        <v>462</v>
      </c>
      <c r="N359">
        <v>918</v>
      </c>
      <c r="O359">
        <v>437</v>
      </c>
      <c r="P359">
        <v>438</v>
      </c>
      <c r="Q359">
        <v>875</v>
      </c>
      <c r="R359">
        <v>468</v>
      </c>
      <c r="S359">
        <v>477</v>
      </c>
      <c r="T359">
        <v>945</v>
      </c>
      <c r="U359">
        <v>117</v>
      </c>
      <c r="V359">
        <v>159</v>
      </c>
      <c r="W359">
        <v>276</v>
      </c>
      <c r="X359">
        <v>1954.9480000000001</v>
      </c>
    </row>
    <row r="360" spans="1:24" x14ac:dyDescent="0.2">
      <c r="A360">
        <v>30902001</v>
      </c>
      <c r="B360" t="s">
        <v>318</v>
      </c>
      <c r="C360">
        <v>30902</v>
      </c>
      <c r="D360" t="s">
        <v>319</v>
      </c>
      <c r="E360">
        <v>30</v>
      </c>
      <c r="F360" t="s">
        <v>320</v>
      </c>
      <c r="G360">
        <v>14</v>
      </c>
      <c r="H360" t="s">
        <v>321</v>
      </c>
      <c r="I360">
        <v>491</v>
      </c>
      <c r="J360">
        <v>519</v>
      </c>
      <c r="K360">
        <v>1010</v>
      </c>
      <c r="L360">
        <v>529</v>
      </c>
      <c r="M360">
        <v>534</v>
      </c>
      <c r="N360">
        <v>1063</v>
      </c>
      <c r="O360">
        <v>519</v>
      </c>
      <c r="P360">
        <v>515</v>
      </c>
      <c r="Q360">
        <v>1034</v>
      </c>
      <c r="R360">
        <v>544</v>
      </c>
      <c r="S360">
        <v>566</v>
      </c>
      <c r="T360">
        <v>1110</v>
      </c>
      <c r="U360">
        <v>206</v>
      </c>
      <c r="V360">
        <v>204</v>
      </c>
      <c r="W360">
        <v>410</v>
      </c>
      <c r="X360">
        <v>1984.5590000000004</v>
      </c>
    </row>
    <row r="361" spans="1:24" x14ac:dyDescent="0.2">
      <c r="A361">
        <v>45903001</v>
      </c>
      <c r="B361" t="s">
        <v>439</v>
      </c>
      <c r="C361">
        <v>45903</v>
      </c>
      <c r="D361" t="s">
        <v>440</v>
      </c>
      <c r="E361">
        <v>45</v>
      </c>
      <c r="F361" t="s">
        <v>438</v>
      </c>
      <c r="G361">
        <v>3</v>
      </c>
      <c r="H361" t="s">
        <v>317</v>
      </c>
      <c r="I361">
        <v>470</v>
      </c>
      <c r="J361">
        <v>435</v>
      </c>
      <c r="K361">
        <v>905</v>
      </c>
      <c r="L361">
        <v>480</v>
      </c>
      <c r="M361">
        <v>493</v>
      </c>
      <c r="N361">
        <v>967</v>
      </c>
      <c r="O361">
        <v>490</v>
      </c>
      <c r="P361">
        <v>525</v>
      </c>
      <c r="Q361">
        <v>1005</v>
      </c>
      <c r="U361">
        <v>170</v>
      </c>
      <c r="V361">
        <v>187</v>
      </c>
      <c r="W361">
        <v>357</v>
      </c>
      <c r="X361">
        <v>1987.6170000000004</v>
      </c>
    </row>
    <row r="362" spans="1:24" x14ac:dyDescent="0.2">
      <c r="A362">
        <v>142901001</v>
      </c>
      <c r="B362" t="s">
        <v>1415</v>
      </c>
      <c r="C362">
        <v>142901</v>
      </c>
      <c r="D362" t="s">
        <v>1416</v>
      </c>
      <c r="E362">
        <v>142</v>
      </c>
      <c r="F362" t="s">
        <v>1417</v>
      </c>
      <c r="G362">
        <v>20</v>
      </c>
      <c r="H362" t="s">
        <v>67</v>
      </c>
      <c r="I362">
        <v>438</v>
      </c>
      <c r="J362">
        <v>438</v>
      </c>
      <c r="K362">
        <v>876</v>
      </c>
      <c r="L362">
        <v>460</v>
      </c>
      <c r="M362">
        <v>464</v>
      </c>
      <c r="N362">
        <v>925</v>
      </c>
      <c r="O362">
        <v>471</v>
      </c>
      <c r="P362">
        <v>457</v>
      </c>
      <c r="Q362">
        <v>929</v>
      </c>
      <c r="R362">
        <v>435</v>
      </c>
      <c r="S362">
        <v>480</v>
      </c>
      <c r="T362">
        <v>915</v>
      </c>
      <c r="U362">
        <v>197</v>
      </c>
      <c r="V362">
        <v>175</v>
      </c>
      <c r="W362">
        <v>372</v>
      </c>
      <c r="X362">
        <v>1992.8320000000001</v>
      </c>
    </row>
    <row r="363" spans="1:24" x14ac:dyDescent="0.2">
      <c r="A363">
        <v>14908001</v>
      </c>
      <c r="B363" t="s">
        <v>131</v>
      </c>
      <c r="C363">
        <v>14908</v>
      </c>
      <c r="D363" t="s">
        <v>132</v>
      </c>
      <c r="E363">
        <v>14</v>
      </c>
      <c r="F363" t="s">
        <v>108</v>
      </c>
      <c r="G363">
        <v>12</v>
      </c>
      <c r="H363" t="s">
        <v>115</v>
      </c>
      <c r="I363">
        <v>533</v>
      </c>
      <c r="J363">
        <v>508</v>
      </c>
      <c r="K363">
        <v>1041</v>
      </c>
      <c r="L363">
        <v>557</v>
      </c>
      <c r="M363">
        <v>549</v>
      </c>
      <c r="N363">
        <v>1106</v>
      </c>
      <c r="O363">
        <v>554</v>
      </c>
      <c r="P363">
        <v>537</v>
      </c>
      <c r="Q363">
        <v>1092</v>
      </c>
      <c r="R363">
        <v>559</v>
      </c>
      <c r="S363">
        <v>559</v>
      </c>
      <c r="T363">
        <v>1117</v>
      </c>
      <c r="U363">
        <v>225</v>
      </c>
      <c r="V363">
        <v>265</v>
      </c>
      <c r="W363">
        <v>490</v>
      </c>
      <c r="X363">
        <v>1994.528</v>
      </c>
    </row>
    <row r="364" spans="1:24" x14ac:dyDescent="0.2">
      <c r="A364">
        <v>215901001</v>
      </c>
      <c r="B364" t="s">
        <v>1856</v>
      </c>
      <c r="C364">
        <v>215901</v>
      </c>
      <c r="D364" t="s">
        <v>1857</v>
      </c>
      <c r="E364">
        <v>215</v>
      </c>
      <c r="F364" t="s">
        <v>1858</v>
      </c>
      <c r="G364">
        <v>14</v>
      </c>
      <c r="H364" t="s">
        <v>321</v>
      </c>
      <c r="I364">
        <v>502</v>
      </c>
      <c r="J364">
        <v>553</v>
      </c>
      <c r="K364">
        <v>1055</v>
      </c>
      <c r="L364">
        <v>526</v>
      </c>
      <c r="M364">
        <v>569</v>
      </c>
      <c r="N364">
        <v>1095</v>
      </c>
      <c r="O364">
        <v>531</v>
      </c>
      <c r="P364">
        <v>568</v>
      </c>
      <c r="Q364">
        <v>1098</v>
      </c>
      <c r="R364">
        <v>512</v>
      </c>
      <c r="S364">
        <v>572</v>
      </c>
      <c r="T364">
        <v>1083</v>
      </c>
      <c r="U364">
        <v>183</v>
      </c>
      <c r="V364">
        <v>197</v>
      </c>
      <c r="W364">
        <v>380</v>
      </c>
      <c r="X364">
        <v>2009.6740000000004</v>
      </c>
    </row>
    <row r="365" spans="1:24" x14ac:dyDescent="0.2">
      <c r="A365">
        <v>129904001</v>
      </c>
      <c r="B365" t="s">
        <v>1369</v>
      </c>
      <c r="C365">
        <v>129904</v>
      </c>
      <c r="D365" t="s">
        <v>1370</v>
      </c>
      <c r="E365">
        <v>129</v>
      </c>
      <c r="F365" t="s">
        <v>1362</v>
      </c>
      <c r="G365">
        <v>10</v>
      </c>
      <c r="H365" t="s">
        <v>397</v>
      </c>
      <c r="I365">
        <v>503</v>
      </c>
      <c r="J365">
        <v>499</v>
      </c>
      <c r="K365">
        <v>1002</v>
      </c>
      <c r="L365">
        <v>518</v>
      </c>
      <c r="M365">
        <v>498</v>
      </c>
      <c r="N365">
        <v>1017</v>
      </c>
      <c r="O365">
        <v>523</v>
      </c>
      <c r="P365">
        <v>496</v>
      </c>
      <c r="Q365">
        <v>1018</v>
      </c>
      <c r="R365">
        <v>508</v>
      </c>
      <c r="S365">
        <v>505</v>
      </c>
      <c r="T365">
        <v>1014</v>
      </c>
      <c r="U365">
        <v>193</v>
      </c>
      <c r="V365">
        <v>252</v>
      </c>
      <c r="W365">
        <v>445</v>
      </c>
      <c r="X365">
        <v>2017.23</v>
      </c>
    </row>
    <row r="366" spans="1:24" x14ac:dyDescent="0.2">
      <c r="A366">
        <v>158905001</v>
      </c>
      <c r="B366" t="s">
        <v>1508</v>
      </c>
      <c r="C366">
        <v>158905</v>
      </c>
      <c r="D366" t="s">
        <v>1509</v>
      </c>
      <c r="E366">
        <v>158</v>
      </c>
      <c r="F366" t="s">
        <v>1505</v>
      </c>
      <c r="G366">
        <v>3</v>
      </c>
      <c r="H366" t="s">
        <v>317</v>
      </c>
      <c r="I366">
        <v>514</v>
      </c>
      <c r="J366">
        <v>516</v>
      </c>
      <c r="K366">
        <v>1030</v>
      </c>
      <c r="L366">
        <v>520</v>
      </c>
      <c r="M366">
        <v>509</v>
      </c>
      <c r="N366">
        <v>1029</v>
      </c>
      <c r="O366">
        <v>522</v>
      </c>
      <c r="P366">
        <v>507</v>
      </c>
      <c r="Q366">
        <v>1028</v>
      </c>
      <c r="R366">
        <v>516</v>
      </c>
      <c r="S366">
        <v>514</v>
      </c>
      <c r="T366">
        <v>1030</v>
      </c>
      <c r="U366">
        <v>221</v>
      </c>
      <c r="V366">
        <v>218</v>
      </c>
      <c r="W366">
        <v>439</v>
      </c>
      <c r="X366">
        <v>2018.837</v>
      </c>
    </row>
    <row r="367" spans="1:24" x14ac:dyDescent="0.2">
      <c r="A367">
        <v>57919001</v>
      </c>
      <c r="B367" t="s">
        <v>602</v>
      </c>
      <c r="C367">
        <v>57919</v>
      </c>
      <c r="D367" t="s">
        <v>603</v>
      </c>
      <c r="E367">
        <v>57</v>
      </c>
      <c r="F367" t="s">
        <v>480</v>
      </c>
      <c r="G367">
        <v>10</v>
      </c>
      <c r="H367" t="s">
        <v>397</v>
      </c>
      <c r="I367">
        <v>513</v>
      </c>
      <c r="J367">
        <v>540</v>
      </c>
      <c r="K367">
        <v>1053</v>
      </c>
      <c r="L367">
        <v>579</v>
      </c>
      <c r="M367">
        <v>575</v>
      </c>
      <c r="N367">
        <v>1154</v>
      </c>
      <c r="O367">
        <v>600</v>
      </c>
      <c r="P367">
        <v>565</v>
      </c>
      <c r="Q367">
        <v>1165</v>
      </c>
      <c r="R367">
        <v>560</v>
      </c>
      <c r="S367">
        <v>584</v>
      </c>
      <c r="T367">
        <v>1143</v>
      </c>
      <c r="U367">
        <v>215</v>
      </c>
      <c r="V367">
        <v>241</v>
      </c>
      <c r="W367">
        <v>456</v>
      </c>
      <c r="X367">
        <v>2023.9830000000004</v>
      </c>
    </row>
    <row r="368" spans="1:24" x14ac:dyDescent="0.2">
      <c r="A368">
        <v>152909001</v>
      </c>
      <c r="B368" t="s">
        <v>1481</v>
      </c>
      <c r="C368">
        <v>152909</v>
      </c>
      <c r="D368" t="s">
        <v>1482</v>
      </c>
      <c r="E368">
        <v>152</v>
      </c>
      <c r="F368" t="s">
        <v>1466</v>
      </c>
      <c r="G368">
        <v>17</v>
      </c>
      <c r="H368" t="s">
        <v>388</v>
      </c>
      <c r="I368">
        <v>497</v>
      </c>
      <c r="J368">
        <v>497</v>
      </c>
      <c r="K368">
        <v>993</v>
      </c>
      <c r="L368">
        <v>539</v>
      </c>
      <c r="M368">
        <v>535</v>
      </c>
      <c r="N368">
        <v>1075</v>
      </c>
      <c r="O368">
        <v>557</v>
      </c>
      <c r="P368">
        <v>535</v>
      </c>
      <c r="Q368">
        <v>1092</v>
      </c>
      <c r="R368">
        <v>520</v>
      </c>
      <c r="S368">
        <v>535</v>
      </c>
      <c r="T368">
        <v>1057</v>
      </c>
      <c r="U368">
        <v>205</v>
      </c>
      <c r="V368">
        <v>229</v>
      </c>
      <c r="W368">
        <v>434</v>
      </c>
      <c r="X368">
        <v>2046.9090000000001</v>
      </c>
    </row>
    <row r="369" spans="1:24" x14ac:dyDescent="0.2">
      <c r="A369">
        <v>250903001</v>
      </c>
      <c r="B369" t="s">
        <v>2175</v>
      </c>
      <c r="C369">
        <v>250903</v>
      </c>
      <c r="D369" t="s">
        <v>2176</v>
      </c>
      <c r="E369">
        <v>250</v>
      </c>
      <c r="F369" t="s">
        <v>2174</v>
      </c>
      <c r="G369">
        <v>7</v>
      </c>
      <c r="H369" t="s">
        <v>26</v>
      </c>
      <c r="I369">
        <v>490</v>
      </c>
      <c r="J369">
        <v>452</v>
      </c>
      <c r="K369">
        <v>942</v>
      </c>
      <c r="L369">
        <v>516</v>
      </c>
      <c r="M369">
        <v>474</v>
      </c>
      <c r="N369">
        <v>993</v>
      </c>
      <c r="O369">
        <v>523</v>
      </c>
      <c r="P369">
        <v>468</v>
      </c>
      <c r="Q369">
        <v>991</v>
      </c>
      <c r="R369">
        <v>507</v>
      </c>
      <c r="S369">
        <v>483</v>
      </c>
      <c r="T369">
        <v>995</v>
      </c>
      <c r="U369">
        <v>199</v>
      </c>
      <c r="V369">
        <v>245</v>
      </c>
      <c r="W369">
        <v>444</v>
      </c>
      <c r="X369">
        <v>2048.4580000000001</v>
      </c>
    </row>
    <row r="370" spans="1:24" x14ac:dyDescent="0.2">
      <c r="A370">
        <v>43904001</v>
      </c>
      <c r="B370" t="s">
        <v>402</v>
      </c>
      <c r="C370">
        <v>43904</v>
      </c>
      <c r="D370" t="s">
        <v>403</v>
      </c>
      <c r="E370">
        <v>43</v>
      </c>
      <c r="F370" t="s">
        <v>396</v>
      </c>
      <c r="G370">
        <v>10</v>
      </c>
      <c r="H370" t="s">
        <v>397</v>
      </c>
      <c r="I370">
        <v>508</v>
      </c>
      <c r="J370">
        <v>499</v>
      </c>
      <c r="K370">
        <v>1006</v>
      </c>
      <c r="L370">
        <v>542</v>
      </c>
      <c r="M370">
        <v>528</v>
      </c>
      <c r="N370">
        <v>1069</v>
      </c>
      <c r="O370">
        <v>532</v>
      </c>
      <c r="P370">
        <v>520</v>
      </c>
      <c r="Q370">
        <v>1052</v>
      </c>
      <c r="R370">
        <v>563</v>
      </c>
      <c r="S370">
        <v>545</v>
      </c>
      <c r="T370">
        <v>1108</v>
      </c>
      <c r="U370">
        <v>220</v>
      </c>
      <c r="V370">
        <v>234</v>
      </c>
      <c r="W370">
        <v>454</v>
      </c>
      <c r="X370">
        <v>2058.2200000000003</v>
      </c>
    </row>
    <row r="371" spans="1:24" x14ac:dyDescent="0.2">
      <c r="A371">
        <v>166904001</v>
      </c>
      <c r="B371" t="s">
        <v>1580</v>
      </c>
      <c r="C371">
        <v>166904</v>
      </c>
      <c r="D371" t="s">
        <v>1581</v>
      </c>
      <c r="E371">
        <v>166</v>
      </c>
      <c r="F371" t="s">
        <v>1579</v>
      </c>
      <c r="G371">
        <v>6</v>
      </c>
      <c r="H371" t="s">
        <v>79</v>
      </c>
      <c r="I371">
        <v>499</v>
      </c>
      <c r="J371">
        <v>471</v>
      </c>
      <c r="K371">
        <v>970</v>
      </c>
      <c r="L371">
        <v>545</v>
      </c>
      <c r="M371">
        <v>515</v>
      </c>
      <c r="N371">
        <v>1062</v>
      </c>
      <c r="O371">
        <v>558</v>
      </c>
      <c r="P371">
        <v>522</v>
      </c>
      <c r="Q371">
        <v>1082</v>
      </c>
      <c r="R371">
        <v>528</v>
      </c>
      <c r="S371">
        <v>508</v>
      </c>
      <c r="T371">
        <v>1037</v>
      </c>
      <c r="U371">
        <v>213</v>
      </c>
      <c r="V371">
        <v>214</v>
      </c>
      <c r="W371">
        <v>427</v>
      </c>
      <c r="X371">
        <v>2072.5160000000001</v>
      </c>
    </row>
    <row r="372" spans="1:24" x14ac:dyDescent="0.2">
      <c r="A372">
        <v>84908001</v>
      </c>
      <c r="B372" t="s">
        <v>853</v>
      </c>
      <c r="C372">
        <v>84908</v>
      </c>
      <c r="D372" t="s">
        <v>854</v>
      </c>
      <c r="E372">
        <v>84</v>
      </c>
      <c r="F372" t="s">
        <v>843</v>
      </c>
      <c r="G372">
        <v>4</v>
      </c>
      <c r="H372" t="s">
        <v>252</v>
      </c>
      <c r="I372">
        <v>431</v>
      </c>
      <c r="J372">
        <v>419</v>
      </c>
      <c r="K372">
        <v>849</v>
      </c>
      <c r="L372">
        <v>465</v>
      </c>
      <c r="M372">
        <v>450</v>
      </c>
      <c r="N372">
        <v>914</v>
      </c>
      <c r="O372">
        <v>469</v>
      </c>
      <c r="P372">
        <v>440</v>
      </c>
      <c r="Q372">
        <v>909</v>
      </c>
      <c r="R372">
        <v>460</v>
      </c>
      <c r="S372">
        <v>463</v>
      </c>
      <c r="T372">
        <v>921</v>
      </c>
      <c r="U372">
        <v>174</v>
      </c>
      <c r="V372">
        <v>181</v>
      </c>
      <c r="W372">
        <v>355</v>
      </c>
      <c r="X372">
        <v>2073.6980000000003</v>
      </c>
    </row>
    <row r="373" spans="1:24" x14ac:dyDescent="0.2">
      <c r="A373">
        <v>204901001</v>
      </c>
      <c r="B373" t="s">
        <v>1802</v>
      </c>
      <c r="C373">
        <v>204901</v>
      </c>
      <c r="D373" t="s">
        <v>1803</v>
      </c>
      <c r="E373">
        <v>204</v>
      </c>
      <c r="F373" t="s">
        <v>1804</v>
      </c>
      <c r="G373">
        <v>6</v>
      </c>
      <c r="H373" t="s">
        <v>79</v>
      </c>
      <c r="I373">
        <v>453</v>
      </c>
      <c r="J373">
        <v>419</v>
      </c>
      <c r="K373">
        <v>871</v>
      </c>
      <c r="L373">
        <v>465</v>
      </c>
      <c r="M373">
        <v>443</v>
      </c>
      <c r="N373">
        <v>908</v>
      </c>
      <c r="O373">
        <v>444</v>
      </c>
      <c r="P373">
        <v>408</v>
      </c>
      <c r="Q373">
        <v>852</v>
      </c>
      <c r="R373">
        <v>527</v>
      </c>
      <c r="S373">
        <v>550</v>
      </c>
      <c r="T373">
        <v>1077</v>
      </c>
      <c r="U373">
        <v>213</v>
      </c>
      <c r="V373">
        <v>254</v>
      </c>
      <c r="W373">
        <v>467</v>
      </c>
      <c r="X373">
        <v>2074.8000000000002</v>
      </c>
    </row>
    <row r="374" spans="1:24" x14ac:dyDescent="0.2">
      <c r="A374">
        <v>229903001</v>
      </c>
      <c r="B374" t="s">
        <v>2008</v>
      </c>
      <c r="C374">
        <v>229903</v>
      </c>
      <c r="D374" t="s">
        <v>2009</v>
      </c>
      <c r="E374">
        <v>229</v>
      </c>
      <c r="F374" t="s">
        <v>2007</v>
      </c>
      <c r="G374">
        <v>5</v>
      </c>
      <c r="H374" t="s">
        <v>372</v>
      </c>
      <c r="I374">
        <v>502</v>
      </c>
      <c r="J374">
        <v>469</v>
      </c>
      <c r="K374">
        <v>970</v>
      </c>
      <c r="L374">
        <v>499</v>
      </c>
      <c r="M374">
        <v>474</v>
      </c>
      <c r="N374">
        <v>973</v>
      </c>
      <c r="O374">
        <v>501</v>
      </c>
      <c r="P374">
        <v>468</v>
      </c>
      <c r="Q374">
        <v>969</v>
      </c>
      <c r="R374">
        <v>496</v>
      </c>
      <c r="S374">
        <v>487</v>
      </c>
      <c r="T374">
        <v>983</v>
      </c>
      <c r="U374">
        <v>204</v>
      </c>
      <c r="V374">
        <v>202</v>
      </c>
      <c r="W374">
        <v>406</v>
      </c>
      <c r="X374">
        <v>2085.83</v>
      </c>
    </row>
    <row r="375" spans="1:24" x14ac:dyDescent="0.2">
      <c r="A375">
        <v>189902001</v>
      </c>
      <c r="B375" t="s">
        <v>1749</v>
      </c>
      <c r="C375">
        <v>189902</v>
      </c>
      <c r="D375" t="s">
        <v>1750</v>
      </c>
      <c r="E375">
        <v>189</v>
      </c>
      <c r="F375" t="s">
        <v>1751</v>
      </c>
      <c r="G375">
        <v>18</v>
      </c>
      <c r="H375" t="s">
        <v>40</v>
      </c>
      <c r="I375">
        <v>470</v>
      </c>
      <c r="J375">
        <v>481</v>
      </c>
      <c r="K375">
        <v>951</v>
      </c>
      <c r="L375">
        <v>474</v>
      </c>
      <c r="M375">
        <v>487</v>
      </c>
      <c r="N375">
        <v>961</v>
      </c>
      <c r="O375">
        <v>463</v>
      </c>
      <c r="P375">
        <v>464</v>
      </c>
      <c r="Q375">
        <v>927</v>
      </c>
      <c r="R375">
        <v>486</v>
      </c>
      <c r="S375">
        <v>511</v>
      </c>
      <c r="T375">
        <v>997</v>
      </c>
      <c r="U375">
        <v>228</v>
      </c>
      <c r="V375">
        <v>216</v>
      </c>
      <c r="W375">
        <v>444</v>
      </c>
      <c r="X375">
        <v>2096.4259999999999</v>
      </c>
    </row>
    <row r="376" spans="1:24" x14ac:dyDescent="0.2">
      <c r="A376">
        <v>7902001</v>
      </c>
      <c r="B376" t="s">
        <v>68</v>
      </c>
      <c r="C376">
        <v>7902</v>
      </c>
      <c r="D376" t="s">
        <v>69</v>
      </c>
      <c r="E376">
        <v>7</v>
      </c>
      <c r="F376" t="s">
        <v>66</v>
      </c>
      <c r="G376">
        <v>20</v>
      </c>
      <c r="H376" t="s">
        <v>67</v>
      </c>
      <c r="I376">
        <v>485</v>
      </c>
      <c r="J376">
        <v>470</v>
      </c>
      <c r="K376">
        <v>955</v>
      </c>
      <c r="L376">
        <v>526</v>
      </c>
      <c r="M376">
        <v>508</v>
      </c>
      <c r="N376">
        <v>1034</v>
      </c>
      <c r="O376">
        <v>512</v>
      </c>
      <c r="P376">
        <v>489</v>
      </c>
      <c r="Q376">
        <v>1001</v>
      </c>
      <c r="R376">
        <v>549</v>
      </c>
      <c r="S376">
        <v>541</v>
      </c>
      <c r="T376">
        <v>1090</v>
      </c>
      <c r="U376">
        <v>234</v>
      </c>
      <c r="V376">
        <v>224</v>
      </c>
      <c r="W376">
        <v>458</v>
      </c>
      <c r="X376">
        <v>2099.1010000000001</v>
      </c>
    </row>
    <row r="377" spans="1:24" x14ac:dyDescent="0.2">
      <c r="A377">
        <v>3907001</v>
      </c>
      <c r="B377" t="s">
        <v>54</v>
      </c>
      <c r="C377">
        <v>3907</v>
      </c>
      <c r="D377" t="s">
        <v>55</v>
      </c>
      <c r="E377">
        <v>3</v>
      </c>
      <c r="F377" t="s">
        <v>43</v>
      </c>
      <c r="G377">
        <v>7</v>
      </c>
      <c r="H377" t="s">
        <v>26</v>
      </c>
      <c r="I377">
        <v>508</v>
      </c>
      <c r="J377">
        <v>498</v>
      </c>
      <c r="K377">
        <v>1007</v>
      </c>
      <c r="L377">
        <v>521</v>
      </c>
      <c r="M377">
        <v>513</v>
      </c>
      <c r="N377">
        <v>1034</v>
      </c>
      <c r="O377">
        <v>516</v>
      </c>
      <c r="P377">
        <v>483</v>
      </c>
      <c r="Q377">
        <v>998</v>
      </c>
      <c r="R377">
        <v>527</v>
      </c>
      <c r="S377">
        <v>547</v>
      </c>
      <c r="T377">
        <v>1074</v>
      </c>
      <c r="U377">
        <v>223</v>
      </c>
      <c r="V377">
        <v>246</v>
      </c>
      <c r="W377">
        <v>469</v>
      </c>
      <c r="X377">
        <v>2102.8810000000003</v>
      </c>
    </row>
    <row r="378" spans="1:24" x14ac:dyDescent="0.2">
      <c r="A378">
        <v>161907001</v>
      </c>
      <c r="B378" t="s">
        <v>1536</v>
      </c>
      <c r="C378">
        <v>161907</v>
      </c>
      <c r="D378" t="s">
        <v>1537</v>
      </c>
      <c r="E378">
        <v>161</v>
      </c>
      <c r="F378" t="s">
        <v>1521</v>
      </c>
      <c r="G378">
        <v>12</v>
      </c>
      <c r="H378" t="s">
        <v>115</v>
      </c>
      <c r="I378">
        <v>423</v>
      </c>
      <c r="J378">
        <v>487</v>
      </c>
      <c r="K378">
        <v>910</v>
      </c>
      <c r="L378">
        <v>551</v>
      </c>
      <c r="M378">
        <v>541</v>
      </c>
      <c r="N378">
        <v>1092</v>
      </c>
      <c r="O378">
        <v>560</v>
      </c>
      <c r="P378">
        <v>523</v>
      </c>
      <c r="Q378">
        <v>1083</v>
      </c>
      <c r="R378">
        <v>543</v>
      </c>
      <c r="S378">
        <v>556</v>
      </c>
      <c r="T378">
        <v>1099</v>
      </c>
      <c r="U378">
        <v>277</v>
      </c>
      <c r="V378">
        <v>260</v>
      </c>
      <c r="W378">
        <v>537</v>
      </c>
      <c r="X378">
        <v>2106.4720000000002</v>
      </c>
    </row>
    <row r="379" spans="1:24" x14ac:dyDescent="0.2">
      <c r="A379">
        <v>116901001</v>
      </c>
      <c r="B379" t="s">
        <v>1268</v>
      </c>
      <c r="C379">
        <v>116901</v>
      </c>
      <c r="D379" t="s">
        <v>1269</v>
      </c>
      <c r="E379">
        <v>116</v>
      </c>
      <c r="F379" t="s">
        <v>1270</v>
      </c>
      <c r="G379">
        <v>10</v>
      </c>
      <c r="H379" t="s">
        <v>397</v>
      </c>
      <c r="I379">
        <v>489</v>
      </c>
      <c r="J379">
        <v>503</v>
      </c>
      <c r="K379">
        <v>992</v>
      </c>
      <c r="L379">
        <v>517</v>
      </c>
      <c r="M379">
        <v>505</v>
      </c>
      <c r="N379">
        <v>1023</v>
      </c>
      <c r="O379">
        <v>497</v>
      </c>
      <c r="P379">
        <v>486</v>
      </c>
      <c r="Q379">
        <v>983</v>
      </c>
      <c r="R379">
        <v>559</v>
      </c>
      <c r="S379">
        <v>545</v>
      </c>
      <c r="T379">
        <v>1104</v>
      </c>
      <c r="U379">
        <v>248</v>
      </c>
      <c r="V379">
        <v>242</v>
      </c>
      <c r="W379">
        <v>490</v>
      </c>
      <c r="X379">
        <v>2110.5709999999999</v>
      </c>
    </row>
    <row r="380" spans="1:24" x14ac:dyDescent="0.2">
      <c r="A380">
        <v>107905001</v>
      </c>
      <c r="B380" t="s">
        <v>1162</v>
      </c>
      <c r="C380">
        <v>107905</v>
      </c>
      <c r="D380" t="s">
        <v>1163</v>
      </c>
      <c r="E380">
        <v>107</v>
      </c>
      <c r="F380" t="s">
        <v>1157</v>
      </c>
      <c r="G380">
        <v>7</v>
      </c>
      <c r="H380" t="s">
        <v>26</v>
      </c>
      <c r="I380">
        <v>476</v>
      </c>
      <c r="J380">
        <v>475</v>
      </c>
      <c r="K380">
        <v>951</v>
      </c>
      <c r="L380">
        <v>508</v>
      </c>
      <c r="M380">
        <v>507</v>
      </c>
      <c r="N380">
        <v>1012</v>
      </c>
      <c r="O380">
        <v>511</v>
      </c>
      <c r="P380">
        <v>498</v>
      </c>
      <c r="Q380">
        <v>1006</v>
      </c>
      <c r="R380">
        <v>506</v>
      </c>
      <c r="S380">
        <v>517</v>
      </c>
      <c r="T380">
        <v>1019</v>
      </c>
      <c r="U380">
        <v>235</v>
      </c>
      <c r="V380">
        <v>205</v>
      </c>
      <c r="W380">
        <v>440</v>
      </c>
      <c r="X380">
        <v>2115.1890000000003</v>
      </c>
    </row>
    <row r="381" spans="1:24" x14ac:dyDescent="0.2">
      <c r="A381">
        <v>120901001</v>
      </c>
      <c r="B381" t="s">
        <v>1295</v>
      </c>
      <c r="C381">
        <v>120901</v>
      </c>
      <c r="D381" t="s">
        <v>1296</v>
      </c>
      <c r="E381">
        <v>120</v>
      </c>
      <c r="F381" t="s">
        <v>1297</v>
      </c>
      <c r="G381">
        <v>3</v>
      </c>
      <c r="H381" t="s">
        <v>317</v>
      </c>
      <c r="I381">
        <v>499</v>
      </c>
      <c r="J381">
        <v>527</v>
      </c>
      <c r="K381">
        <v>1026</v>
      </c>
      <c r="L381">
        <v>535</v>
      </c>
      <c r="M381">
        <v>531</v>
      </c>
      <c r="N381">
        <v>1066</v>
      </c>
      <c r="O381">
        <v>531</v>
      </c>
      <c r="P381">
        <v>521</v>
      </c>
      <c r="Q381">
        <v>1052</v>
      </c>
      <c r="R381">
        <v>550</v>
      </c>
      <c r="S381">
        <v>567</v>
      </c>
      <c r="T381">
        <v>1117</v>
      </c>
      <c r="U381">
        <v>195</v>
      </c>
      <c r="V381">
        <v>223</v>
      </c>
      <c r="W381">
        <v>418</v>
      </c>
      <c r="X381">
        <v>2127.761</v>
      </c>
    </row>
    <row r="382" spans="1:24" x14ac:dyDescent="0.2">
      <c r="A382">
        <v>1908002</v>
      </c>
      <c r="B382" t="s">
        <v>33</v>
      </c>
      <c r="C382">
        <v>1908</v>
      </c>
      <c r="D382" t="s">
        <v>34</v>
      </c>
      <c r="E382">
        <v>1</v>
      </c>
      <c r="F382" t="s">
        <v>25</v>
      </c>
      <c r="G382">
        <v>7</v>
      </c>
      <c r="H382" t="s">
        <v>26</v>
      </c>
      <c r="I382">
        <v>503</v>
      </c>
      <c r="J382">
        <v>528</v>
      </c>
      <c r="K382">
        <v>1030</v>
      </c>
      <c r="L382">
        <v>509</v>
      </c>
      <c r="M382">
        <v>488</v>
      </c>
      <c r="N382">
        <v>997</v>
      </c>
      <c r="O382">
        <v>501</v>
      </c>
      <c r="P382">
        <v>484</v>
      </c>
      <c r="Q382">
        <v>985</v>
      </c>
      <c r="R382">
        <v>521</v>
      </c>
      <c r="S382">
        <v>494</v>
      </c>
      <c r="T382">
        <v>1014</v>
      </c>
      <c r="U382">
        <v>218</v>
      </c>
      <c r="V382">
        <v>220</v>
      </c>
      <c r="W382">
        <v>438</v>
      </c>
      <c r="X382">
        <v>2127.8319999999999</v>
      </c>
    </row>
    <row r="383" spans="1:24" x14ac:dyDescent="0.2">
      <c r="A383">
        <v>116903001</v>
      </c>
      <c r="B383" t="s">
        <v>1273</v>
      </c>
      <c r="C383">
        <v>116903</v>
      </c>
      <c r="D383" t="s">
        <v>1274</v>
      </c>
      <c r="E383">
        <v>116</v>
      </c>
      <c r="F383" t="s">
        <v>1270</v>
      </c>
      <c r="G383">
        <v>10</v>
      </c>
      <c r="H383" t="s">
        <v>397</v>
      </c>
      <c r="I383">
        <v>518</v>
      </c>
      <c r="J383">
        <v>491</v>
      </c>
      <c r="K383">
        <v>1009</v>
      </c>
      <c r="L383">
        <v>546</v>
      </c>
      <c r="M383">
        <v>527</v>
      </c>
      <c r="N383">
        <v>1073</v>
      </c>
      <c r="O383">
        <v>541</v>
      </c>
      <c r="P383">
        <v>540</v>
      </c>
      <c r="Q383">
        <v>1081</v>
      </c>
      <c r="R383">
        <v>551</v>
      </c>
      <c r="S383">
        <v>514</v>
      </c>
      <c r="T383">
        <v>1065</v>
      </c>
      <c r="U383">
        <v>226</v>
      </c>
      <c r="V383">
        <v>237</v>
      </c>
      <c r="W383">
        <v>463</v>
      </c>
      <c r="X383">
        <v>2135.1750000000002</v>
      </c>
    </row>
    <row r="384" spans="1:24" x14ac:dyDescent="0.2">
      <c r="A384">
        <v>213901001</v>
      </c>
      <c r="B384" t="s">
        <v>1848</v>
      </c>
      <c r="C384">
        <v>213901</v>
      </c>
      <c r="D384" t="s">
        <v>1849</v>
      </c>
      <c r="E384">
        <v>213</v>
      </c>
      <c r="F384" t="s">
        <v>1847</v>
      </c>
      <c r="G384">
        <v>11</v>
      </c>
      <c r="H384" t="s">
        <v>461</v>
      </c>
      <c r="I384">
        <v>484</v>
      </c>
      <c r="J384">
        <v>471</v>
      </c>
      <c r="K384">
        <v>955</v>
      </c>
      <c r="L384">
        <v>533</v>
      </c>
      <c r="M384">
        <v>520</v>
      </c>
      <c r="N384">
        <v>1052</v>
      </c>
      <c r="O384">
        <v>520</v>
      </c>
      <c r="P384">
        <v>510</v>
      </c>
      <c r="Q384">
        <v>1030</v>
      </c>
      <c r="R384">
        <v>548</v>
      </c>
      <c r="S384">
        <v>532</v>
      </c>
      <c r="T384">
        <v>1079</v>
      </c>
      <c r="U384">
        <v>260</v>
      </c>
      <c r="V384">
        <v>248</v>
      </c>
      <c r="W384">
        <v>508</v>
      </c>
      <c r="X384">
        <v>2140.1590000000001</v>
      </c>
    </row>
    <row r="385" spans="1:24" x14ac:dyDescent="0.2">
      <c r="A385">
        <v>190903001</v>
      </c>
      <c r="B385" t="s">
        <v>1752</v>
      </c>
      <c r="C385">
        <v>190903</v>
      </c>
      <c r="D385" t="s">
        <v>1753</v>
      </c>
      <c r="E385">
        <v>190</v>
      </c>
      <c r="F385" t="s">
        <v>1754</v>
      </c>
      <c r="G385">
        <v>7</v>
      </c>
      <c r="H385" t="s">
        <v>26</v>
      </c>
      <c r="I385">
        <v>552</v>
      </c>
      <c r="J385">
        <v>494</v>
      </c>
      <c r="K385">
        <v>1047</v>
      </c>
      <c r="L385">
        <v>537</v>
      </c>
      <c r="M385">
        <v>501</v>
      </c>
      <c r="N385">
        <v>1039</v>
      </c>
      <c r="O385">
        <v>532</v>
      </c>
      <c r="P385">
        <v>490</v>
      </c>
      <c r="Q385">
        <v>1023</v>
      </c>
      <c r="R385">
        <v>553</v>
      </c>
      <c r="S385">
        <v>535</v>
      </c>
      <c r="T385">
        <v>1088</v>
      </c>
      <c r="U385">
        <v>245</v>
      </c>
      <c r="V385">
        <v>245</v>
      </c>
      <c r="W385">
        <v>490</v>
      </c>
      <c r="X385">
        <v>2165.6880000000001</v>
      </c>
    </row>
    <row r="386" spans="1:24" x14ac:dyDescent="0.2">
      <c r="A386">
        <v>3904001</v>
      </c>
      <c r="B386" t="s">
        <v>48</v>
      </c>
      <c r="C386">
        <v>3904</v>
      </c>
      <c r="D386" t="s">
        <v>49</v>
      </c>
      <c r="E386">
        <v>3</v>
      </c>
      <c r="F386" t="s">
        <v>43</v>
      </c>
      <c r="G386">
        <v>7</v>
      </c>
      <c r="H386" t="s">
        <v>26</v>
      </c>
      <c r="I386">
        <v>509</v>
      </c>
      <c r="J386">
        <v>513</v>
      </c>
      <c r="K386">
        <v>1022</v>
      </c>
      <c r="L386">
        <v>520</v>
      </c>
      <c r="M386">
        <v>518</v>
      </c>
      <c r="N386">
        <v>1038</v>
      </c>
      <c r="O386">
        <v>520</v>
      </c>
      <c r="P386">
        <v>512</v>
      </c>
      <c r="Q386">
        <v>1032</v>
      </c>
      <c r="R386">
        <v>519</v>
      </c>
      <c r="S386">
        <v>527</v>
      </c>
      <c r="T386">
        <v>1046</v>
      </c>
      <c r="U386">
        <v>262</v>
      </c>
      <c r="V386">
        <v>295</v>
      </c>
      <c r="W386">
        <v>557</v>
      </c>
      <c r="X386">
        <v>2166.3340000000003</v>
      </c>
    </row>
    <row r="387" spans="1:24" x14ac:dyDescent="0.2">
      <c r="A387">
        <v>7904001</v>
      </c>
      <c r="B387" t="s">
        <v>70</v>
      </c>
      <c r="C387">
        <v>7904</v>
      </c>
      <c r="D387" t="s">
        <v>71</v>
      </c>
      <c r="E387">
        <v>7</v>
      </c>
      <c r="F387" t="s">
        <v>66</v>
      </c>
      <c r="G387">
        <v>20</v>
      </c>
      <c r="H387" t="s">
        <v>67</v>
      </c>
      <c r="I387">
        <v>483</v>
      </c>
      <c r="J387">
        <v>469</v>
      </c>
      <c r="K387">
        <v>952</v>
      </c>
      <c r="L387">
        <v>506</v>
      </c>
      <c r="M387">
        <v>477</v>
      </c>
      <c r="N387">
        <v>983</v>
      </c>
      <c r="O387">
        <v>492</v>
      </c>
      <c r="P387">
        <v>457</v>
      </c>
      <c r="Q387">
        <v>949</v>
      </c>
      <c r="R387">
        <v>526</v>
      </c>
      <c r="S387">
        <v>505</v>
      </c>
      <c r="T387">
        <v>1033</v>
      </c>
      <c r="U387">
        <v>235</v>
      </c>
      <c r="V387">
        <v>248</v>
      </c>
      <c r="W387">
        <v>483</v>
      </c>
      <c r="X387">
        <v>2171.9610000000002</v>
      </c>
    </row>
    <row r="388" spans="1:24" x14ac:dyDescent="0.2">
      <c r="A388">
        <v>169901001</v>
      </c>
      <c r="B388" t="s">
        <v>712</v>
      </c>
      <c r="C388">
        <v>169901</v>
      </c>
      <c r="D388" t="s">
        <v>1589</v>
      </c>
      <c r="E388">
        <v>169</v>
      </c>
      <c r="F388" t="s">
        <v>1590</v>
      </c>
      <c r="G388">
        <v>9</v>
      </c>
      <c r="H388" t="s">
        <v>63</v>
      </c>
      <c r="I388">
        <v>508</v>
      </c>
      <c r="J388">
        <v>497</v>
      </c>
      <c r="K388">
        <v>1005</v>
      </c>
      <c r="L388">
        <v>517</v>
      </c>
      <c r="M388">
        <v>519</v>
      </c>
      <c r="N388">
        <v>1035</v>
      </c>
      <c r="O388">
        <v>523</v>
      </c>
      <c r="P388">
        <v>513</v>
      </c>
      <c r="Q388">
        <v>1036</v>
      </c>
      <c r="R388">
        <v>511</v>
      </c>
      <c r="S388">
        <v>525</v>
      </c>
      <c r="T388">
        <v>1035</v>
      </c>
      <c r="U388">
        <v>221</v>
      </c>
      <c r="V388">
        <v>233</v>
      </c>
      <c r="W388">
        <v>454</v>
      </c>
      <c r="X388">
        <v>2174.2640000000001</v>
      </c>
    </row>
    <row r="389" spans="1:24" x14ac:dyDescent="0.2">
      <c r="A389">
        <v>237902001</v>
      </c>
      <c r="B389" t="s">
        <v>2063</v>
      </c>
      <c r="C389">
        <v>237902</v>
      </c>
      <c r="D389" t="s">
        <v>2064</v>
      </c>
      <c r="E389">
        <v>237</v>
      </c>
      <c r="F389" t="s">
        <v>2065</v>
      </c>
      <c r="G389">
        <v>4</v>
      </c>
      <c r="H389" t="s">
        <v>252</v>
      </c>
      <c r="I389">
        <v>471</v>
      </c>
      <c r="J389">
        <v>478</v>
      </c>
      <c r="K389">
        <v>950</v>
      </c>
      <c r="L389">
        <v>482</v>
      </c>
      <c r="M389">
        <v>489</v>
      </c>
      <c r="N389">
        <v>971</v>
      </c>
      <c r="O389">
        <v>482</v>
      </c>
      <c r="P389">
        <v>479</v>
      </c>
      <c r="Q389">
        <v>961</v>
      </c>
      <c r="R389">
        <v>481</v>
      </c>
      <c r="S389">
        <v>501</v>
      </c>
      <c r="T389">
        <v>982</v>
      </c>
      <c r="U389">
        <v>211</v>
      </c>
      <c r="V389">
        <v>232</v>
      </c>
      <c r="W389">
        <v>443</v>
      </c>
      <c r="X389">
        <v>2196.7110000000002</v>
      </c>
    </row>
    <row r="390" spans="1:24" x14ac:dyDescent="0.2">
      <c r="A390">
        <v>181905001</v>
      </c>
      <c r="B390" t="s">
        <v>1688</v>
      </c>
      <c r="C390">
        <v>181905</v>
      </c>
      <c r="D390" t="s">
        <v>1689</v>
      </c>
      <c r="E390">
        <v>181</v>
      </c>
      <c r="F390" t="s">
        <v>1687</v>
      </c>
      <c r="G390">
        <v>5</v>
      </c>
      <c r="H390" t="s">
        <v>372</v>
      </c>
      <c r="I390">
        <v>592</v>
      </c>
      <c r="J390">
        <v>590</v>
      </c>
      <c r="K390">
        <v>1182</v>
      </c>
      <c r="L390">
        <v>554</v>
      </c>
      <c r="M390">
        <v>546</v>
      </c>
      <c r="N390">
        <v>1099</v>
      </c>
      <c r="O390">
        <v>557</v>
      </c>
      <c r="P390">
        <v>536</v>
      </c>
      <c r="Q390">
        <v>1094</v>
      </c>
      <c r="R390">
        <v>549</v>
      </c>
      <c r="S390">
        <v>559</v>
      </c>
      <c r="T390">
        <v>1107</v>
      </c>
      <c r="U390">
        <v>247</v>
      </c>
      <c r="V390">
        <v>247</v>
      </c>
      <c r="W390">
        <v>494</v>
      </c>
      <c r="X390">
        <v>2222.16</v>
      </c>
    </row>
    <row r="391" spans="1:24" x14ac:dyDescent="0.2">
      <c r="A391">
        <v>45902001</v>
      </c>
      <c r="B391" t="s">
        <v>436</v>
      </c>
      <c r="C391">
        <v>45902</v>
      </c>
      <c r="D391" t="s">
        <v>437</v>
      </c>
      <c r="E391">
        <v>45</v>
      </c>
      <c r="F391" t="s">
        <v>438</v>
      </c>
      <c r="G391">
        <v>3</v>
      </c>
      <c r="H391" t="s">
        <v>317</v>
      </c>
      <c r="I391">
        <v>490</v>
      </c>
      <c r="J391">
        <v>472</v>
      </c>
      <c r="K391">
        <v>962</v>
      </c>
      <c r="L391">
        <v>516</v>
      </c>
      <c r="M391">
        <v>519</v>
      </c>
      <c r="N391">
        <v>1034</v>
      </c>
      <c r="O391">
        <v>525</v>
      </c>
      <c r="P391">
        <v>520</v>
      </c>
      <c r="Q391">
        <v>1044</v>
      </c>
      <c r="R391">
        <v>505</v>
      </c>
      <c r="S391">
        <v>519</v>
      </c>
      <c r="T391">
        <v>1022</v>
      </c>
      <c r="U391">
        <v>211</v>
      </c>
      <c r="V391">
        <v>262</v>
      </c>
      <c r="W391">
        <v>473</v>
      </c>
      <c r="X391">
        <v>2231.636</v>
      </c>
    </row>
    <row r="392" spans="1:24" x14ac:dyDescent="0.2">
      <c r="A392">
        <v>251901001</v>
      </c>
      <c r="B392" t="s">
        <v>2181</v>
      </c>
      <c r="C392">
        <v>251901</v>
      </c>
      <c r="D392" t="s">
        <v>2182</v>
      </c>
      <c r="E392">
        <v>251</v>
      </c>
      <c r="F392" t="s">
        <v>2183</v>
      </c>
      <c r="G392">
        <v>17</v>
      </c>
      <c r="H392" t="s">
        <v>388</v>
      </c>
      <c r="I392">
        <v>558</v>
      </c>
      <c r="J392">
        <v>524</v>
      </c>
      <c r="K392">
        <v>1082</v>
      </c>
      <c r="L392">
        <v>548</v>
      </c>
      <c r="M392">
        <v>543</v>
      </c>
      <c r="N392">
        <v>1090</v>
      </c>
      <c r="O392">
        <v>561</v>
      </c>
      <c r="P392">
        <v>569</v>
      </c>
      <c r="Q392">
        <v>1130</v>
      </c>
      <c r="R392">
        <v>520</v>
      </c>
      <c r="S392">
        <v>490</v>
      </c>
      <c r="T392">
        <v>1010</v>
      </c>
      <c r="U392">
        <v>245</v>
      </c>
      <c r="V392">
        <v>272</v>
      </c>
      <c r="W392">
        <v>517</v>
      </c>
      <c r="X392">
        <v>2237</v>
      </c>
    </row>
    <row r="393" spans="1:24" x14ac:dyDescent="0.2">
      <c r="A393">
        <v>62903001</v>
      </c>
      <c r="B393" t="s">
        <v>648</v>
      </c>
      <c r="C393">
        <v>62903</v>
      </c>
      <c r="D393" t="s">
        <v>649</v>
      </c>
      <c r="E393">
        <v>62</v>
      </c>
      <c r="F393" t="s">
        <v>645</v>
      </c>
      <c r="G393">
        <v>3</v>
      </c>
      <c r="H393" t="s">
        <v>317</v>
      </c>
      <c r="I393">
        <v>461</v>
      </c>
      <c r="J393">
        <v>479</v>
      </c>
      <c r="K393">
        <v>940</v>
      </c>
      <c r="L393">
        <v>492</v>
      </c>
      <c r="M393">
        <v>505</v>
      </c>
      <c r="N393">
        <v>997</v>
      </c>
      <c r="O393">
        <v>460</v>
      </c>
      <c r="P393">
        <v>454</v>
      </c>
      <c r="Q393">
        <v>914</v>
      </c>
      <c r="R393">
        <v>513</v>
      </c>
      <c r="S393">
        <v>536</v>
      </c>
      <c r="T393">
        <v>1049</v>
      </c>
      <c r="U393">
        <v>228</v>
      </c>
      <c r="V393">
        <v>227</v>
      </c>
      <c r="W393">
        <v>455</v>
      </c>
      <c r="X393">
        <v>2238.0370000000003</v>
      </c>
    </row>
    <row r="394" spans="1:24" x14ac:dyDescent="0.2">
      <c r="A394">
        <v>123914001</v>
      </c>
      <c r="B394" t="s">
        <v>1323</v>
      </c>
      <c r="C394">
        <v>123914</v>
      </c>
      <c r="D394" t="s">
        <v>1324</v>
      </c>
      <c r="E394">
        <v>123</v>
      </c>
      <c r="F394" t="s">
        <v>1310</v>
      </c>
      <c r="G394">
        <v>5</v>
      </c>
      <c r="H394" t="s">
        <v>372</v>
      </c>
      <c r="I394">
        <v>526</v>
      </c>
      <c r="J394">
        <v>503</v>
      </c>
      <c r="K394">
        <v>1029</v>
      </c>
      <c r="L394">
        <v>520</v>
      </c>
      <c r="M394">
        <v>502</v>
      </c>
      <c r="N394">
        <v>1022</v>
      </c>
      <c r="O394">
        <v>516</v>
      </c>
      <c r="P394">
        <v>492</v>
      </c>
      <c r="Q394">
        <v>1007</v>
      </c>
      <c r="R394">
        <v>527</v>
      </c>
      <c r="S394">
        <v>517</v>
      </c>
      <c r="T394">
        <v>1044</v>
      </c>
      <c r="U394">
        <v>277</v>
      </c>
      <c r="V394">
        <v>266</v>
      </c>
      <c r="W394">
        <v>543</v>
      </c>
      <c r="X394">
        <v>2246.047</v>
      </c>
    </row>
    <row r="395" spans="1:24" x14ac:dyDescent="0.2">
      <c r="A395">
        <v>94903001</v>
      </c>
      <c r="B395" t="s">
        <v>942</v>
      </c>
      <c r="C395">
        <v>94903</v>
      </c>
      <c r="D395" t="s">
        <v>943</v>
      </c>
      <c r="E395">
        <v>94</v>
      </c>
      <c r="F395" t="s">
        <v>937</v>
      </c>
      <c r="G395">
        <v>13</v>
      </c>
      <c r="H395" t="s">
        <v>92</v>
      </c>
      <c r="I395">
        <v>472</v>
      </c>
      <c r="J395">
        <v>486</v>
      </c>
      <c r="K395">
        <v>958</v>
      </c>
      <c r="L395">
        <v>522</v>
      </c>
      <c r="M395">
        <v>520</v>
      </c>
      <c r="N395">
        <v>1041</v>
      </c>
      <c r="O395">
        <v>528</v>
      </c>
      <c r="P395">
        <v>511</v>
      </c>
      <c r="Q395">
        <v>1041</v>
      </c>
      <c r="R395">
        <v>518</v>
      </c>
      <c r="S395">
        <v>524</v>
      </c>
      <c r="T395">
        <v>1042</v>
      </c>
      <c r="U395">
        <v>239</v>
      </c>
      <c r="V395">
        <v>335</v>
      </c>
      <c r="W395">
        <v>574</v>
      </c>
      <c r="X395">
        <v>2262.8340000000003</v>
      </c>
    </row>
    <row r="396" spans="1:24" x14ac:dyDescent="0.2">
      <c r="A396">
        <v>34901001</v>
      </c>
      <c r="B396" t="s">
        <v>362</v>
      </c>
      <c r="C396">
        <v>34901</v>
      </c>
      <c r="D396" t="s">
        <v>363</v>
      </c>
      <c r="E396">
        <v>34</v>
      </c>
      <c r="F396" t="s">
        <v>364</v>
      </c>
      <c r="G396">
        <v>8</v>
      </c>
      <c r="H396" t="s">
        <v>246</v>
      </c>
      <c r="I396">
        <v>500</v>
      </c>
      <c r="J396">
        <v>495</v>
      </c>
      <c r="K396">
        <v>995</v>
      </c>
      <c r="L396">
        <v>548</v>
      </c>
      <c r="M396">
        <v>505</v>
      </c>
      <c r="N396">
        <v>1053</v>
      </c>
      <c r="O396">
        <v>557</v>
      </c>
      <c r="P396">
        <v>500</v>
      </c>
      <c r="Q396">
        <v>1057</v>
      </c>
      <c r="U396">
        <v>255</v>
      </c>
      <c r="V396">
        <v>290</v>
      </c>
      <c r="W396">
        <v>545</v>
      </c>
      <c r="X396">
        <v>2279.6590000000001</v>
      </c>
    </row>
    <row r="397" spans="1:24" x14ac:dyDescent="0.2">
      <c r="A397">
        <v>11904002</v>
      </c>
      <c r="B397" t="s">
        <v>97</v>
      </c>
      <c r="C397">
        <v>11904</v>
      </c>
      <c r="D397" t="s">
        <v>98</v>
      </c>
      <c r="E397">
        <v>11</v>
      </c>
      <c r="F397" t="s">
        <v>91</v>
      </c>
      <c r="G397">
        <v>13</v>
      </c>
      <c r="H397" t="s">
        <v>92</v>
      </c>
      <c r="I397">
        <v>487</v>
      </c>
      <c r="J397">
        <v>463</v>
      </c>
      <c r="K397">
        <v>949</v>
      </c>
      <c r="L397">
        <v>504</v>
      </c>
      <c r="M397">
        <v>497</v>
      </c>
      <c r="N397">
        <v>1001</v>
      </c>
      <c r="O397">
        <v>504</v>
      </c>
      <c r="P397">
        <v>488</v>
      </c>
      <c r="Q397">
        <v>992</v>
      </c>
      <c r="R397">
        <v>504</v>
      </c>
      <c r="S397">
        <v>515</v>
      </c>
      <c r="T397">
        <v>1019</v>
      </c>
      <c r="U397">
        <v>274</v>
      </c>
      <c r="V397">
        <v>273</v>
      </c>
      <c r="W397">
        <v>547</v>
      </c>
      <c r="X397">
        <v>2291.5660000000003</v>
      </c>
    </row>
    <row r="398" spans="1:24" x14ac:dyDescent="0.2">
      <c r="A398">
        <v>166901002</v>
      </c>
      <c r="B398" t="s">
        <v>1577</v>
      </c>
      <c r="C398">
        <v>166901</v>
      </c>
      <c r="D398" t="s">
        <v>1578</v>
      </c>
      <c r="E398">
        <v>166</v>
      </c>
      <c r="F398" t="s">
        <v>1579</v>
      </c>
      <c r="G398">
        <v>6</v>
      </c>
      <c r="H398" t="s">
        <v>79</v>
      </c>
      <c r="I398">
        <v>517</v>
      </c>
      <c r="J398">
        <v>482</v>
      </c>
      <c r="K398">
        <v>1006</v>
      </c>
      <c r="L398">
        <v>510</v>
      </c>
      <c r="M398">
        <v>491</v>
      </c>
      <c r="N398">
        <v>1004</v>
      </c>
      <c r="O398">
        <v>518</v>
      </c>
      <c r="P398">
        <v>490</v>
      </c>
      <c r="Q398">
        <v>1011</v>
      </c>
      <c r="R398">
        <v>500</v>
      </c>
      <c r="S398">
        <v>493</v>
      </c>
      <c r="T398">
        <v>993</v>
      </c>
      <c r="U398">
        <v>193</v>
      </c>
      <c r="V398">
        <v>259</v>
      </c>
      <c r="W398">
        <v>452</v>
      </c>
      <c r="X398">
        <v>2310.607</v>
      </c>
    </row>
    <row r="399" spans="1:24" x14ac:dyDescent="0.2">
      <c r="A399">
        <v>26901001</v>
      </c>
      <c r="B399" t="s">
        <v>294</v>
      </c>
      <c r="C399">
        <v>26901</v>
      </c>
      <c r="D399" t="s">
        <v>295</v>
      </c>
      <c r="E399">
        <v>26</v>
      </c>
      <c r="F399" t="s">
        <v>296</v>
      </c>
      <c r="G399">
        <v>6</v>
      </c>
      <c r="H399" t="s">
        <v>79</v>
      </c>
      <c r="I399">
        <v>463</v>
      </c>
      <c r="J399">
        <v>489</v>
      </c>
      <c r="K399">
        <v>952</v>
      </c>
      <c r="L399">
        <v>510</v>
      </c>
      <c r="M399">
        <v>523</v>
      </c>
      <c r="N399">
        <v>1033</v>
      </c>
      <c r="O399">
        <v>512</v>
      </c>
      <c r="P399">
        <v>524</v>
      </c>
      <c r="Q399">
        <v>1036</v>
      </c>
      <c r="R399">
        <v>509</v>
      </c>
      <c r="S399">
        <v>521</v>
      </c>
      <c r="T399">
        <v>1030</v>
      </c>
      <c r="U399">
        <v>277</v>
      </c>
      <c r="V399">
        <v>274</v>
      </c>
      <c r="W399">
        <v>551</v>
      </c>
      <c r="X399">
        <v>2327.2200000000003</v>
      </c>
    </row>
    <row r="400" spans="1:24" x14ac:dyDescent="0.2">
      <c r="A400">
        <v>81902002</v>
      </c>
      <c r="B400" t="s">
        <v>828</v>
      </c>
      <c r="C400">
        <v>81902</v>
      </c>
      <c r="D400" t="s">
        <v>829</v>
      </c>
      <c r="E400">
        <v>81</v>
      </c>
      <c r="F400" t="s">
        <v>830</v>
      </c>
      <c r="G400">
        <v>12</v>
      </c>
      <c r="H400" t="s">
        <v>115</v>
      </c>
      <c r="I400">
        <v>490</v>
      </c>
      <c r="J400">
        <v>442</v>
      </c>
      <c r="K400">
        <v>932</v>
      </c>
      <c r="L400">
        <v>562</v>
      </c>
      <c r="M400">
        <v>537</v>
      </c>
      <c r="N400">
        <v>1099</v>
      </c>
      <c r="O400">
        <v>556</v>
      </c>
      <c r="P400">
        <v>523</v>
      </c>
      <c r="Q400">
        <v>1079</v>
      </c>
      <c r="R400">
        <v>566</v>
      </c>
      <c r="S400">
        <v>544</v>
      </c>
      <c r="T400">
        <v>1109</v>
      </c>
      <c r="U400">
        <v>252</v>
      </c>
      <c r="V400">
        <v>261</v>
      </c>
      <c r="W400">
        <v>513</v>
      </c>
      <c r="X400">
        <v>2330.5190000000002</v>
      </c>
    </row>
    <row r="401" spans="1:24" x14ac:dyDescent="0.2">
      <c r="A401">
        <v>205904001</v>
      </c>
      <c r="B401" t="s">
        <v>1814</v>
      </c>
      <c r="C401">
        <v>205904</v>
      </c>
      <c r="D401" t="s">
        <v>1815</v>
      </c>
      <c r="E401">
        <v>205</v>
      </c>
      <c r="F401" t="s">
        <v>1809</v>
      </c>
      <c r="G401">
        <v>2</v>
      </c>
      <c r="H401" t="s">
        <v>59</v>
      </c>
      <c r="I401">
        <v>501</v>
      </c>
      <c r="J401">
        <v>494</v>
      </c>
      <c r="K401">
        <v>996</v>
      </c>
      <c r="L401">
        <v>485</v>
      </c>
      <c r="M401">
        <v>476</v>
      </c>
      <c r="N401">
        <v>961</v>
      </c>
      <c r="O401">
        <v>483</v>
      </c>
      <c r="P401">
        <v>463</v>
      </c>
      <c r="Q401">
        <v>946</v>
      </c>
      <c r="R401">
        <v>493</v>
      </c>
      <c r="S401">
        <v>517</v>
      </c>
      <c r="T401">
        <v>1010</v>
      </c>
      <c r="U401">
        <v>214</v>
      </c>
      <c r="V401">
        <v>194</v>
      </c>
      <c r="W401">
        <v>408</v>
      </c>
      <c r="X401">
        <v>2330.9</v>
      </c>
    </row>
    <row r="402" spans="1:24" x14ac:dyDescent="0.2">
      <c r="A402">
        <v>147902001</v>
      </c>
      <c r="B402" t="s">
        <v>1452</v>
      </c>
      <c r="C402">
        <v>147902</v>
      </c>
      <c r="D402" t="s">
        <v>1453</v>
      </c>
      <c r="E402">
        <v>147</v>
      </c>
      <c r="F402" t="s">
        <v>1451</v>
      </c>
      <c r="G402">
        <v>12</v>
      </c>
      <c r="H402" t="s">
        <v>115</v>
      </c>
      <c r="I402">
        <v>546</v>
      </c>
      <c r="J402">
        <v>522</v>
      </c>
      <c r="K402">
        <v>1068</v>
      </c>
      <c r="L402">
        <v>524</v>
      </c>
      <c r="M402">
        <v>507</v>
      </c>
      <c r="N402">
        <v>1031</v>
      </c>
      <c r="O402">
        <v>515</v>
      </c>
      <c r="P402">
        <v>498</v>
      </c>
      <c r="Q402">
        <v>1014</v>
      </c>
      <c r="R402">
        <v>545</v>
      </c>
      <c r="S402">
        <v>530</v>
      </c>
      <c r="T402">
        <v>1075</v>
      </c>
      <c r="U402">
        <v>219</v>
      </c>
      <c r="V402">
        <v>251</v>
      </c>
      <c r="W402">
        <v>470</v>
      </c>
      <c r="X402">
        <v>2345.0730000000003</v>
      </c>
    </row>
    <row r="403" spans="1:24" x14ac:dyDescent="0.2">
      <c r="A403">
        <v>7906001</v>
      </c>
      <c r="B403" t="s">
        <v>74</v>
      </c>
      <c r="C403">
        <v>7906</v>
      </c>
      <c r="D403" t="s">
        <v>75</v>
      </c>
      <c r="E403">
        <v>7</v>
      </c>
      <c r="F403" t="s">
        <v>66</v>
      </c>
      <c r="G403">
        <v>20</v>
      </c>
      <c r="H403" t="s">
        <v>67</v>
      </c>
      <c r="I403">
        <v>484</v>
      </c>
      <c r="J403">
        <v>453</v>
      </c>
      <c r="K403">
        <v>941</v>
      </c>
      <c r="L403">
        <v>500</v>
      </c>
      <c r="M403">
        <v>474</v>
      </c>
      <c r="N403">
        <v>976</v>
      </c>
      <c r="O403">
        <v>494</v>
      </c>
      <c r="P403">
        <v>456</v>
      </c>
      <c r="Q403">
        <v>954</v>
      </c>
      <c r="R403">
        <v>509</v>
      </c>
      <c r="S403">
        <v>504</v>
      </c>
      <c r="T403">
        <v>1012</v>
      </c>
      <c r="U403">
        <v>245</v>
      </c>
      <c r="V403">
        <v>249</v>
      </c>
      <c r="W403">
        <v>494</v>
      </c>
      <c r="X403">
        <v>2355.4790000000003</v>
      </c>
    </row>
    <row r="404" spans="1:24" x14ac:dyDescent="0.2">
      <c r="A404">
        <v>92907001</v>
      </c>
      <c r="B404" t="s">
        <v>922</v>
      </c>
      <c r="C404">
        <v>92907</v>
      </c>
      <c r="D404" t="s">
        <v>923</v>
      </c>
      <c r="E404">
        <v>92</v>
      </c>
      <c r="F404" t="s">
        <v>910</v>
      </c>
      <c r="G404">
        <v>7</v>
      </c>
      <c r="H404" t="s">
        <v>26</v>
      </c>
      <c r="I404">
        <v>490</v>
      </c>
      <c r="J404">
        <v>538</v>
      </c>
      <c r="K404">
        <v>1028</v>
      </c>
      <c r="L404">
        <v>569</v>
      </c>
      <c r="M404">
        <v>558</v>
      </c>
      <c r="N404">
        <v>1129</v>
      </c>
      <c r="O404">
        <v>566</v>
      </c>
      <c r="P404">
        <v>549</v>
      </c>
      <c r="Q404">
        <v>1117</v>
      </c>
      <c r="R404">
        <v>578</v>
      </c>
      <c r="S404">
        <v>580</v>
      </c>
      <c r="T404">
        <v>1158</v>
      </c>
      <c r="U404">
        <v>232</v>
      </c>
      <c r="V404">
        <v>256</v>
      </c>
      <c r="W404">
        <v>488</v>
      </c>
      <c r="X404">
        <v>2373.5070000000001</v>
      </c>
    </row>
    <row r="405" spans="1:24" x14ac:dyDescent="0.2">
      <c r="A405">
        <v>126911001</v>
      </c>
      <c r="B405" t="s">
        <v>1348</v>
      </c>
      <c r="C405">
        <v>126911</v>
      </c>
      <c r="D405" t="s">
        <v>1349</v>
      </c>
      <c r="E405">
        <v>126</v>
      </c>
      <c r="F405" t="s">
        <v>1333</v>
      </c>
      <c r="G405">
        <v>11</v>
      </c>
      <c r="H405" t="s">
        <v>461</v>
      </c>
      <c r="I405">
        <v>476</v>
      </c>
      <c r="J405">
        <v>481</v>
      </c>
      <c r="K405">
        <v>957</v>
      </c>
      <c r="L405">
        <v>526</v>
      </c>
      <c r="M405">
        <v>515</v>
      </c>
      <c r="N405">
        <v>1040</v>
      </c>
      <c r="O405">
        <v>527</v>
      </c>
      <c r="P405">
        <v>506</v>
      </c>
      <c r="Q405">
        <v>1033</v>
      </c>
      <c r="R405">
        <v>525</v>
      </c>
      <c r="S405">
        <v>525</v>
      </c>
      <c r="T405">
        <v>1049</v>
      </c>
      <c r="U405">
        <v>240</v>
      </c>
      <c r="V405">
        <v>247</v>
      </c>
      <c r="W405">
        <v>487</v>
      </c>
      <c r="X405">
        <v>2377.7570000000001</v>
      </c>
    </row>
    <row r="406" spans="1:24" x14ac:dyDescent="0.2">
      <c r="A406">
        <v>150901001</v>
      </c>
      <c r="B406" t="s">
        <v>1461</v>
      </c>
      <c r="C406">
        <v>150901</v>
      </c>
      <c r="D406" t="s">
        <v>1462</v>
      </c>
      <c r="E406">
        <v>150</v>
      </c>
      <c r="F406" t="s">
        <v>1463</v>
      </c>
      <c r="G406">
        <v>13</v>
      </c>
      <c r="H406" t="s">
        <v>92</v>
      </c>
      <c r="I406">
        <v>535</v>
      </c>
      <c r="J406">
        <v>514</v>
      </c>
      <c r="K406">
        <v>1048</v>
      </c>
      <c r="L406">
        <v>550</v>
      </c>
      <c r="M406">
        <v>532</v>
      </c>
      <c r="N406">
        <v>1082</v>
      </c>
      <c r="O406">
        <v>552</v>
      </c>
      <c r="P406">
        <v>524</v>
      </c>
      <c r="Q406">
        <v>1077</v>
      </c>
      <c r="R406">
        <v>548</v>
      </c>
      <c r="S406">
        <v>542</v>
      </c>
      <c r="T406">
        <v>1088</v>
      </c>
      <c r="U406">
        <v>246</v>
      </c>
      <c r="V406">
        <v>248</v>
      </c>
      <c r="W406">
        <v>494</v>
      </c>
      <c r="X406">
        <v>2400.5160000000001</v>
      </c>
    </row>
    <row r="407" spans="1:24" x14ac:dyDescent="0.2">
      <c r="A407">
        <v>227803001</v>
      </c>
      <c r="B407" t="s">
        <v>1961</v>
      </c>
      <c r="C407">
        <v>227803</v>
      </c>
      <c r="D407" t="s">
        <v>1962</v>
      </c>
      <c r="E407">
        <v>227</v>
      </c>
      <c r="F407" t="s">
        <v>1963</v>
      </c>
      <c r="G407">
        <v>13</v>
      </c>
      <c r="H407" t="s">
        <v>92</v>
      </c>
      <c r="I407">
        <v>483</v>
      </c>
      <c r="J407">
        <v>443</v>
      </c>
      <c r="K407">
        <v>927</v>
      </c>
      <c r="L407">
        <v>492</v>
      </c>
      <c r="M407">
        <v>471</v>
      </c>
      <c r="N407">
        <v>963</v>
      </c>
      <c r="O407">
        <v>470</v>
      </c>
      <c r="P407">
        <v>451</v>
      </c>
      <c r="Q407">
        <v>921</v>
      </c>
      <c r="R407">
        <v>520</v>
      </c>
      <c r="S407">
        <v>497</v>
      </c>
      <c r="T407">
        <v>1017</v>
      </c>
      <c r="U407">
        <v>223</v>
      </c>
      <c r="V407">
        <v>208</v>
      </c>
      <c r="W407">
        <v>431</v>
      </c>
      <c r="X407">
        <v>2423.34</v>
      </c>
    </row>
    <row r="408" spans="1:24" x14ac:dyDescent="0.2">
      <c r="A408">
        <v>223901001</v>
      </c>
      <c r="B408" t="s">
        <v>1944</v>
      </c>
      <c r="C408">
        <v>223901</v>
      </c>
      <c r="D408" t="s">
        <v>1945</v>
      </c>
      <c r="E408">
        <v>223</v>
      </c>
      <c r="F408" t="s">
        <v>1946</v>
      </c>
      <c r="G408">
        <v>17</v>
      </c>
      <c r="H408" t="s">
        <v>388</v>
      </c>
      <c r="I408">
        <v>498</v>
      </c>
      <c r="J408">
        <v>480</v>
      </c>
      <c r="K408">
        <v>982</v>
      </c>
      <c r="L408">
        <v>516</v>
      </c>
      <c r="M408">
        <v>491</v>
      </c>
      <c r="N408">
        <v>1011</v>
      </c>
      <c r="O408">
        <v>538</v>
      </c>
      <c r="P408">
        <v>511</v>
      </c>
      <c r="Q408">
        <v>1054</v>
      </c>
      <c r="R408">
        <v>437</v>
      </c>
      <c r="S408">
        <v>420</v>
      </c>
      <c r="T408">
        <v>857</v>
      </c>
      <c r="U408">
        <v>244</v>
      </c>
      <c r="V408">
        <v>241</v>
      </c>
      <c r="W408">
        <v>485</v>
      </c>
      <c r="X408">
        <v>2433.2190000000001</v>
      </c>
    </row>
    <row r="409" spans="1:24" x14ac:dyDescent="0.2">
      <c r="A409">
        <v>146907001</v>
      </c>
      <c r="B409" t="s">
        <v>1447</v>
      </c>
      <c r="C409">
        <v>146907</v>
      </c>
      <c r="D409" t="s">
        <v>1448</v>
      </c>
      <c r="E409">
        <v>146</v>
      </c>
      <c r="F409" t="s">
        <v>1439</v>
      </c>
      <c r="G409">
        <v>4</v>
      </c>
      <c r="H409" t="s">
        <v>252</v>
      </c>
      <c r="I409">
        <v>551</v>
      </c>
      <c r="J409">
        <v>531</v>
      </c>
      <c r="K409">
        <v>1082</v>
      </c>
      <c r="L409">
        <v>572</v>
      </c>
      <c r="M409">
        <v>551</v>
      </c>
      <c r="N409">
        <v>1123</v>
      </c>
      <c r="O409">
        <v>605</v>
      </c>
      <c r="P409">
        <v>545</v>
      </c>
      <c r="Q409">
        <v>1152</v>
      </c>
      <c r="R409">
        <v>548</v>
      </c>
      <c r="S409">
        <v>555</v>
      </c>
      <c r="T409">
        <v>1103</v>
      </c>
      <c r="U409">
        <v>255</v>
      </c>
      <c r="V409">
        <v>271</v>
      </c>
      <c r="W409">
        <v>526</v>
      </c>
      <c r="X409">
        <v>2440.8810000000003</v>
      </c>
    </row>
    <row r="410" spans="1:24" x14ac:dyDescent="0.2">
      <c r="A410">
        <v>205901001</v>
      </c>
      <c r="B410" t="s">
        <v>1807</v>
      </c>
      <c r="C410">
        <v>205901</v>
      </c>
      <c r="D410" t="s">
        <v>1808</v>
      </c>
      <c r="E410">
        <v>205</v>
      </c>
      <c r="F410" t="s">
        <v>1809</v>
      </c>
      <c r="G410">
        <v>2</v>
      </c>
      <c r="H410" t="s">
        <v>59</v>
      </c>
      <c r="I410">
        <v>515</v>
      </c>
      <c r="J410">
        <v>494</v>
      </c>
      <c r="K410">
        <v>1009</v>
      </c>
      <c r="L410">
        <v>520</v>
      </c>
      <c r="M410">
        <v>489</v>
      </c>
      <c r="N410">
        <v>1010</v>
      </c>
      <c r="O410">
        <v>488</v>
      </c>
      <c r="P410">
        <v>475</v>
      </c>
      <c r="Q410">
        <v>962</v>
      </c>
      <c r="R410">
        <v>545</v>
      </c>
      <c r="S410">
        <v>501</v>
      </c>
      <c r="T410">
        <v>1046</v>
      </c>
      <c r="U410">
        <v>238</v>
      </c>
      <c r="V410">
        <v>266</v>
      </c>
      <c r="W410">
        <v>504</v>
      </c>
      <c r="X410">
        <v>2445.5500000000002</v>
      </c>
    </row>
    <row r="411" spans="1:24" x14ac:dyDescent="0.2">
      <c r="A411">
        <v>92901001</v>
      </c>
      <c r="B411" t="s">
        <v>911</v>
      </c>
      <c r="C411">
        <v>92901</v>
      </c>
      <c r="D411" t="s">
        <v>912</v>
      </c>
      <c r="E411">
        <v>92</v>
      </c>
      <c r="F411" t="s">
        <v>910</v>
      </c>
      <c r="G411">
        <v>7</v>
      </c>
      <c r="H411" t="s">
        <v>26</v>
      </c>
      <c r="I411">
        <v>465</v>
      </c>
      <c r="J411">
        <v>455</v>
      </c>
      <c r="K411">
        <v>919</v>
      </c>
      <c r="L411">
        <v>491</v>
      </c>
      <c r="M411">
        <v>474</v>
      </c>
      <c r="N411">
        <v>964</v>
      </c>
      <c r="O411">
        <v>504</v>
      </c>
      <c r="P411">
        <v>480</v>
      </c>
      <c r="Q411">
        <v>985</v>
      </c>
      <c r="R411">
        <v>468</v>
      </c>
      <c r="S411">
        <v>464</v>
      </c>
      <c r="T411">
        <v>930</v>
      </c>
      <c r="U411">
        <v>252</v>
      </c>
      <c r="V411">
        <v>267</v>
      </c>
      <c r="W411">
        <v>519</v>
      </c>
      <c r="X411">
        <v>2490.9480000000003</v>
      </c>
    </row>
    <row r="412" spans="1:24" x14ac:dyDescent="0.2">
      <c r="A412">
        <v>43918001</v>
      </c>
      <c r="B412" t="s">
        <v>432</v>
      </c>
      <c r="C412">
        <v>43918</v>
      </c>
      <c r="D412" t="s">
        <v>433</v>
      </c>
      <c r="E412">
        <v>43</v>
      </c>
      <c r="F412" t="s">
        <v>396</v>
      </c>
      <c r="G412">
        <v>10</v>
      </c>
      <c r="H412" t="s">
        <v>397</v>
      </c>
      <c r="I412">
        <v>512</v>
      </c>
      <c r="J412">
        <v>508</v>
      </c>
      <c r="K412">
        <v>1021</v>
      </c>
      <c r="L412">
        <v>527</v>
      </c>
      <c r="M412">
        <v>511</v>
      </c>
      <c r="N412">
        <v>1038</v>
      </c>
      <c r="O412">
        <v>510</v>
      </c>
      <c r="P412">
        <v>493</v>
      </c>
      <c r="Q412">
        <v>1004</v>
      </c>
      <c r="R412">
        <v>549</v>
      </c>
      <c r="S412">
        <v>535</v>
      </c>
      <c r="T412">
        <v>1084</v>
      </c>
      <c r="U412">
        <v>247</v>
      </c>
      <c r="V412">
        <v>278</v>
      </c>
      <c r="W412">
        <v>525</v>
      </c>
      <c r="X412">
        <v>2508.2560000000003</v>
      </c>
    </row>
    <row r="413" spans="1:24" x14ac:dyDescent="0.2">
      <c r="A413">
        <v>74903001</v>
      </c>
      <c r="B413" t="s">
        <v>781</v>
      </c>
      <c r="C413">
        <v>74903</v>
      </c>
      <c r="D413" t="s">
        <v>782</v>
      </c>
      <c r="E413">
        <v>74</v>
      </c>
      <c r="F413" t="s">
        <v>783</v>
      </c>
      <c r="G413">
        <v>10</v>
      </c>
      <c r="H413" t="s">
        <v>397</v>
      </c>
      <c r="I413">
        <v>471</v>
      </c>
      <c r="J413">
        <v>484</v>
      </c>
      <c r="K413">
        <v>955</v>
      </c>
      <c r="L413">
        <v>509</v>
      </c>
      <c r="M413">
        <v>501</v>
      </c>
      <c r="N413">
        <v>1009</v>
      </c>
      <c r="O413">
        <v>491</v>
      </c>
      <c r="P413">
        <v>479</v>
      </c>
      <c r="Q413">
        <v>971</v>
      </c>
      <c r="R413">
        <v>522</v>
      </c>
      <c r="S413">
        <v>518</v>
      </c>
      <c r="T413">
        <v>1040</v>
      </c>
      <c r="U413">
        <v>238</v>
      </c>
      <c r="V413">
        <v>271</v>
      </c>
      <c r="W413">
        <v>509</v>
      </c>
      <c r="X413">
        <v>2523.73</v>
      </c>
    </row>
    <row r="414" spans="1:24" x14ac:dyDescent="0.2">
      <c r="A414">
        <v>204904001</v>
      </c>
      <c r="B414" t="s">
        <v>1805</v>
      </c>
      <c r="C414">
        <v>204904</v>
      </c>
      <c r="D414" t="s">
        <v>1806</v>
      </c>
      <c r="E414">
        <v>204</v>
      </c>
      <c r="F414" t="s">
        <v>1804</v>
      </c>
      <c r="G414">
        <v>6</v>
      </c>
      <c r="H414" t="s">
        <v>79</v>
      </c>
      <c r="I414">
        <v>478</v>
      </c>
      <c r="J414">
        <v>481</v>
      </c>
      <c r="K414">
        <v>958</v>
      </c>
      <c r="L414">
        <v>489</v>
      </c>
      <c r="M414">
        <v>489</v>
      </c>
      <c r="N414">
        <v>978</v>
      </c>
      <c r="O414">
        <v>496</v>
      </c>
      <c r="P414">
        <v>480</v>
      </c>
      <c r="Q414">
        <v>976</v>
      </c>
      <c r="R414">
        <v>480</v>
      </c>
      <c r="S414">
        <v>502</v>
      </c>
      <c r="T414">
        <v>982</v>
      </c>
      <c r="U414">
        <v>272</v>
      </c>
      <c r="V414">
        <v>274</v>
      </c>
      <c r="W414">
        <v>546</v>
      </c>
      <c r="X414">
        <v>2532.6849999999999</v>
      </c>
    </row>
    <row r="415" spans="1:24" x14ac:dyDescent="0.2">
      <c r="A415">
        <v>147903002</v>
      </c>
      <c r="B415" t="s">
        <v>1454</v>
      </c>
      <c r="C415">
        <v>147903</v>
      </c>
      <c r="D415" t="s">
        <v>1455</v>
      </c>
      <c r="E415">
        <v>147</v>
      </c>
      <c r="F415" t="s">
        <v>1451</v>
      </c>
      <c r="G415">
        <v>12</v>
      </c>
      <c r="H415" t="s">
        <v>115</v>
      </c>
      <c r="I415">
        <v>500</v>
      </c>
      <c r="J415">
        <v>480</v>
      </c>
      <c r="K415">
        <v>980</v>
      </c>
      <c r="L415">
        <v>494</v>
      </c>
      <c r="M415">
        <v>486</v>
      </c>
      <c r="N415">
        <v>980</v>
      </c>
      <c r="O415">
        <v>530</v>
      </c>
      <c r="P415">
        <v>495</v>
      </c>
      <c r="Q415">
        <v>1025</v>
      </c>
      <c r="R415">
        <v>470</v>
      </c>
      <c r="S415">
        <v>480</v>
      </c>
      <c r="T415">
        <v>950</v>
      </c>
      <c r="U415">
        <v>243</v>
      </c>
      <c r="V415">
        <v>264</v>
      </c>
      <c r="W415">
        <v>507</v>
      </c>
      <c r="X415">
        <v>2554.1610000000001</v>
      </c>
    </row>
    <row r="416" spans="1:24" x14ac:dyDescent="0.2">
      <c r="A416">
        <v>75902001</v>
      </c>
      <c r="B416" t="s">
        <v>797</v>
      </c>
      <c r="C416">
        <v>75902</v>
      </c>
      <c r="D416" t="s">
        <v>798</v>
      </c>
      <c r="E416">
        <v>75</v>
      </c>
      <c r="F416" t="s">
        <v>796</v>
      </c>
      <c r="G416">
        <v>13</v>
      </c>
      <c r="H416" t="s">
        <v>92</v>
      </c>
      <c r="I416">
        <v>484</v>
      </c>
      <c r="J416">
        <v>469</v>
      </c>
      <c r="K416">
        <v>953</v>
      </c>
      <c r="L416">
        <v>527</v>
      </c>
      <c r="M416">
        <v>513</v>
      </c>
      <c r="N416">
        <v>1039</v>
      </c>
      <c r="O416">
        <v>525</v>
      </c>
      <c r="P416">
        <v>504</v>
      </c>
      <c r="Q416">
        <v>1030</v>
      </c>
      <c r="R416">
        <v>528</v>
      </c>
      <c r="S416">
        <v>524</v>
      </c>
      <c r="T416">
        <v>1051</v>
      </c>
      <c r="U416">
        <v>325</v>
      </c>
      <c r="V416">
        <v>303</v>
      </c>
      <c r="W416">
        <v>628</v>
      </c>
      <c r="X416">
        <v>2557.0930000000003</v>
      </c>
    </row>
    <row r="417" spans="1:24" x14ac:dyDescent="0.2">
      <c r="A417">
        <v>3905001</v>
      </c>
      <c r="B417" t="s">
        <v>50</v>
      </c>
      <c r="C417">
        <v>3905</v>
      </c>
      <c r="D417" t="s">
        <v>51</v>
      </c>
      <c r="E417">
        <v>3</v>
      </c>
      <c r="F417" t="s">
        <v>43</v>
      </c>
      <c r="G417">
        <v>7</v>
      </c>
      <c r="H417" t="s">
        <v>26</v>
      </c>
      <c r="I417">
        <v>480</v>
      </c>
      <c r="J417">
        <v>495</v>
      </c>
      <c r="K417">
        <v>976</v>
      </c>
      <c r="L417">
        <v>495</v>
      </c>
      <c r="M417">
        <v>514</v>
      </c>
      <c r="N417">
        <v>1009</v>
      </c>
      <c r="O417">
        <v>499</v>
      </c>
      <c r="P417">
        <v>509</v>
      </c>
      <c r="Q417">
        <v>1008</v>
      </c>
      <c r="R417">
        <v>489</v>
      </c>
      <c r="S417">
        <v>520</v>
      </c>
      <c r="T417">
        <v>1009</v>
      </c>
      <c r="U417">
        <v>240</v>
      </c>
      <c r="V417">
        <v>267</v>
      </c>
      <c r="W417">
        <v>507</v>
      </c>
      <c r="X417">
        <v>2565.6750000000002</v>
      </c>
    </row>
    <row r="418" spans="1:24" x14ac:dyDescent="0.2">
      <c r="A418">
        <v>101838004</v>
      </c>
      <c r="B418" t="s">
        <v>985</v>
      </c>
      <c r="C418">
        <v>101838</v>
      </c>
      <c r="D418" t="s">
        <v>984</v>
      </c>
      <c r="E418">
        <v>101</v>
      </c>
      <c r="F418" t="s">
        <v>971</v>
      </c>
      <c r="G418">
        <v>4</v>
      </c>
      <c r="H418" t="s">
        <v>252</v>
      </c>
      <c r="I418">
        <v>529</v>
      </c>
      <c r="J418">
        <v>517</v>
      </c>
      <c r="K418">
        <v>1046</v>
      </c>
      <c r="L418">
        <v>537</v>
      </c>
      <c r="M418">
        <v>512</v>
      </c>
      <c r="N418">
        <v>1049</v>
      </c>
      <c r="O418">
        <v>535</v>
      </c>
      <c r="P418">
        <v>491</v>
      </c>
      <c r="Q418">
        <v>1027</v>
      </c>
      <c r="R418">
        <v>540</v>
      </c>
      <c r="S418">
        <v>558</v>
      </c>
      <c r="T418">
        <v>1098</v>
      </c>
      <c r="U418">
        <v>94</v>
      </c>
      <c r="V418">
        <v>99</v>
      </c>
      <c r="W418">
        <v>193</v>
      </c>
      <c r="X418">
        <v>2601.8430000000003</v>
      </c>
    </row>
    <row r="419" spans="1:24" x14ac:dyDescent="0.2">
      <c r="A419">
        <v>101838001</v>
      </c>
      <c r="B419" t="s">
        <v>196</v>
      </c>
      <c r="C419">
        <v>101838</v>
      </c>
      <c r="D419" t="s">
        <v>984</v>
      </c>
      <c r="E419">
        <v>101</v>
      </c>
      <c r="F419" t="s">
        <v>971</v>
      </c>
      <c r="G419">
        <v>4</v>
      </c>
      <c r="H419" t="s">
        <v>252</v>
      </c>
      <c r="I419">
        <v>404</v>
      </c>
      <c r="J419">
        <v>420</v>
      </c>
      <c r="K419">
        <v>824</v>
      </c>
      <c r="L419">
        <v>415</v>
      </c>
      <c r="M419">
        <v>424</v>
      </c>
      <c r="N419">
        <v>839</v>
      </c>
      <c r="O419">
        <v>407</v>
      </c>
      <c r="P419">
        <v>407</v>
      </c>
      <c r="Q419">
        <v>815</v>
      </c>
      <c r="R419">
        <v>424</v>
      </c>
      <c r="S419">
        <v>443</v>
      </c>
      <c r="T419">
        <v>867</v>
      </c>
      <c r="U419">
        <v>142</v>
      </c>
      <c r="V419">
        <v>126</v>
      </c>
      <c r="W419">
        <v>268</v>
      </c>
      <c r="X419">
        <v>2601.8430000000003</v>
      </c>
    </row>
    <row r="420" spans="1:24" x14ac:dyDescent="0.2">
      <c r="A420">
        <v>144901001</v>
      </c>
      <c r="B420" t="s">
        <v>1423</v>
      </c>
      <c r="C420">
        <v>144901</v>
      </c>
      <c r="D420" t="s">
        <v>1424</v>
      </c>
      <c r="E420">
        <v>144</v>
      </c>
      <c r="F420" t="s">
        <v>1425</v>
      </c>
      <c r="G420">
        <v>13</v>
      </c>
      <c r="H420" t="s">
        <v>92</v>
      </c>
      <c r="I420">
        <v>469</v>
      </c>
      <c r="J420">
        <v>484</v>
      </c>
      <c r="K420">
        <v>953</v>
      </c>
      <c r="L420">
        <v>508</v>
      </c>
      <c r="M420">
        <v>511</v>
      </c>
      <c r="N420">
        <v>1020</v>
      </c>
      <c r="O420">
        <v>521</v>
      </c>
      <c r="P420">
        <v>521</v>
      </c>
      <c r="Q420">
        <v>1042</v>
      </c>
      <c r="R420">
        <v>497</v>
      </c>
      <c r="S420">
        <v>502</v>
      </c>
      <c r="T420">
        <v>999</v>
      </c>
      <c r="U420">
        <v>278</v>
      </c>
      <c r="V420">
        <v>311</v>
      </c>
      <c r="W420">
        <v>589</v>
      </c>
      <c r="X420">
        <v>2608.9520000000002</v>
      </c>
    </row>
    <row r="421" spans="1:24" x14ac:dyDescent="0.2">
      <c r="A421">
        <v>163901001</v>
      </c>
      <c r="B421" t="s">
        <v>1563</v>
      </c>
      <c r="C421">
        <v>163901</v>
      </c>
      <c r="D421" t="s">
        <v>1564</v>
      </c>
      <c r="E421">
        <v>163</v>
      </c>
      <c r="F421" t="s">
        <v>1565</v>
      </c>
      <c r="G421">
        <v>20</v>
      </c>
      <c r="H421" t="s">
        <v>67</v>
      </c>
      <c r="I421">
        <v>478</v>
      </c>
      <c r="J421">
        <v>477</v>
      </c>
      <c r="K421">
        <v>955</v>
      </c>
      <c r="L421">
        <v>521</v>
      </c>
      <c r="M421">
        <v>499</v>
      </c>
      <c r="N421">
        <v>1021</v>
      </c>
      <c r="O421">
        <v>528</v>
      </c>
      <c r="P421">
        <v>485</v>
      </c>
      <c r="Q421">
        <v>1015</v>
      </c>
      <c r="R421">
        <v>515</v>
      </c>
      <c r="S421">
        <v>512</v>
      </c>
      <c r="T421">
        <v>1027</v>
      </c>
      <c r="U421">
        <v>268</v>
      </c>
      <c r="V421">
        <v>308</v>
      </c>
      <c r="W421">
        <v>576</v>
      </c>
      <c r="X421">
        <v>2611.81</v>
      </c>
    </row>
    <row r="422" spans="1:24" x14ac:dyDescent="0.2">
      <c r="A422">
        <v>109904001</v>
      </c>
      <c r="B422" t="s">
        <v>1221</v>
      </c>
      <c r="C422">
        <v>109904</v>
      </c>
      <c r="D422" t="s">
        <v>1222</v>
      </c>
      <c r="E422">
        <v>109</v>
      </c>
      <c r="F422" t="s">
        <v>1223</v>
      </c>
      <c r="G422">
        <v>12</v>
      </c>
      <c r="H422" t="s">
        <v>115</v>
      </c>
      <c r="I422">
        <v>479</v>
      </c>
      <c r="J422">
        <v>476</v>
      </c>
      <c r="K422">
        <v>956</v>
      </c>
      <c r="L422">
        <v>497</v>
      </c>
      <c r="M422">
        <v>491</v>
      </c>
      <c r="N422">
        <v>988</v>
      </c>
      <c r="O422">
        <v>492</v>
      </c>
      <c r="P422">
        <v>477</v>
      </c>
      <c r="Q422">
        <v>969</v>
      </c>
      <c r="R422">
        <v>502</v>
      </c>
      <c r="S422">
        <v>504</v>
      </c>
      <c r="T422">
        <v>1006</v>
      </c>
      <c r="U422">
        <v>256</v>
      </c>
      <c r="V422">
        <v>257</v>
      </c>
      <c r="W422">
        <v>513</v>
      </c>
      <c r="X422">
        <v>2630.8560000000002</v>
      </c>
    </row>
    <row r="423" spans="1:24" x14ac:dyDescent="0.2">
      <c r="A423">
        <v>20906002</v>
      </c>
      <c r="B423" t="s">
        <v>259</v>
      </c>
      <c r="C423">
        <v>20906</v>
      </c>
      <c r="D423" t="s">
        <v>260</v>
      </c>
      <c r="E423">
        <v>20</v>
      </c>
      <c r="F423" t="s">
        <v>251</v>
      </c>
      <c r="G423">
        <v>4</v>
      </c>
      <c r="H423" t="s">
        <v>252</v>
      </c>
      <c r="I423">
        <v>491</v>
      </c>
      <c r="J423">
        <v>484</v>
      </c>
      <c r="K423">
        <v>976</v>
      </c>
      <c r="L423">
        <v>539</v>
      </c>
      <c r="M423">
        <v>522</v>
      </c>
      <c r="N423">
        <v>1061</v>
      </c>
      <c r="O423">
        <v>555</v>
      </c>
      <c r="P423">
        <v>524</v>
      </c>
      <c r="Q423">
        <v>1079</v>
      </c>
      <c r="R423">
        <v>517</v>
      </c>
      <c r="S423">
        <v>520</v>
      </c>
      <c r="T423">
        <v>1037</v>
      </c>
      <c r="U423">
        <v>280</v>
      </c>
      <c r="V423">
        <v>334</v>
      </c>
      <c r="W423">
        <v>614</v>
      </c>
      <c r="X423">
        <v>2636.9760000000001</v>
      </c>
    </row>
    <row r="424" spans="1:24" x14ac:dyDescent="0.2">
      <c r="A424">
        <v>234902001</v>
      </c>
      <c r="B424" t="s">
        <v>2038</v>
      </c>
      <c r="C424">
        <v>234902</v>
      </c>
      <c r="D424" t="s">
        <v>2039</v>
      </c>
      <c r="E424">
        <v>234</v>
      </c>
      <c r="F424" t="s">
        <v>2040</v>
      </c>
      <c r="G424">
        <v>10</v>
      </c>
      <c r="H424" t="s">
        <v>397</v>
      </c>
      <c r="I424">
        <v>545</v>
      </c>
      <c r="J424">
        <v>525</v>
      </c>
      <c r="K424">
        <v>1070</v>
      </c>
      <c r="L424">
        <v>567</v>
      </c>
      <c r="M424">
        <v>537</v>
      </c>
      <c r="N424">
        <v>1104</v>
      </c>
      <c r="O424">
        <v>574</v>
      </c>
      <c r="P424">
        <v>532</v>
      </c>
      <c r="Q424">
        <v>1106</v>
      </c>
      <c r="R424">
        <v>560</v>
      </c>
      <c r="S424">
        <v>542</v>
      </c>
      <c r="T424">
        <v>1102</v>
      </c>
      <c r="U424">
        <v>299</v>
      </c>
      <c r="V424">
        <v>321</v>
      </c>
      <c r="W424">
        <v>620</v>
      </c>
      <c r="X424">
        <v>2640.2690000000002</v>
      </c>
    </row>
    <row r="425" spans="1:24" x14ac:dyDescent="0.2">
      <c r="A425">
        <v>57808101</v>
      </c>
      <c r="B425" t="s">
        <v>501</v>
      </c>
      <c r="C425">
        <v>57808</v>
      </c>
      <c r="D425" t="s">
        <v>501</v>
      </c>
      <c r="E425">
        <v>57</v>
      </c>
      <c r="F425" t="s">
        <v>480</v>
      </c>
      <c r="G425">
        <v>10</v>
      </c>
      <c r="H425" t="s">
        <v>397</v>
      </c>
      <c r="I425">
        <v>490</v>
      </c>
      <c r="J425">
        <v>453</v>
      </c>
      <c r="K425">
        <v>943</v>
      </c>
      <c r="L425">
        <v>485</v>
      </c>
      <c r="M425">
        <v>455</v>
      </c>
      <c r="N425">
        <v>940</v>
      </c>
      <c r="O425">
        <v>488</v>
      </c>
      <c r="P425">
        <v>463</v>
      </c>
      <c r="Q425">
        <v>951</v>
      </c>
      <c r="U425">
        <v>394</v>
      </c>
      <c r="V425">
        <v>359</v>
      </c>
      <c r="W425">
        <v>753</v>
      </c>
      <c r="X425">
        <v>2640.8540000000003</v>
      </c>
    </row>
    <row r="426" spans="1:24" x14ac:dyDescent="0.2">
      <c r="A426">
        <v>61905001</v>
      </c>
      <c r="B426" t="s">
        <v>627</v>
      </c>
      <c r="C426">
        <v>61905</v>
      </c>
      <c r="D426" t="s">
        <v>628</v>
      </c>
      <c r="E426">
        <v>61</v>
      </c>
      <c r="F426" t="s">
        <v>615</v>
      </c>
      <c r="G426">
        <v>11</v>
      </c>
      <c r="H426" t="s">
        <v>461</v>
      </c>
      <c r="I426">
        <v>528</v>
      </c>
      <c r="J426">
        <v>499</v>
      </c>
      <c r="K426">
        <v>1027</v>
      </c>
      <c r="L426">
        <v>555</v>
      </c>
      <c r="M426">
        <v>528</v>
      </c>
      <c r="N426">
        <v>1083</v>
      </c>
      <c r="O426">
        <v>574</v>
      </c>
      <c r="P426">
        <v>536</v>
      </c>
      <c r="Q426">
        <v>1110</v>
      </c>
      <c r="R426">
        <v>530</v>
      </c>
      <c r="S426">
        <v>517</v>
      </c>
      <c r="T426">
        <v>1048</v>
      </c>
      <c r="U426">
        <v>310</v>
      </c>
      <c r="V426">
        <v>293</v>
      </c>
      <c r="W426">
        <v>603</v>
      </c>
      <c r="X426">
        <v>2662.114</v>
      </c>
    </row>
    <row r="427" spans="1:24" x14ac:dyDescent="0.2">
      <c r="A427">
        <v>126908001</v>
      </c>
      <c r="B427" t="s">
        <v>1346</v>
      </c>
      <c r="C427">
        <v>126908</v>
      </c>
      <c r="D427" t="s">
        <v>1347</v>
      </c>
      <c r="E427">
        <v>126</v>
      </c>
      <c r="F427" t="s">
        <v>1333</v>
      </c>
      <c r="G427">
        <v>11</v>
      </c>
      <c r="H427" t="s">
        <v>461</v>
      </c>
      <c r="I427">
        <v>482</v>
      </c>
      <c r="J427">
        <v>485</v>
      </c>
      <c r="K427">
        <v>967</v>
      </c>
      <c r="L427">
        <v>489</v>
      </c>
      <c r="M427">
        <v>494</v>
      </c>
      <c r="N427">
        <v>981</v>
      </c>
      <c r="O427">
        <v>487</v>
      </c>
      <c r="P427">
        <v>489</v>
      </c>
      <c r="Q427">
        <v>974</v>
      </c>
      <c r="R427">
        <v>493</v>
      </c>
      <c r="S427">
        <v>502</v>
      </c>
      <c r="T427">
        <v>994</v>
      </c>
      <c r="U427">
        <v>260</v>
      </c>
      <c r="V427">
        <v>297</v>
      </c>
      <c r="W427">
        <v>557</v>
      </c>
      <c r="X427">
        <v>2684.3630000000003</v>
      </c>
    </row>
    <row r="428" spans="1:24" x14ac:dyDescent="0.2">
      <c r="A428">
        <v>105905001</v>
      </c>
      <c r="B428" t="s">
        <v>1153</v>
      </c>
      <c r="C428">
        <v>105905</v>
      </c>
      <c r="D428" t="s">
        <v>1154</v>
      </c>
      <c r="E428">
        <v>105</v>
      </c>
      <c r="F428" t="s">
        <v>1148</v>
      </c>
      <c r="G428">
        <v>13</v>
      </c>
      <c r="H428" t="s">
        <v>92</v>
      </c>
      <c r="I428">
        <v>544</v>
      </c>
      <c r="J428">
        <v>559</v>
      </c>
      <c r="K428">
        <v>1104</v>
      </c>
      <c r="L428">
        <v>561</v>
      </c>
      <c r="M428">
        <v>558</v>
      </c>
      <c r="N428">
        <v>1119</v>
      </c>
      <c r="O428">
        <v>555</v>
      </c>
      <c r="P428">
        <v>550</v>
      </c>
      <c r="Q428">
        <v>1106</v>
      </c>
      <c r="R428">
        <v>567</v>
      </c>
      <c r="S428">
        <v>567</v>
      </c>
      <c r="T428">
        <v>1135</v>
      </c>
      <c r="U428">
        <v>312</v>
      </c>
      <c r="V428">
        <v>372</v>
      </c>
      <c r="W428">
        <v>684</v>
      </c>
      <c r="X428">
        <v>2685.9410000000003</v>
      </c>
    </row>
    <row r="429" spans="1:24" x14ac:dyDescent="0.2">
      <c r="A429">
        <v>100905001</v>
      </c>
      <c r="B429" t="s">
        <v>963</v>
      </c>
      <c r="C429">
        <v>100905</v>
      </c>
      <c r="D429" t="s">
        <v>964</v>
      </c>
      <c r="E429">
        <v>100</v>
      </c>
      <c r="F429" t="s">
        <v>960</v>
      </c>
      <c r="G429">
        <v>5</v>
      </c>
      <c r="H429" t="s">
        <v>372</v>
      </c>
      <c r="I429">
        <v>539</v>
      </c>
      <c r="J429">
        <v>535</v>
      </c>
      <c r="K429">
        <v>1074</v>
      </c>
      <c r="L429">
        <v>533</v>
      </c>
      <c r="M429">
        <v>538</v>
      </c>
      <c r="N429">
        <v>1071</v>
      </c>
      <c r="O429">
        <v>528</v>
      </c>
      <c r="P429">
        <v>534</v>
      </c>
      <c r="Q429">
        <v>1061</v>
      </c>
      <c r="R429">
        <v>540</v>
      </c>
      <c r="S429">
        <v>544</v>
      </c>
      <c r="T429">
        <v>1084</v>
      </c>
      <c r="U429">
        <v>301</v>
      </c>
      <c r="V429">
        <v>338</v>
      </c>
      <c r="W429">
        <v>639</v>
      </c>
      <c r="X429">
        <v>2754.81</v>
      </c>
    </row>
    <row r="430" spans="1:24" x14ac:dyDescent="0.2">
      <c r="A430">
        <v>37907002</v>
      </c>
      <c r="B430" t="s">
        <v>378</v>
      </c>
      <c r="C430">
        <v>37907</v>
      </c>
      <c r="D430" t="s">
        <v>379</v>
      </c>
      <c r="E430">
        <v>37</v>
      </c>
      <c r="F430" t="s">
        <v>375</v>
      </c>
      <c r="G430">
        <v>7</v>
      </c>
      <c r="H430" t="s">
        <v>26</v>
      </c>
      <c r="I430">
        <v>527</v>
      </c>
      <c r="J430">
        <v>500</v>
      </c>
      <c r="K430">
        <v>1027</v>
      </c>
      <c r="L430">
        <v>522</v>
      </c>
      <c r="M430">
        <v>495</v>
      </c>
      <c r="N430">
        <v>1017</v>
      </c>
      <c r="O430">
        <v>512</v>
      </c>
      <c r="P430">
        <v>499</v>
      </c>
      <c r="Q430">
        <v>1011</v>
      </c>
      <c r="R430">
        <v>539</v>
      </c>
      <c r="S430">
        <v>488</v>
      </c>
      <c r="T430">
        <v>1026</v>
      </c>
      <c r="U430">
        <v>285</v>
      </c>
      <c r="V430">
        <v>312</v>
      </c>
      <c r="W430">
        <v>597</v>
      </c>
      <c r="X430">
        <v>2762.1130000000003</v>
      </c>
    </row>
    <row r="431" spans="1:24" x14ac:dyDescent="0.2">
      <c r="A431">
        <v>165902001</v>
      </c>
      <c r="B431" t="s">
        <v>1575</v>
      </c>
      <c r="C431">
        <v>165902</v>
      </c>
      <c r="D431" t="s">
        <v>1576</v>
      </c>
      <c r="E431">
        <v>165</v>
      </c>
      <c r="F431" t="s">
        <v>1572</v>
      </c>
      <c r="G431">
        <v>18</v>
      </c>
      <c r="H431" t="s">
        <v>40</v>
      </c>
      <c r="I431">
        <v>520</v>
      </c>
      <c r="J431">
        <v>540</v>
      </c>
      <c r="K431">
        <v>1060</v>
      </c>
      <c r="L431">
        <v>530</v>
      </c>
      <c r="M431">
        <v>519</v>
      </c>
      <c r="N431">
        <v>1049</v>
      </c>
      <c r="O431">
        <v>513</v>
      </c>
      <c r="P431">
        <v>503</v>
      </c>
      <c r="Q431">
        <v>1017</v>
      </c>
      <c r="R431">
        <v>542</v>
      </c>
      <c r="S431">
        <v>531</v>
      </c>
      <c r="T431">
        <v>1073</v>
      </c>
      <c r="U431">
        <v>296</v>
      </c>
      <c r="V431">
        <v>329</v>
      </c>
      <c r="W431">
        <v>625</v>
      </c>
      <c r="X431">
        <v>2777.5450000000001</v>
      </c>
    </row>
    <row r="432" spans="1:24" x14ac:dyDescent="0.2">
      <c r="A432">
        <v>14801006</v>
      </c>
      <c r="B432" t="s">
        <v>111</v>
      </c>
      <c r="C432">
        <v>14801</v>
      </c>
      <c r="D432" t="s">
        <v>107</v>
      </c>
      <c r="E432">
        <v>14</v>
      </c>
      <c r="F432" t="s">
        <v>108</v>
      </c>
      <c r="G432">
        <v>20</v>
      </c>
      <c r="H432" t="s">
        <v>67</v>
      </c>
      <c r="I432">
        <v>365</v>
      </c>
      <c r="J432">
        <v>435</v>
      </c>
      <c r="K432">
        <v>800</v>
      </c>
      <c r="L432">
        <v>365</v>
      </c>
      <c r="M432">
        <v>435</v>
      </c>
      <c r="N432">
        <v>800</v>
      </c>
      <c r="O432">
        <v>365</v>
      </c>
      <c r="P432">
        <v>435</v>
      </c>
      <c r="Q432">
        <v>800</v>
      </c>
      <c r="U432">
        <v>100</v>
      </c>
      <c r="V432">
        <v>102</v>
      </c>
      <c r="W432">
        <v>202</v>
      </c>
      <c r="X432">
        <v>2778.1390000000001</v>
      </c>
    </row>
    <row r="433" spans="1:24" x14ac:dyDescent="0.2">
      <c r="A433">
        <v>14801001</v>
      </c>
      <c r="B433" t="s">
        <v>106</v>
      </c>
      <c r="C433">
        <v>14801</v>
      </c>
      <c r="D433" t="s">
        <v>107</v>
      </c>
      <c r="E433">
        <v>14</v>
      </c>
      <c r="F433" t="s">
        <v>108</v>
      </c>
      <c r="G433">
        <v>20</v>
      </c>
      <c r="H433" t="s">
        <v>67</v>
      </c>
      <c r="I433">
        <v>420</v>
      </c>
      <c r="J433">
        <v>448</v>
      </c>
      <c r="K433">
        <v>868</v>
      </c>
      <c r="L433">
        <v>420</v>
      </c>
      <c r="M433">
        <v>448</v>
      </c>
      <c r="N433">
        <v>868</v>
      </c>
      <c r="O433">
        <v>433</v>
      </c>
      <c r="P433">
        <v>467</v>
      </c>
      <c r="Q433">
        <v>900</v>
      </c>
      <c r="U433">
        <v>87</v>
      </c>
      <c r="V433">
        <v>125</v>
      </c>
      <c r="W433">
        <v>212</v>
      </c>
      <c r="X433">
        <v>2778.1390000000001</v>
      </c>
    </row>
    <row r="434" spans="1:24" x14ac:dyDescent="0.2">
      <c r="A434">
        <v>14801004</v>
      </c>
      <c r="B434" t="s">
        <v>110</v>
      </c>
      <c r="C434">
        <v>14801</v>
      </c>
      <c r="D434" t="s">
        <v>107</v>
      </c>
      <c r="E434">
        <v>14</v>
      </c>
      <c r="F434" t="s">
        <v>108</v>
      </c>
      <c r="G434">
        <v>20</v>
      </c>
      <c r="H434" t="s">
        <v>67</v>
      </c>
      <c r="I434">
        <v>595</v>
      </c>
      <c r="J434">
        <v>515</v>
      </c>
      <c r="K434">
        <v>1110</v>
      </c>
      <c r="L434">
        <v>595</v>
      </c>
      <c r="M434">
        <v>515</v>
      </c>
      <c r="N434">
        <v>1110</v>
      </c>
      <c r="U434">
        <v>120</v>
      </c>
      <c r="V434">
        <v>124</v>
      </c>
      <c r="W434">
        <v>244</v>
      </c>
      <c r="X434">
        <v>2778.1390000000001</v>
      </c>
    </row>
    <row r="435" spans="1:24" x14ac:dyDescent="0.2">
      <c r="A435">
        <v>14801007</v>
      </c>
      <c r="B435" t="s">
        <v>112</v>
      </c>
      <c r="C435">
        <v>14801</v>
      </c>
      <c r="D435" t="s">
        <v>107</v>
      </c>
      <c r="E435">
        <v>14</v>
      </c>
      <c r="F435" t="s">
        <v>108</v>
      </c>
      <c r="G435">
        <v>20</v>
      </c>
      <c r="H435" t="s">
        <v>67</v>
      </c>
      <c r="I435">
        <v>445</v>
      </c>
      <c r="J435">
        <v>418</v>
      </c>
      <c r="K435">
        <v>863</v>
      </c>
      <c r="L435">
        <v>496</v>
      </c>
      <c r="M435">
        <v>441</v>
      </c>
      <c r="N435">
        <v>937</v>
      </c>
      <c r="O435">
        <v>480</v>
      </c>
      <c r="P435">
        <v>417</v>
      </c>
      <c r="Q435">
        <v>897</v>
      </c>
      <c r="U435">
        <v>206</v>
      </c>
      <c r="V435">
        <v>190</v>
      </c>
      <c r="W435">
        <v>396</v>
      </c>
      <c r="X435">
        <v>2778.1390000000001</v>
      </c>
    </row>
    <row r="436" spans="1:24" x14ac:dyDescent="0.2">
      <c r="A436">
        <v>14801002</v>
      </c>
      <c r="B436" t="s">
        <v>109</v>
      </c>
      <c r="C436">
        <v>14801</v>
      </c>
      <c r="D436" t="s">
        <v>107</v>
      </c>
      <c r="E436">
        <v>14</v>
      </c>
      <c r="F436" t="s">
        <v>108</v>
      </c>
      <c r="G436">
        <v>20</v>
      </c>
      <c r="H436" t="s">
        <v>67</v>
      </c>
      <c r="I436">
        <v>415</v>
      </c>
      <c r="J436">
        <v>405</v>
      </c>
      <c r="K436">
        <v>820</v>
      </c>
      <c r="L436">
        <v>453</v>
      </c>
      <c r="M436">
        <v>433</v>
      </c>
      <c r="N436">
        <v>887</v>
      </c>
      <c r="O436">
        <v>453</v>
      </c>
      <c r="P436">
        <v>433</v>
      </c>
      <c r="Q436">
        <v>887</v>
      </c>
      <c r="U436">
        <v>200</v>
      </c>
      <c r="V436">
        <v>238</v>
      </c>
      <c r="W436">
        <v>438</v>
      </c>
      <c r="X436">
        <v>2778.1390000000001</v>
      </c>
    </row>
    <row r="437" spans="1:24" x14ac:dyDescent="0.2">
      <c r="A437">
        <v>254901001</v>
      </c>
      <c r="B437" t="s">
        <v>2187</v>
      </c>
      <c r="C437">
        <v>254901</v>
      </c>
      <c r="D437" t="s">
        <v>2188</v>
      </c>
      <c r="E437">
        <v>254</v>
      </c>
      <c r="F437" t="s">
        <v>2189</v>
      </c>
      <c r="G437">
        <v>20</v>
      </c>
      <c r="H437" t="s">
        <v>67</v>
      </c>
      <c r="I437">
        <v>443</v>
      </c>
      <c r="J437">
        <v>418</v>
      </c>
      <c r="K437">
        <v>860</v>
      </c>
      <c r="L437">
        <v>456</v>
      </c>
      <c r="M437">
        <v>433</v>
      </c>
      <c r="N437">
        <v>889</v>
      </c>
      <c r="O437">
        <v>438</v>
      </c>
      <c r="P437">
        <v>411</v>
      </c>
      <c r="Q437">
        <v>849</v>
      </c>
      <c r="R437">
        <v>496</v>
      </c>
      <c r="S437">
        <v>480</v>
      </c>
      <c r="T437">
        <v>976</v>
      </c>
      <c r="U437">
        <v>267</v>
      </c>
      <c r="V437">
        <v>248</v>
      </c>
      <c r="W437">
        <v>515</v>
      </c>
      <c r="X437">
        <v>2778.5660000000003</v>
      </c>
    </row>
    <row r="438" spans="1:24" x14ac:dyDescent="0.2">
      <c r="A438">
        <v>178915001</v>
      </c>
      <c r="B438" t="s">
        <v>1680</v>
      </c>
      <c r="C438">
        <v>178915</v>
      </c>
      <c r="D438" t="s">
        <v>1681</v>
      </c>
      <c r="E438">
        <v>178</v>
      </c>
      <c r="F438" t="s">
        <v>1657</v>
      </c>
      <c r="G438">
        <v>2</v>
      </c>
      <c r="H438" t="s">
        <v>59</v>
      </c>
      <c r="I438">
        <v>460</v>
      </c>
      <c r="J438">
        <v>439</v>
      </c>
      <c r="K438">
        <v>899</v>
      </c>
      <c r="L438">
        <v>468</v>
      </c>
      <c r="M438">
        <v>437</v>
      </c>
      <c r="N438">
        <v>905</v>
      </c>
      <c r="O438">
        <v>480</v>
      </c>
      <c r="P438">
        <v>424</v>
      </c>
      <c r="Q438">
        <v>904</v>
      </c>
      <c r="R438">
        <v>456</v>
      </c>
      <c r="S438">
        <v>450</v>
      </c>
      <c r="T438">
        <v>905</v>
      </c>
      <c r="U438">
        <v>259</v>
      </c>
      <c r="V438">
        <v>273</v>
      </c>
      <c r="W438">
        <v>532</v>
      </c>
      <c r="X438">
        <v>2787.5010000000002</v>
      </c>
    </row>
    <row r="439" spans="1:24" x14ac:dyDescent="0.2">
      <c r="A439">
        <v>62901001</v>
      </c>
      <c r="B439" t="s">
        <v>643</v>
      </c>
      <c r="C439">
        <v>62901</v>
      </c>
      <c r="D439" t="s">
        <v>644</v>
      </c>
      <c r="E439">
        <v>62</v>
      </c>
      <c r="F439" t="s">
        <v>645</v>
      </c>
      <c r="G439">
        <v>3</v>
      </c>
      <c r="H439" t="s">
        <v>317</v>
      </c>
      <c r="I439">
        <v>449</v>
      </c>
      <c r="J439">
        <v>443</v>
      </c>
      <c r="K439">
        <v>889</v>
      </c>
      <c r="L439">
        <v>521</v>
      </c>
      <c r="M439">
        <v>518</v>
      </c>
      <c r="N439">
        <v>1038</v>
      </c>
      <c r="O439">
        <v>525</v>
      </c>
      <c r="P439">
        <v>504</v>
      </c>
      <c r="Q439">
        <v>1029</v>
      </c>
      <c r="R439">
        <v>512</v>
      </c>
      <c r="S439">
        <v>548</v>
      </c>
      <c r="T439">
        <v>1057</v>
      </c>
      <c r="U439">
        <v>318</v>
      </c>
      <c r="V439">
        <v>369</v>
      </c>
      <c r="W439">
        <v>687</v>
      </c>
      <c r="X439">
        <v>2788.2570000000001</v>
      </c>
    </row>
    <row r="440" spans="1:24" x14ac:dyDescent="0.2">
      <c r="A440">
        <v>61907001</v>
      </c>
      <c r="B440" t="s">
        <v>631</v>
      </c>
      <c r="C440">
        <v>61907</v>
      </c>
      <c r="D440" t="s">
        <v>632</v>
      </c>
      <c r="E440">
        <v>61</v>
      </c>
      <c r="F440" t="s">
        <v>615</v>
      </c>
      <c r="G440">
        <v>11</v>
      </c>
      <c r="H440" t="s">
        <v>461</v>
      </c>
      <c r="I440">
        <v>514</v>
      </c>
      <c r="J440">
        <v>545</v>
      </c>
      <c r="K440">
        <v>1059</v>
      </c>
      <c r="L440">
        <v>558</v>
      </c>
      <c r="M440">
        <v>564</v>
      </c>
      <c r="N440">
        <v>1122</v>
      </c>
      <c r="O440">
        <v>546</v>
      </c>
      <c r="P440">
        <v>542</v>
      </c>
      <c r="Q440">
        <v>1089</v>
      </c>
      <c r="R440">
        <v>568</v>
      </c>
      <c r="S440">
        <v>584</v>
      </c>
      <c r="T440">
        <v>1152</v>
      </c>
      <c r="U440">
        <v>310</v>
      </c>
      <c r="V440">
        <v>313</v>
      </c>
      <c r="W440">
        <v>623</v>
      </c>
      <c r="X440">
        <v>2791.8290000000002</v>
      </c>
    </row>
    <row r="441" spans="1:24" x14ac:dyDescent="0.2">
      <c r="A441">
        <v>10902001</v>
      </c>
      <c r="B441" t="s">
        <v>87</v>
      </c>
      <c r="C441">
        <v>10902</v>
      </c>
      <c r="D441" t="s">
        <v>88</v>
      </c>
      <c r="E441">
        <v>10</v>
      </c>
      <c r="F441" t="s">
        <v>86</v>
      </c>
      <c r="G441">
        <v>20</v>
      </c>
      <c r="H441" t="s">
        <v>67</v>
      </c>
      <c r="I441">
        <v>527</v>
      </c>
      <c r="J441">
        <v>512</v>
      </c>
      <c r="K441">
        <v>1039</v>
      </c>
      <c r="L441">
        <v>535</v>
      </c>
      <c r="M441">
        <v>530</v>
      </c>
      <c r="N441">
        <v>1065</v>
      </c>
      <c r="O441">
        <v>535</v>
      </c>
      <c r="P441">
        <v>501</v>
      </c>
      <c r="Q441">
        <v>1037</v>
      </c>
      <c r="R441">
        <v>536</v>
      </c>
      <c r="S441">
        <v>560</v>
      </c>
      <c r="T441">
        <v>1095</v>
      </c>
      <c r="U441">
        <v>328</v>
      </c>
      <c r="V441">
        <v>345</v>
      </c>
      <c r="W441">
        <v>673</v>
      </c>
      <c r="X441">
        <v>2803.6690000000003</v>
      </c>
    </row>
    <row r="442" spans="1:24" x14ac:dyDescent="0.2">
      <c r="A442">
        <v>43908001</v>
      </c>
      <c r="B442" t="s">
        <v>416</v>
      </c>
      <c r="C442">
        <v>43908</v>
      </c>
      <c r="D442" t="s">
        <v>417</v>
      </c>
      <c r="E442">
        <v>43</v>
      </c>
      <c r="F442" t="s">
        <v>396</v>
      </c>
      <c r="G442">
        <v>10</v>
      </c>
      <c r="H442" t="s">
        <v>397</v>
      </c>
      <c r="I442">
        <v>448</v>
      </c>
      <c r="J442">
        <v>408</v>
      </c>
      <c r="K442">
        <v>855</v>
      </c>
      <c r="L442">
        <v>530</v>
      </c>
      <c r="M442">
        <v>510</v>
      </c>
      <c r="N442">
        <v>1039</v>
      </c>
      <c r="O442">
        <v>528</v>
      </c>
      <c r="P442">
        <v>510</v>
      </c>
      <c r="Q442">
        <v>1039</v>
      </c>
      <c r="R442">
        <v>532</v>
      </c>
      <c r="S442">
        <v>509</v>
      </c>
      <c r="T442">
        <v>1040</v>
      </c>
      <c r="U442">
        <v>322</v>
      </c>
      <c r="V442">
        <v>337</v>
      </c>
      <c r="W442">
        <v>659</v>
      </c>
      <c r="X442">
        <v>2814.607</v>
      </c>
    </row>
    <row r="443" spans="1:24" x14ac:dyDescent="0.2">
      <c r="A443">
        <v>249903001</v>
      </c>
      <c r="B443" t="s">
        <v>2162</v>
      </c>
      <c r="C443">
        <v>249903</v>
      </c>
      <c r="D443" t="s">
        <v>2163</v>
      </c>
      <c r="E443">
        <v>249</v>
      </c>
      <c r="F443" t="s">
        <v>2159</v>
      </c>
      <c r="G443">
        <v>11</v>
      </c>
      <c r="H443" t="s">
        <v>461</v>
      </c>
      <c r="I443">
        <v>482</v>
      </c>
      <c r="J443">
        <v>461</v>
      </c>
      <c r="K443">
        <v>943</v>
      </c>
      <c r="L443">
        <v>510</v>
      </c>
      <c r="M443">
        <v>497</v>
      </c>
      <c r="N443">
        <v>1007</v>
      </c>
      <c r="O443">
        <v>505</v>
      </c>
      <c r="P443">
        <v>484</v>
      </c>
      <c r="Q443">
        <v>989</v>
      </c>
      <c r="R443">
        <v>519</v>
      </c>
      <c r="S443">
        <v>517</v>
      </c>
      <c r="T443">
        <v>1035</v>
      </c>
      <c r="U443">
        <v>312</v>
      </c>
      <c r="V443">
        <v>330</v>
      </c>
      <c r="W443">
        <v>642</v>
      </c>
      <c r="X443">
        <v>2822.0030000000002</v>
      </c>
    </row>
    <row r="444" spans="1:24" x14ac:dyDescent="0.2">
      <c r="A444">
        <v>146906001</v>
      </c>
      <c r="B444" t="s">
        <v>408</v>
      </c>
      <c r="C444">
        <v>146906</v>
      </c>
      <c r="D444" t="s">
        <v>1446</v>
      </c>
      <c r="E444">
        <v>146</v>
      </c>
      <c r="F444" t="s">
        <v>1439</v>
      </c>
      <c r="G444">
        <v>4</v>
      </c>
      <c r="H444" t="s">
        <v>252</v>
      </c>
      <c r="I444">
        <v>488</v>
      </c>
      <c r="J444">
        <v>488</v>
      </c>
      <c r="K444">
        <v>976</v>
      </c>
      <c r="L444">
        <v>514</v>
      </c>
      <c r="M444">
        <v>504</v>
      </c>
      <c r="N444">
        <v>1018</v>
      </c>
      <c r="O444">
        <v>523</v>
      </c>
      <c r="P444">
        <v>505</v>
      </c>
      <c r="Q444">
        <v>1029</v>
      </c>
      <c r="R444">
        <v>503</v>
      </c>
      <c r="S444">
        <v>502</v>
      </c>
      <c r="T444">
        <v>1005</v>
      </c>
      <c r="U444">
        <v>304</v>
      </c>
      <c r="V444">
        <v>331</v>
      </c>
      <c r="W444">
        <v>635</v>
      </c>
      <c r="X444">
        <v>2828.9410000000003</v>
      </c>
    </row>
    <row r="445" spans="1:24" x14ac:dyDescent="0.2">
      <c r="A445">
        <v>101828101</v>
      </c>
      <c r="B445" t="s">
        <v>981</v>
      </c>
      <c r="C445">
        <v>101828</v>
      </c>
      <c r="D445" t="s">
        <v>980</v>
      </c>
      <c r="E445">
        <v>101</v>
      </c>
      <c r="F445" t="s">
        <v>971</v>
      </c>
      <c r="G445">
        <v>4</v>
      </c>
      <c r="H445" t="s">
        <v>252</v>
      </c>
      <c r="I445">
        <v>490</v>
      </c>
      <c r="J445">
        <v>510</v>
      </c>
      <c r="K445">
        <v>1000</v>
      </c>
      <c r="L445">
        <v>490</v>
      </c>
      <c r="M445">
        <v>510</v>
      </c>
      <c r="N445">
        <v>1000</v>
      </c>
      <c r="R445">
        <v>490</v>
      </c>
      <c r="S445">
        <v>510</v>
      </c>
      <c r="T445">
        <v>1000</v>
      </c>
      <c r="U445">
        <v>343</v>
      </c>
      <c r="V445">
        <v>311</v>
      </c>
      <c r="W445">
        <v>654</v>
      </c>
      <c r="X445">
        <v>2856.114</v>
      </c>
    </row>
    <row r="446" spans="1:24" x14ac:dyDescent="0.2">
      <c r="A446">
        <v>101828001</v>
      </c>
      <c r="B446" t="s">
        <v>979</v>
      </c>
      <c r="C446">
        <v>101828</v>
      </c>
      <c r="D446" t="s">
        <v>980</v>
      </c>
      <c r="E446">
        <v>101</v>
      </c>
      <c r="F446" t="s">
        <v>971</v>
      </c>
      <c r="G446">
        <v>4</v>
      </c>
      <c r="H446" t="s">
        <v>252</v>
      </c>
      <c r="I446">
        <v>447</v>
      </c>
      <c r="J446">
        <v>479</v>
      </c>
      <c r="K446">
        <v>926</v>
      </c>
      <c r="L446">
        <v>449</v>
      </c>
      <c r="M446">
        <v>486</v>
      </c>
      <c r="N446">
        <v>934</v>
      </c>
      <c r="O446">
        <v>445</v>
      </c>
      <c r="P446">
        <v>476</v>
      </c>
      <c r="Q446">
        <v>921</v>
      </c>
      <c r="R446">
        <v>454</v>
      </c>
      <c r="S446">
        <v>499</v>
      </c>
      <c r="T446">
        <v>953</v>
      </c>
      <c r="U446">
        <v>396</v>
      </c>
      <c r="V446">
        <v>373</v>
      </c>
      <c r="W446">
        <v>769</v>
      </c>
      <c r="X446">
        <v>2856.114</v>
      </c>
    </row>
    <row r="447" spans="1:24" x14ac:dyDescent="0.2">
      <c r="A447">
        <v>205906001</v>
      </c>
      <c r="B447" t="s">
        <v>1818</v>
      </c>
      <c r="C447">
        <v>205906</v>
      </c>
      <c r="D447" t="s">
        <v>1819</v>
      </c>
      <c r="E447">
        <v>205</v>
      </c>
      <c r="F447" t="s">
        <v>1809</v>
      </c>
      <c r="G447">
        <v>2</v>
      </c>
      <c r="H447" t="s">
        <v>59</v>
      </c>
      <c r="I447">
        <v>476</v>
      </c>
      <c r="J447">
        <v>461</v>
      </c>
      <c r="K447">
        <v>939</v>
      </c>
      <c r="L447">
        <v>509</v>
      </c>
      <c r="M447">
        <v>491</v>
      </c>
      <c r="N447">
        <v>1000</v>
      </c>
      <c r="O447">
        <v>521</v>
      </c>
      <c r="P447">
        <v>499</v>
      </c>
      <c r="Q447">
        <v>1020</v>
      </c>
      <c r="R447">
        <v>493</v>
      </c>
      <c r="S447">
        <v>480</v>
      </c>
      <c r="T447">
        <v>974</v>
      </c>
      <c r="U447">
        <v>302</v>
      </c>
      <c r="V447">
        <v>337</v>
      </c>
      <c r="W447">
        <v>639</v>
      </c>
      <c r="X447">
        <v>2870.09</v>
      </c>
    </row>
    <row r="448" spans="1:24" x14ac:dyDescent="0.2">
      <c r="A448">
        <v>161922001</v>
      </c>
      <c r="B448" t="s">
        <v>1557</v>
      </c>
      <c r="C448">
        <v>161922</v>
      </c>
      <c r="D448" t="s">
        <v>1558</v>
      </c>
      <c r="E448">
        <v>161</v>
      </c>
      <c r="F448" t="s">
        <v>1521</v>
      </c>
      <c r="G448">
        <v>12</v>
      </c>
      <c r="H448" t="s">
        <v>115</v>
      </c>
      <c r="I448">
        <v>502</v>
      </c>
      <c r="J448">
        <v>446</v>
      </c>
      <c r="K448">
        <v>948</v>
      </c>
      <c r="L448">
        <v>542</v>
      </c>
      <c r="M448">
        <v>501</v>
      </c>
      <c r="N448">
        <v>1045</v>
      </c>
      <c r="O448">
        <v>541</v>
      </c>
      <c r="P448">
        <v>496</v>
      </c>
      <c r="Q448">
        <v>1039</v>
      </c>
      <c r="R448">
        <v>545</v>
      </c>
      <c r="S448">
        <v>510</v>
      </c>
      <c r="T448">
        <v>1057</v>
      </c>
      <c r="U448">
        <v>367</v>
      </c>
      <c r="V448">
        <v>344</v>
      </c>
      <c r="W448">
        <v>711</v>
      </c>
      <c r="X448">
        <v>2871.3870000000006</v>
      </c>
    </row>
    <row r="449" spans="1:24" x14ac:dyDescent="0.2">
      <c r="A449">
        <v>205903001</v>
      </c>
      <c r="B449" t="s">
        <v>1812</v>
      </c>
      <c r="C449">
        <v>205903</v>
      </c>
      <c r="D449" t="s">
        <v>1813</v>
      </c>
      <c r="E449">
        <v>205</v>
      </c>
      <c r="F449" t="s">
        <v>1809</v>
      </c>
      <c r="G449">
        <v>2</v>
      </c>
      <c r="H449" t="s">
        <v>59</v>
      </c>
      <c r="I449">
        <v>540</v>
      </c>
      <c r="J449">
        <v>510</v>
      </c>
      <c r="K449">
        <v>1050</v>
      </c>
      <c r="L449">
        <v>545</v>
      </c>
      <c r="M449">
        <v>503</v>
      </c>
      <c r="N449">
        <v>1048</v>
      </c>
      <c r="O449">
        <v>534</v>
      </c>
      <c r="P449">
        <v>491</v>
      </c>
      <c r="Q449">
        <v>1026</v>
      </c>
      <c r="R449">
        <v>559</v>
      </c>
      <c r="S449">
        <v>517</v>
      </c>
      <c r="T449">
        <v>1076</v>
      </c>
      <c r="U449">
        <v>298</v>
      </c>
      <c r="V449">
        <v>334</v>
      </c>
      <c r="W449">
        <v>632</v>
      </c>
      <c r="X449">
        <v>2872.2710000000002</v>
      </c>
    </row>
    <row r="450" spans="1:24" x14ac:dyDescent="0.2">
      <c r="A450">
        <v>8901001</v>
      </c>
      <c r="B450" t="s">
        <v>76</v>
      </c>
      <c r="C450">
        <v>8901</v>
      </c>
      <c r="D450" t="s">
        <v>77</v>
      </c>
      <c r="E450">
        <v>8</v>
      </c>
      <c r="F450" t="s">
        <v>78</v>
      </c>
      <c r="G450">
        <v>6</v>
      </c>
      <c r="H450" t="s">
        <v>79</v>
      </c>
      <c r="I450">
        <v>538</v>
      </c>
      <c r="J450">
        <v>539</v>
      </c>
      <c r="K450">
        <v>1076</v>
      </c>
      <c r="L450">
        <v>540</v>
      </c>
      <c r="M450">
        <v>545</v>
      </c>
      <c r="N450">
        <v>1085</v>
      </c>
      <c r="O450">
        <v>527</v>
      </c>
      <c r="P450">
        <v>527</v>
      </c>
      <c r="Q450">
        <v>1054</v>
      </c>
      <c r="R450">
        <v>556</v>
      </c>
      <c r="S450">
        <v>568</v>
      </c>
      <c r="T450">
        <v>1124</v>
      </c>
      <c r="U450">
        <v>318</v>
      </c>
      <c r="V450">
        <v>333</v>
      </c>
      <c r="W450">
        <v>651</v>
      </c>
      <c r="X450">
        <v>2884.0160000000001</v>
      </c>
    </row>
    <row r="451" spans="1:24" x14ac:dyDescent="0.2">
      <c r="A451">
        <v>245903001</v>
      </c>
      <c r="B451" t="s">
        <v>2113</v>
      </c>
      <c r="C451">
        <v>245903</v>
      </c>
      <c r="D451" t="s">
        <v>2114</v>
      </c>
      <c r="E451">
        <v>245</v>
      </c>
      <c r="F451" t="s">
        <v>2112</v>
      </c>
      <c r="G451">
        <v>1</v>
      </c>
      <c r="H451" t="s">
        <v>327</v>
      </c>
      <c r="I451">
        <v>485</v>
      </c>
      <c r="J451">
        <v>476</v>
      </c>
      <c r="K451">
        <v>960</v>
      </c>
      <c r="L451">
        <v>488</v>
      </c>
      <c r="M451">
        <v>477</v>
      </c>
      <c r="N451">
        <v>966</v>
      </c>
      <c r="O451">
        <v>514</v>
      </c>
      <c r="P451">
        <v>478</v>
      </c>
      <c r="Q451">
        <v>992</v>
      </c>
      <c r="R451">
        <v>468</v>
      </c>
      <c r="S451">
        <v>477</v>
      </c>
      <c r="T451">
        <v>946</v>
      </c>
      <c r="U451">
        <v>237</v>
      </c>
      <c r="V451">
        <v>286</v>
      </c>
      <c r="W451">
        <v>523</v>
      </c>
      <c r="X451">
        <v>2889.424</v>
      </c>
    </row>
    <row r="452" spans="1:24" x14ac:dyDescent="0.2">
      <c r="A452">
        <v>177902001</v>
      </c>
      <c r="B452" t="s">
        <v>1652</v>
      </c>
      <c r="C452">
        <v>177902</v>
      </c>
      <c r="D452" t="s">
        <v>1653</v>
      </c>
      <c r="E452">
        <v>177</v>
      </c>
      <c r="F452" t="s">
        <v>1654</v>
      </c>
      <c r="G452">
        <v>14</v>
      </c>
      <c r="H452" t="s">
        <v>321</v>
      </c>
      <c r="I452">
        <v>473</v>
      </c>
      <c r="J452">
        <v>453</v>
      </c>
      <c r="K452">
        <v>927</v>
      </c>
      <c r="L452">
        <v>525</v>
      </c>
      <c r="M452">
        <v>493</v>
      </c>
      <c r="N452">
        <v>1018</v>
      </c>
      <c r="O452">
        <v>575</v>
      </c>
      <c r="P452">
        <v>528</v>
      </c>
      <c r="Q452">
        <v>1103</v>
      </c>
      <c r="R452">
        <v>425</v>
      </c>
      <c r="S452">
        <v>425</v>
      </c>
      <c r="T452">
        <v>850</v>
      </c>
      <c r="U452">
        <v>252</v>
      </c>
      <c r="V452">
        <v>251</v>
      </c>
      <c r="W452">
        <v>503</v>
      </c>
      <c r="X452">
        <v>2899.3610000000008</v>
      </c>
    </row>
    <row r="453" spans="1:24" x14ac:dyDescent="0.2">
      <c r="A453">
        <v>82903001</v>
      </c>
      <c r="B453" t="s">
        <v>836</v>
      </c>
      <c r="C453">
        <v>82903</v>
      </c>
      <c r="D453" t="s">
        <v>837</v>
      </c>
      <c r="E453">
        <v>82</v>
      </c>
      <c r="F453" t="s">
        <v>835</v>
      </c>
      <c r="G453">
        <v>20</v>
      </c>
      <c r="H453" t="s">
        <v>67</v>
      </c>
      <c r="I453">
        <v>455</v>
      </c>
      <c r="J453">
        <v>456</v>
      </c>
      <c r="K453">
        <v>911</v>
      </c>
      <c r="L453">
        <v>477</v>
      </c>
      <c r="M453">
        <v>468</v>
      </c>
      <c r="N453">
        <v>945</v>
      </c>
      <c r="O453">
        <v>473</v>
      </c>
      <c r="P453">
        <v>464</v>
      </c>
      <c r="Q453">
        <v>936</v>
      </c>
      <c r="R453">
        <v>483</v>
      </c>
      <c r="S453">
        <v>478</v>
      </c>
      <c r="T453">
        <v>961</v>
      </c>
      <c r="U453">
        <v>330</v>
      </c>
      <c r="V453">
        <v>340</v>
      </c>
      <c r="W453">
        <v>670</v>
      </c>
      <c r="X453">
        <v>2952.933</v>
      </c>
    </row>
    <row r="454" spans="1:24" x14ac:dyDescent="0.2">
      <c r="A454">
        <v>241904001</v>
      </c>
      <c r="B454" t="s">
        <v>2094</v>
      </c>
      <c r="C454">
        <v>241904</v>
      </c>
      <c r="D454" t="s">
        <v>2095</v>
      </c>
      <c r="E454">
        <v>241</v>
      </c>
      <c r="F454" t="s">
        <v>2089</v>
      </c>
      <c r="G454">
        <v>3</v>
      </c>
      <c r="H454" t="s">
        <v>317</v>
      </c>
      <c r="I454">
        <v>562</v>
      </c>
      <c r="J454">
        <v>548</v>
      </c>
      <c r="K454">
        <v>1110</v>
      </c>
      <c r="L454">
        <v>596</v>
      </c>
      <c r="M454">
        <v>547</v>
      </c>
      <c r="N454">
        <v>1143</v>
      </c>
      <c r="O454">
        <v>595</v>
      </c>
      <c r="P454">
        <v>539</v>
      </c>
      <c r="Q454">
        <v>1136</v>
      </c>
      <c r="R454">
        <v>597</v>
      </c>
      <c r="S454">
        <v>558</v>
      </c>
      <c r="T454">
        <v>1154</v>
      </c>
      <c r="U454">
        <v>285</v>
      </c>
      <c r="V454">
        <v>302</v>
      </c>
      <c r="W454">
        <v>587</v>
      </c>
      <c r="X454">
        <v>2978.1619999999998</v>
      </c>
    </row>
    <row r="455" spans="1:24" x14ac:dyDescent="0.2">
      <c r="A455">
        <v>31911001</v>
      </c>
      <c r="B455" t="s">
        <v>346</v>
      </c>
      <c r="C455">
        <v>31911</v>
      </c>
      <c r="D455" t="s">
        <v>347</v>
      </c>
      <c r="E455">
        <v>31</v>
      </c>
      <c r="F455" t="s">
        <v>326</v>
      </c>
      <c r="G455">
        <v>1</v>
      </c>
      <c r="H455" t="s">
        <v>327</v>
      </c>
      <c r="I455">
        <v>455</v>
      </c>
      <c r="J455">
        <v>454</v>
      </c>
      <c r="K455">
        <v>909</v>
      </c>
      <c r="L455">
        <v>455</v>
      </c>
      <c r="M455">
        <v>452</v>
      </c>
      <c r="N455">
        <v>907</v>
      </c>
      <c r="O455">
        <v>457</v>
      </c>
      <c r="P455">
        <v>446</v>
      </c>
      <c r="Q455">
        <v>903</v>
      </c>
      <c r="R455">
        <v>454</v>
      </c>
      <c r="S455">
        <v>456</v>
      </c>
      <c r="T455">
        <v>910</v>
      </c>
      <c r="U455">
        <v>300</v>
      </c>
      <c r="V455">
        <v>356</v>
      </c>
      <c r="W455">
        <v>656</v>
      </c>
      <c r="X455">
        <v>2982.326</v>
      </c>
    </row>
    <row r="456" spans="1:24" x14ac:dyDescent="0.2">
      <c r="A456">
        <v>154901001</v>
      </c>
      <c r="B456" t="s">
        <v>1492</v>
      </c>
      <c r="C456">
        <v>154901</v>
      </c>
      <c r="D456" t="s">
        <v>1493</v>
      </c>
      <c r="E456">
        <v>154</v>
      </c>
      <c r="F456" t="s">
        <v>1494</v>
      </c>
      <c r="G456">
        <v>6</v>
      </c>
      <c r="H456" t="s">
        <v>79</v>
      </c>
      <c r="I456">
        <v>513</v>
      </c>
      <c r="J456">
        <v>489</v>
      </c>
      <c r="K456">
        <v>1003</v>
      </c>
      <c r="L456">
        <v>527</v>
      </c>
      <c r="M456">
        <v>497</v>
      </c>
      <c r="N456">
        <v>1024</v>
      </c>
      <c r="O456">
        <v>525</v>
      </c>
      <c r="P456">
        <v>494</v>
      </c>
      <c r="Q456">
        <v>1019</v>
      </c>
      <c r="R456">
        <v>533</v>
      </c>
      <c r="S456">
        <v>507</v>
      </c>
      <c r="T456">
        <v>1041</v>
      </c>
      <c r="U456">
        <v>306</v>
      </c>
      <c r="V456">
        <v>341</v>
      </c>
      <c r="W456">
        <v>647</v>
      </c>
      <c r="X456">
        <v>3035.4560000000001</v>
      </c>
    </row>
    <row r="457" spans="1:24" x14ac:dyDescent="0.2">
      <c r="A457">
        <v>234906001</v>
      </c>
      <c r="B457" t="s">
        <v>2044</v>
      </c>
      <c r="C457">
        <v>234906</v>
      </c>
      <c r="D457" t="s">
        <v>2045</v>
      </c>
      <c r="E457">
        <v>234</v>
      </c>
      <c r="F457" t="s">
        <v>2040</v>
      </c>
      <c r="G457">
        <v>7</v>
      </c>
      <c r="H457" t="s">
        <v>26</v>
      </c>
      <c r="I457">
        <v>548</v>
      </c>
      <c r="J457">
        <v>528</v>
      </c>
      <c r="K457">
        <v>1076</v>
      </c>
      <c r="L457">
        <v>552</v>
      </c>
      <c r="M457">
        <v>538</v>
      </c>
      <c r="N457">
        <v>1090</v>
      </c>
      <c r="O457">
        <v>562</v>
      </c>
      <c r="P457">
        <v>539</v>
      </c>
      <c r="Q457">
        <v>1100</v>
      </c>
      <c r="R457">
        <v>540</v>
      </c>
      <c r="S457">
        <v>536</v>
      </c>
      <c r="T457">
        <v>1076</v>
      </c>
      <c r="U457">
        <v>366</v>
      </c>
      <c r="V457">
        <v>386</v>
      </c>
      <c r="W457">
        <v>752</v>
      </c>
      <c r="X457">
        <v>3051.1129999999998</v>
      </c>
    </row>
    <row r="458" spans="1:24" x14ac:dyDescent="0.2">
      <c r="A458">
        <v>161921001</v>
      </c>
      <c r="B458" t="s">
        <v>1555</v>
      </c>
      <c r="C458">
        <v>161921</v>
      </c>
      <c r="D458" t="s">
        <v>1556</v>
      </c>
      <c r="E458">
        <v>161</v>
      </c>
      <c r="F458" t="s">
        <v>1521</v>
      </c>
      <c r="G458">
        <v>12</v>
      </c>
      <c r="H458" t="s">
        <v>115</v>
      </c>
      <c r="I458">
        <v>454</v>
      </c>
      <c r="J458">
        <v>456</v>
      </c>
      <c r="K458">
        <v>911</v>
      </c>
      <c r="L458">
        <v>470</v>
      </c>
      <c r="M458">
        <v>467</v>
      </c>
      <c r="N458">
        <v>937</v>
      </c>
      <c r="O458">
        <v>466</v>
      </c>
      <c r="P458">
        <v>463</v>
      </c>
      <c r="Q458">
        <v>929</v>
      </c>
      <c r="R458">
        <v>475</v>
      </c>
      <c r="S458">
        <v>471</v>
      </c>
      <c r="T458">
        <v>947</v>
      </c>
      <c r="U458">
        <v>331</v>
      </c>
      <c r="V458">
        <v>330</v>
      </c>
      <c r="W458">
        <v>661</v>
      </c>
      <c r="X458">
        <v>3056.75</v>
      </c>
    </row>
    <row r="459" spans="1:24" x14ac:dyDescent="0.2">
      <c r="A459">
        <v>64903001</v>
      </c>
      <c r="B459" t="s">
        <v>652</v>
      </c>
      <c r="C459">
        <v>64903</v>
      </c>
      <c r="D459" t="s">
        <v>653</v>
      </c>
      <c r="E459">
        <v>64</v>
      </c>
      <c r="F459" t="s">
        <v>654</v>
      </c>
      <c r="G459">
        <v>20</v>
      </c>
      <c r="H459" t="s">
        <v>67</v>
      </c>
      <c r="I459">
        <v>505</v>
      </c>
      <c r="J459">
        <v>495</v>
      </c>
      <c r="K459">
        <v>999</v>
      </c>
      <c r="L459">
        <v>515</v>
      </c>
      <c r="M459">
        <v>517</v>
      </c>
      <c r="N459">
        <v>1033</v>
      </c>
      <c r="O459">
        <v>511</v>
      </c>
      <c r="P459">
        <v>507</v>
      </c>
      <c r="Q459">
        <v>1019</v>
      </c>
      <c r="R459">
        <v>528</v>
      </c>
      <c r="S459">
        <v>552</v>
      </c>
      <c r="T459">
        <v>1080</v>
      </c>
      <c r="U459">
        <v>317</v>
      </c>
      <c r="V459">
        <v>318</v>
      </c>
      <c r="W459">
        <v>635</v>
      </c>
      <c r="X459">
        <v>3065.8710000000001</v>
      </c>
    </row>
    <row r="460" spans="1:24" x14ac:dyDescent="0.2">
      <c r="A460">
        <v>212902001</v>
      </c>
      <c r="B460" t="s">
        <v>1831</v>
      </c>
      <c r="C460">
        <v>212902</v>
      </c>
      <c r="D460" t="s">
        <v>1832</v>
      </c>
      <c r="E460">
        <v>212</v>
      </c>
      <c r="F460" t="s">
        <v>1830</v>
      </c>
      <c r="G460">
        <v>7</v>
      </c>
      <c r="H460" t="s">
        <v>26</v>
      </c>
      <c r="I460">
        <v>519</v>
      </c>
      <c r="J460">
        <v>512</v>
      </c>
      <c r="K460">
        <v>1031</v>
      </c>
      <c r="L460">
        <v>533</v>
      </c>
      <c r="M460">
        <v>517</v>
      </c>
      <c r="N460">
        <v>1050</v>
      </c>
      <c r="O460">
        <v>543</v>
      </c>
      <c r="P460">
        <v>514</v>
      </c>
      <c r="Q460">
        <v>1057</v>
      </c>
      <c r="R460">
        <v>520</v>
      </c>
      <c r="S460">
        <v>521</v>
      </c>
      <c r="T460">
        <v>1042</v>
      </c>
      <c r="U460">
        <v>367</v>
      </c>
      <c r="V460">
        <v>390</v>
      </c>
      <c r="W460">
        <v>757</v>
      </c>
      <c r="X460">
        <v>3072.7740000000008</v>
      </c>
    </row>
    <row r="461" spans="1:24" x14ac:dyDescent="0.2">
      <c r="A461">
        <v>234907002</v>
      </c>
      <c r="B461" t="s">
        <v>2046</v>
      </c>
      <c r="C461">
        <v>234907</v>
      </c>
      <c r="D461" t="s">
        <v>2047</v>
      </c>
      <c r="E461">
        <v>234</v>
      </c>
      <c r="F461" t="s">
        <v>2040</v>
      </c>
      <c r="G461">
        <v>10</v>
      </c>
      <c r="H461" t="s">
        <v>397</v>
      </c>
      <c r="I461">
        <v>495</v>
      </c>
      <c r="J461">
        <v>483</v>
      </c>
      <c r="K461">
        <v>978</v>
      </c>
      <c r="L461">
        <v>524</v>
      </c>
      <c r="M461">
        <v>502</v>
      </c>
      <c r="N461">
        <v>1026</v>
      </c>
      <c r="O461">
        <v>512</v>
      </c>
      <c r="P461">
        <v>487</v>
      </c>
      <c r="Q461">
        <v>999</v>
      </c>
      <c r="R461">
        <v>544</v>
      </c>
      <c r="S461">
        <v>525</v>
      </c>
      <c r="T461">
        <v>1069</v>
      </c>
      <c r="U461">
        <v>367</v>
      </c>
      <c r="V461">
        <v>347</v>
      </c>
      <c r="W461">
        <v>714</v>
      </c>
      <c r="X461">
        <v>3114.1990000000001</v>
      </c>
    </row>
    <row r="462" spans="1:24" x14ac:dyDescent="0.2">
      <c r="A462">
        <v>237905002</v>
      </c>
      <c r="B462" t="s">
        <v>2068</v>
      </c>
      <c r="C462">
        <v>237905</v>
      </c>
      <c r="D462" t="s">
        <v>2069</v>
      </c>
      <c r="E462">
        <v>237</v>
      </c>
      <c r="F462" t="s">
        <v>2065</v>
      </c>
      <c r="G462">
        <v>4</v>
      </c>
      <c r="H462" t="s">
        <v>252</v>
      </c>
      <c r="I462">
        <v>472</v>
      </c>
      <c r="J462">
        <v>480</v>
      </c>
      <c r="K462">
        <v>952</v>
      </c>
      <c r="L462">
        <v>476</v>
      </c>
      <c r="M462">
        <v>482</v>
      </c>
      <c r="N462">
        <v>957</v>
      </c>
      <c r="O462">
        <v>472</v>
      </c>
      <c r="P462">
        <v>463</v>
      </c>
      <c r="Q462">
        <v>935</v>
      </c>
      <c r="R462">
        <v>481</v>
      </c>
      <c r="S462">
        <v>505</v>
      </c>
      <c r="T462">
        <v>986</v>
      </c>
      <c r="U462">
        <v>253</v>
      </c>
      <c r="V462">
        <v>288</v>
      </c>
      <c r="W462">
        <v>541</v>
      </c>
      <c r="X462">
        <v>3123.614</v>
      </c>
    </row>
    <row r="463" spans="1:24" x14ac:dyDescent="0.2">
      <c r="A463">
        <v>230902002</v>
      </c>
      <c r="B463" t="s">
        <v>2018</v>
      </c>
      <c r="C463">
        <v>230902</v>
      </c>
      <c r="D463" t="s">
        <v>2019</v>
      </c>
      <c r="E463">
        <v>230</v>
      </c>
      <c r="F463" t="s">
        <v>2017</v>
      </c>
      <c r="G463">
        <v>7</v>
      </c>
      <c r="H463" t="s">
        <v>26</v>
      </c>
      <c r="I463">
        <v>515</v>
      </c>
      <c r="J463">
        <v>509</v>
      </c>
      <c r="K463">
        <v>1023</v>
      </c>
      <c r="L463">
        <v>523</v>
      </c>
      <c r="M463">
        <v>509</v>
      </c>
      <c r="N463">
        <v>1031</v>
      </c>
      <c r="O463">
        <v>524</v>
      </c>
      <c r="P463">
        <v>499</v>
      </c>
      <c r="Q463">
        <v>1021</v>
      </c>
      <c r="R463">
        <v>521</v>
      </c>
      <c r="S463">
        <v>521</v>
      </c>
      <c r="T463">
        <v>1043</v>
      </c>
      <c r="U463">
        <v>334</v>
      </c>
      <c r="V463">
        <v>373</v>
      </c>
      <c r="W463">
        <v>707</v>
      </c>
      <c r="X463">
        <v>3136.598</v>
      </c>
    </row>
    <row r="464" spans="1:24" x14ac:dyDescent="0.2">
      <c r="A464">
        <v>186902001</v>
      </c>
      <c r="B464" t="s">
        <v>1724</v>
      </c>
      <c r="C464">
        <v>186902</v>
      </c>
      <c r="D464" t="s">
        <v>1725</v>
      </c>
      <c r="E464">
        <v>186</v>
      </c>
      <c r="F464" t="s">
        <v>1723</v>
      </c>
      <c r="G464">
        <v>18</v>
      </c>
      <c r="H464" t="s">
        <v>40</v>
      </c>
      <c r="I464">
        <v>462</v>
      </c>
      <c r="J464">
        <v>484</v>
      </c>
      <c r="K464">
        <v>946</v>
      </c>
      <c r="L464">
        <v>483</v>
      </c>
      <c r="M464">
        <v>488</v>
      </c>
      <c r="N464">
        <v>971</v>
      </c>
      <c r="O464">
        <v>469</v>
      </c>
      <c r="P464">
        <v>472</v>
      </c>
      <c r="Q464">
        <v>941</v>
      </c>
      <c r="R464">
        <v>497</v>
      </c>
      <c r="S464">
        <v>504</v>
      </c>
      <c r="T464">
        <v>999</v>
      </c>
      <c r="U464">
        <v>323</v>
      </c>
      <c r="V464">
        <v>329</v>
      </c>
      <c r="W464">
        <v>652</v>
      </c>
      <c r="X464">
        <v>3141.0790000000002</v>
      </c>
    </row>
    <row r="465" spans="1:24" x14ac:dyDescent="0.2">
      <c r="A465">
        <v>252901001</v>
      </c>
      <c r="B465" t="s">
        <v>2184</v>
      </c>
      <c r="C465">
        <v>252901</v>
      </c>
      <c r="D465" t="s">
        <v>2185</v>
      </c>
      <c r="E465">
        <v>252</v>
      </c>
      <c r="F465" t="s">
        <v>2186</v>
      </c>
      <c r="G465">
        <v>9</v>
      </c>
      <c r="H465" t="s">
        <v>63</v>
      </c>
      <c r="I465">
        <v>475</v>
      </c>
      <c r="J465">
        <v>500</v>
      </c>
      <c r="K465">
        <v>975</v>
      </c>
      <c r="L465">
        <v>545</v>
      </c>
      <c r="M465">
        <v>525</v>
      </c>
      <c r="N465">
        <v>1071</v>
      </c>
      <c r="O465">
        <v>533</v>
      </c>
      <c r="P465">
        <v>511</v>
      </c>
      <c r="Q465">
        <v>1044</v>
      </c>
      <c r="R465">
        <v>565</v>
      </c>
      <c r="S465">
        <v>552</v>
      </c>
      <c r="T465">
        <v>1120</v>
      </c>
      <c r="U465">
        <v>322</v>
      </c>
      <c r="V465">
        <v>370</v>
      </c>
      <c r="W465">
        <v>692</v>
      </c>
      <c r="X465">
        <v>3173.027</v>
      </c>
    </row>
    <row r="466" spans="1:24" x14ac:dyDescent="0.2">
      <c r="A466">
        <v>161920001</v>
      </c>
      <c r="B466" t="s">
        <v>1553</v>
      </c>
      <c r="C466">
        <v>161920</v>
      </c>
      <c r="D466" t="s">
        <v>1554</v>
      </c>
      <c r="E466">
        <v>161</v>
      </c>
      <c r="F466" t="s">
        <v>1521</v>
      </c>
      <c r="G466">
        <v>12</v>
      </c>
      <c r="H466" t="s">
        <v>115</v>
      </c>
      <c r="I466">
        <v>533</v>
      </c>
      <c r="J466">
        <v>512</v>
      </c>
      <c r="K466">
        <v>1046</v>
      </c>
      <c r="L466">
        <v>580</v>
      </c>
      <c r="M466">
        <v>550</v>
      </c>
      <c r="N466">
        <v>1131</v>
      </c>
      <c r="O466">
        <v>585</v>
      </c>
      <c r="P466">
        <v>541</v>
      </c>
      <c r="Q466">
        <v>1126</v>
      </c>
      <c r="R466">
        <v>577</v>
      </c>
      <c r="S466">
        <v>559</v>
      </c>
      <c r="T466">
        <v>1135</v>
      </c>
      <c r="U466">
        <v>351</v>
      </c>
      <c r="V466">
        <v>413</v>
      </c>
      <c r="W466">
        <v>764</v>
      </c>
      <c r="X466">
        <v>3186.1149999999998</v>
      </c>
    </row>
    <row r="467" spans="1:24" x14ac:dyDescent="0.2">
      <c r="A467">
        <v>195901001</v>
      </c>
      <c r="B467" t="s">
        <v>1762</v>
      </c>
      <c r="C467">
        <v>195901</v>
      </c>
      <c r="D467" t="s">
        <v>1763</v>
      </c>
      <c r="E467">
        <v>195</v>
      </c>
      <c r="F467" t="s">
        <v>1764</v>
      </c>
      <c r="G467">
        <v>18</v>
      </c>
      <c r="H467" t="s">
        <v>40</v>
      </c>
      <c r="I467">
        <v>450</v>
      </c>
      <c r="J467">
        <v>443</v>
      </c>
      <c r="K467">
        <v>891</v>
      </c>
      <c r="L467">
        <v>478</v>
      </c>
      <c r="M467">
        <v>466</v>
      </c>
      <c r="N467">
        <v>943</v>
      </c>
      <c r="O467">
        <v>463</v>
      </c>
      <c r="P467">
        <v>435</v>
      </c>
      <c r="Q467">
        <v>899</v>
      </c>
      <c r="R467">
        <v>492</v>
      </c>
      <c r="S467">
        <v>497</v>
      </c>
      <c r="T467">
        <v>988</v>
      </c>
      <c r="U467">
        <v>294</v>
      </c>
      <c r="V467">
        <v>331</v>
      </c>
      <c r="W467">
        <v>625</v>
      </c>
      <c r="X467">
        <v>3189.366</v>
      </c>
    </row>
    <row r="468" spans="1:24" x14ac:dyDescent="0.2">
      <c r="A468">
        <v>181906001</v>
      </c>
      <c r="B468" t="s">
        <v>1690</v>
      </c>
      <c r="C468">
        <v>181906</v>
      </c>
      <c r="D468" t="s">
        <v>1691</v>
      </c>
      <c r="E468">
        <v>181</v>
      </c>
      <c r="F468" t="s">
        <v>1687</v>
      </c>
      <c r="G468">
        <v>5</v>
      </c>
      <c r="H468" t="s">
        <v>372</v>
      </c>
      <c r="I468">
        <v>455</v>
      </c>
      <c r="J468">
        <v>447</v>
      </c>
      <c r="K468">
        <v>901</v>
      </c>
      <c r="L468">
        <v>460</v>
      </c>
      <c r="M468">
        <v>453</v>
      </c>
      <c r="N468">
        <v>912</v>
      </c>
      <c r="O468">
        <v>452</v>
      </c>
      <c r="P468">
        <v>442</v>
      </c>
      <c r="Q468">
        <v>894</v>
      </c>
      <c r="R468">
        <v>472</v>
      </c>
      <c r="S468">
        <v>469</v>
      </c>
      <c r="T468">
        <v>940</v>
      </c>
      <c r="U468">
        <v>279</v>
      </c>
      <c r="V468">
        <v>301</v>
      </c>
      <c r="W468">
        <v>580</v>
      </c>
      <c r="X468">
        <v>3203.893</v>
      </c>
    </row>
    <row r="469" spans="1:24" x14ac:dyDescent="0.2">
      <c r="A469">
        <v>226801001</v>
      </c>
      <c r="B469" t="s">
        <v>1952</v>
      </c>
      <c r="C469">
        <v>226801</v>
      </c>
      <c r="D469" t="s">
        <v>1953</v>
      </c>
      <c r="E469">
        <v>226</v>
      </c>
      <c r="F469" t="s">
        <v>1954</v>
      </c>
      <c r="G469">
        <v>15</v>
      </c>
      <c r="H469" t="s">
        <v>287</v>
      </c>
      <c r="I469">
        <v>493</v>
      </c>
      <c r="J469">
        <v>493</v>
      </c>
      <c r="K469">
        <v>987</v>
      </c>
      <c r="L469">
        <v>528</v>
      </c>
      <c r="M469">
        <v>488</v>
      </c>
      <c r="N469">
        <v>1015</v>
      </c>
      <c r="O469">
        <v>561</v>
      </c>
      <c r="P469">
        <v>497</v>
      </c>
      <c r="Q469">
        <v>1058</v>
      </c>
      <c r="R469">
        <v>514</v>
      </c>
      <c r="S469">
        <v>484</v>
      </c>
      <c r="T469">
        <v>998</v>
      </c>
      <c r="U469">
        <v>606</v>
      </c>
      <c r="V469">
        <v>592</v>
      </c>
      <c r="W469">
        <v>1198</v>
      </c>
      <c r="X469">
        <v>3223.7620000000002</v>
      </c>
    </row>
    <row r="470" spans="1:24" x14ac:dyDescent="0.2">
      <c r="A470">
        <v>32902002</v>
      </c>
      <c r="B470" t="s">
        <v>359</v>
      </c>
      <c r="C470">
        <v>32902</v>
      </c>
      <c r="D470" t="s">
        <v>360</v>
      </c>
      <c r="E470">
        <v>32</v>
      </c>
      <c r="F470" t="s">
        <v>361</v>
      </c>
      <c r="G470">
        <v>8</v>
      </c>
      <c r="H470" t="s">
        <v>246</v>
      </c>
      <c r="I470">
        <v>484</v>
      </c>
      <c r="J470">
        <v>462</v>
      </c>
      <c r="K470">
        <v>947</v>
      </c>
      <c r="L470">
        <v>506</v>
      </c>
      <c r="M470">
        <v>486</v>
      </c>
      <c r="N470">
        <v>992</v>
      </c>
      <c r="O470">
        <v>532</v>
      </c>
      <c r="P470">
        <v>489</v>
      </c>
      <c r="Q470">
        <v>1020</v>
      </c>
      <c r="R470">
        <v>475</v>
      </c>
      <c r="S470">
        <v>483</v>
      </c>
      <c r="T470">
        <v>960</v>
      </c>
      <c r="U470">
        <v>321</v>
      </c>
      <c r="V470">
        <v>378</v>
      </c>
      <c r="W470">
        <v>699</v>
      </c>
      <c r="X470">
        <v>3320.9290000000001</v>
      </c>
    </row>
    <row r="471" spans="1:24" x14ac:dyDescent="0.2">
      <c r="A471">
        <v>116908001</v>
      </c>
      <c r="B471" t="s">
        <v>1279</v>
      </c>
      <c r="C471">
        <v>116908</v>
      </c>
      <c r="D471" t="s">
        <v>1280</v>
      </c>
      <c r="E471">
        <v>116</v>
      </c>
      <c r="F471" t="s">
        <v>1270</v>
      </c>
      <c r="G471">
        <v>10</v>
      </c>
      <c r="H471" t="s">
        <v>397</v>
      </c>
      <c r="I471">
        <v>533</v>
      </c>
      <c r="J471">
        <v>511</v>
      </c>
      <c r="K471">
        <v>1044</v>
      </c>
      <c r="L471">
        <v>538</v>
      </c>
      <c r="M471">
        <v>505</v>
      </c>
      <c r="N471">
        <v>1043</v>
      </c>
      <c r="O471">
        <v>539</v>
      </c>
      <c r="P471">
        <v>494</v>
      </c>
      <c r="Q471">
        <v>1033</v>
      </c>
      <c r="R471">
        <v>537</v>
      </c>
      <c r="S471">
        <v>520</v>
      </c>
      <c r="T471">
        <v>1056</v>
      </c>
      <c r="U471">
        <v>392</v>
      </c>
      <c r="V471">
        <v>383</v>
      </c>
      <c r="W471">
        <v>775</v>
      </c>
      <c r="X471">
        <v>3335.098</v>
      </c>
    </row>
    <row r="472" spans="1:24" x14ac:dyDescent="0.2">
      <c r="A472">
        <v>121904001</v>
      </c>
      <c r="B472" t="s">
        <v>1305</v>
      </c>
      <c r="C472">
        <v>121904</v>
      </c>
      <c r="D472" t="s">
        <v>1306</v>
      </c>
      <c r="E472">
        <v>121</v>
      </c>
      <c r="F472" t="s">
        <v>1302</v>
      </c>
      <c r="G472">
        <v>5</v>
      </c>
      <c r="H472" t="s">
        <v>372</v>
      </c>
      <c r="I472">
        <v>497</v>
      </c>
      <c r="J472">
        <v>502</v>
      </c>
      <c r="K472">
        <v>999</v>
      </c>
      <c r="L472">
        <v>526</v>
      </c>
      <c r="M472">
        <v>521</v>
      </c>
      <c r="N472">
        <v>1047</v>
      </c>
      <c r="O472">
        <v>509</v>
      </c>
      <c r="P472">
        <v>495</v>
      </c>
      <c r="Q472">
        <v>1004</v>
      </c>
      <c r="R472">
        <v>561</v>
      </c>
      <c r="S472">
        <v>575</v>
      </c>
      <c r="T472">
        <v>1136</v>
      </c>
      <c r="U472">
        <v>351</v>
      </c>
      <c r="V472">
        <v>364</v>
      </c>
      <c r="W472">
        <v>715</v>
      </c>
      <c r="X472">
        <v>3354.6729999999998</v>
      </c>
    </row>
    <row r="473" spans="1:24" x14ac:dyDescent="0.2">
      <c r="A473">
        <v>70905002</v>
      </c>
      <c r="B473" t="s">
        <v>676</v>
      </c>
      <c r="C473">
        <v>70905</v>
      </c>
      <c r="D473" t="s">
        <v>677</v>
      </c>
      <c r="E473">
        <v>70</v>
      </c>
      <c r="F473" t="s">
        <v>671</v>
      </c>
      <c r="G473">
        <v>10</v>
      </c>
      <c r="H473" t="s">
        <v>397</v>
      </c>
      <c r="I473">
        <v>565</v>
      </c>
      <c r="J473">
        <v>526</v>
      </c>
      <c r="K473">
        <v>1091</v>
      </c>
      <c r="L473">
        <v>565</v>
      </c>
      <c r="M473">
        <v>526</v>
      </c>
      <c r="N473">
        <v>1091</v>
      </c>
      <c r="O473">
        <v>576</v>
      </c>
      <c r="P473">
        <v>517</v>
      </c>
      <c r="Q473">
        <v>1093</v>
      </c>
      <c r="R473">
        <v>554</v>
      </c>
      <c r="S473">
        <v>535</v>
      </c>
      <c r="T473">
        <v>1089</v>
      </c>
      <c r="U473">
        <v>342</v>
      </c>
      <c r="V473">
        <v>342</v>
      </c>
      <c r="W473">
        <v>684</v>
      </c>
      <c r="X473">
        <v>3394.0390000000002</v>
      </c>
    </row>
    <row r="474" spans="1:24" x14ac:dyDescent="0.2">
      <c r="A474">
        <v>71903001</v>
      </c>
      <c r="B474" t="s">
        <v>722</v>
      </c>
      <c r="C474">
        <v>71903</v>
      </c>
      <c r="D474" t="s">
        <v>723</v>
      </c>
      <c r="E474">
        <v>71</v>
      </c>
      <c r="F474" t="s">
        <v>696</v>
      </c>
      <c r="G474">
        <v>19</v>
      </c>
      <c r="H474" t="s">
        <v>697</v>
      </c>
      <c r="I474">
        <v>472</v>
      </c>
      <c r="J474">
        <v>474</v>
      </c>
      <c r="K474">
        <v>946</v>
      </c>
      <c r="L474">
        <v>472</v>
      </c>
      <c r="M474">
        <v>474</v>
      </c>
      <c r="N474">
        <v>946</v>
      </c>
      <c r="O474">
        <v>466</v>
      </c>
      <c r="P474">
        <v>460</v>
      </c>
      <c r="Q474">
        <v>926</v>
      </c>
      <c r="R474">
        <v>478</v>
      </c>
      <c r="S474">
        <v>487</v>
      </c>
      <c r="T474">
        <v>965</v>
      </c>
      <c r="U474">
        <v>353</v>
      </c>
      <c r="V474">
        <v>397</v>
      </c>
      <c r="W474">
        <v>750</v>
      </c>
      <c r="X474">
        <v>3404.8490000000002</v>
      </c>
    </row>
    <row r="475" spans="1:24" x14ac:dyDescent="0.2">
      <c r="A475">
        <v>117901001</v>
      </c>
      <c r="B475" t="s">
        <v>1287</v>
      </c>
      <c r="C475">
        <v>117901</v>
      </c>
      <c r="D475" t="s">
        <v>1288</v>
      </c>
      <c r="E475">
        <v>117</v>
      </c>
      <c r="F475" t="s">
        <v>1289</v>
      </c>
      <c r="G475">
        <v>16</v>
      </c>
      <c r="H475" t="s">
        <v>283</v>
      </c>
      <c r="I475">
        <v>463</v>
      </c>
      <c r="J475">
        <v>454</v>
      </c>
      <c r="K475">
        <v>917</v>
      </c>
      <c r="L475">
        <v>493</v>
      </c>
      <c r="M475">
        <v>481</v>
      </c>
      <c r="N475">
        <v>974</v>
      </c>
      <c r="O475">
        <v>494</v>
      </c>
      <c r="P475">
        <v>465</v>
      </c>
      <c r="Q475">
        <v>959</v>
      </c>
      <c r="R475">
        <v>490</v>
      </c>
      <c r="S475">
        <v>509</v>
      </c>
      <c r="T475">
        <v>999</v>
      </c>
      <c r="U475">
        <v>407</v>
      </c>
      <c r="V475">
        <v>370</v>
      </c>
      <c r="W475">
        <v>777</v>
      </c>
      <c r="X475">
        <v>3408.7330000000002</v>
      </c>
    </row>
    <row r="476" spans="1:24" x14ac:dyDescent="0.2">
      <c r="A476">
        <v>61908001</v>
      </c>
      <c r="B476" t="s">
        <v>633</v>
      </c>
      <c r="C476">
        <v>61908</v>
      </c>
      <c r="D476" t="s">
        <v>634</v>
      </c>
      <c r="E476">
        <v>61</v>
      </c>
      <c r="F476" t="s">
        <v>615</v>
      </c>
      <c r="G476">
        <v>11</v>
      </c>
      <c r="H476" t="s">
        <v>461</v>
      </c>
      <c r="I476">
        <v>556</v>
      </c>
      <c r="J476">
        <v>558</v>
      </c>
      <c r="K476">
        <v>1114</v>
      </c>
      <c r="L476">
        <v>543</v>
      </c>
      <c r="M476">
        <v>526</v>
      </c>
      <c r="N476">
        <v>1069</v>
      </c>
      <c r="O476">
        <v>557</v>
      </c>
      <c r="P476">
        <v>529</v>
      </c>
      <c r="Q476">
        <v>1087</v>
      </c>
      <c r="R476">
        <v>520</v>
      </c>
      <c r="S476">
        <v>521</v>
      </c>
      <c r="T476">
        <v>1041</v>
      </c>
      <c r="U476">
        <v>359</v>
      </c>
      <c r="V476">
        <v>436</v>
      </c>
      <c r="W476">
        <v>795</v>
      </c>
      <c r="X476">
        <v>3418.9639999999999</v>
      </c>
    </row>
    <row r="477" spans="1:24" x14ac:dyDescent="0.2">
      <c r="A477">
        <v>183902001</v>
      </c>
      <c r="B477" t="s">
        <v>1706</v>
      </c>
      <c r="C477">
        <v>183902</v>
      </c>
      <c r="D477" t="s">
        <v>1707</v>
      </c>
      <c r="E477">
        <v>183</v>
      </c>
      <c r="F477" t="s">
        <v>1705</v>
      </c>
      <c r="G477">
        <v>7</v>
      </c>
      <c r="H477" t="s">
        <v>26</v>
      </c>
      <c r="I477">
        <v>600</v>
      </c>
      <c r="J477">
        <v>525</v>
      </c>
      <c r="K477">
        <v>1125</v>
      </c>
      <c r="L477">
        <v>556</v>
      </c>
      <c r="M477">
        <v>541</v>
      </c>
      <c r="N477">
        <v>1098</v>
      </c>
      <c r="O477">
        <v>579</v>
      </c>
      <c r="P477">
        <v>560</v>
      </c>
      <c r="Q477">
        <v>1140</v>
      </c>
      <c r="R477">
        <v>524</v>
      </c>
      <c r="S477">
        <v>517</v>
      </c>
      <c r="T477">
        <v>1041</v>
      </c>
      <c r="U477">
        <v>354</v>
      </c>
      <c r="V477">
        <v>405</v>
      </c>
      <c r="W477">
        <v>759</v>
      </c>
      <c r="X477">
        <v>3435.0610000000001</v>
      </c>
    </row>
    <row r="478" spans="1:24" x14ac:dyDescent="0.2">
      <c r="A478">
        <v>19908001</v>
      </c>
      <c r="B478" t="s">
        <v>247</v>
      </c>
      <c r="C478">
        <v>19908</v>
      </c>
      <c r="D478" t="s">
        <v>248</v>
      </c>
      <c r="E478">
        <v>19</v>
      </c>
      <c r="F478" t="s">
        <v>245</v>
      </c>
      <c r="G478">
        <v>8</v>
      </c>
      <c r="H478" t="s">
        <v>246</v>
      </c>
      <c r="I478">
        <v>455</v>
      </c>
      <c r="J478">
        <v>420</v>
      </c>
      <c r="K478">
        <v>875</v>
      </c>
      <c r="L478">
        <v>491</v>
      </c>
      <c r="M478">
        <v>466</v>
      </c>
      <c r="N478">
        <v>950</v>
      </c>
      <c r="O478">
        <v>503</v>
      </c>
      <c r="P478">
        <v>467</v>
      </c>
      <c r="Q478">
        <v>963</v>
      </c>
      <c r="U478">
        <v>351</v>
      </c>
      <c r="V478">
        <v>375</v>
      </c>
      <c r="W478">
        <v>726</v>
      </c>
      <c r="X478">
        <v>3460.337</v>
      </c>
    </row>
    <row r="479" spans="1:24" x14ac:dyDescent="0.2">
      <c r="A479">
        <v>3902001</v>
      </c>
      <c r="B479" t="s">
        <v>44</v>
      </c>
      <c r="C479">
        <v>3902</v>
      </c>
      <c r="D479" t="s">
        <v>45</v>
      </c>
      <c r="E479">
        <v>3</v>
      </c>
      <c r="F479" t="s">
        <v>43</v>
      </c>
      <c r="G479">
        <v>7</v>
      </c>
      <c r="H479" t="s">
        <v>26</v>
      </c>
      <c r="I479">
        <v>490</v>
      </c>
      <c r="J479">
        <v>494</v>
      </c>
      <c r="K479">
        <v>984</v>
      </c>
      <c r="L479">
        <v>543</v>
      </c>
      <c r="M479">
        <v>548</v>
      </c>
      <c r="N479">
        <v>1091</v>
      </c>
      <c r="O479">
        <v>556</v>
      </c>
      <c r="P479">
        <v>546</v>
      </c>
      <c r="Q479">
        <v>1102</v>
      </c>
      <c r="R479">
        <v>525</v>
      </c>
      <c r="S479">
        <v>551</v>
      </c>
      <c r="T479">
        <v>1075</v>
      </c>
      <c r="U479">
        <v>410</v>
      </c>
      <c r="V479">
        <v>388</v>
      </c>
      <c r="W479">
        <v>798</v>
      </c>
      <c r="X479">
        <v>3466.1390000000001</v>
      </c>
    </row>
    <row r="480" spans="1:24" x14ac:dyDescent="0.2">
      <c r="A480">
        <v>107902001</v>
      </c>
      <c r="B480" t="s">
        <v>1158</v>
      </c>
      <c r="C480">
        <v>107902</v>
      </c>
      <c r="D480" t="s">
        <v>1159</v>
      </c>
      <c r="E480">
        <v>107</v>
      </c>
      <c r="F480" t="s">
        <v>1157</v>
      </c>
      <c r="G480">
        <v>7</v>
      </c>
      <c r="H480" t="s">
        <v>26</v>
      </c>
      <c r="I480">
        <v>471</v>
      </c>
      <c r="J480">
        <v>474</v>
      </c>
      <c r="K480">
        <v>946</v>
      </c>
      <c r="L480">
        <v>481</v>
      </c>
      <c r="M480">
        <v>477</v>
      </c>
      <c r="N480">
        <v>959</v>
      </c>
      <c r="O480">
        <v>494</v>
      </c>
      <c r="P480">
        <v>485</v>
      </c>
      <c r="Q480">
        <v>980</v>
      </c>
      <c r="R480">
        <v>464</v>
      </c>
      <c r="S480">
        <v>467</v>
      </c>
      <c r="T480">
        <v>931</v>
      </c>
      <c r="U480">
        <v>407</v>
      </c>
      <c r="V480">
        <v>400</v>
      </c>
      <c r="W480">
        <v>807</v>
      </c>
      <c r="X480">
        <v>3466.8069999999998</v>
      </c>
    </row>
    <row r="481" spans="1:24" x14ac:dyDescent="0.2">
      <c r="A481">
        <v>181901001</v>
      </c>
      <c r="B481" t="s">
        <v>1685</v>
      </c>
      <c r="C481">
        <v>181901</v>
      </c>
      <c r="D481" t="s">
        <v>1686</v>
      </c>
      <c r="E481">
        <v>181</v>
      </c>
      <c r="F481" t="s">
        <v>1687</v>
      </c>
      <c r="G481">
        <v>5</v>
      </c>
      <c r="H481" t="s">
        <v>372</v>
      </c>
      <c r="I481">
        <v>494</v>
      </c>
      <c r="J481">
        <v>483</v>
      </c>
      <c r="K481">
        <v>978</v>
      </c>
      <c r="L481">
        <v>512</v>
      </c>
      <c r="M481">
        <v>503</v>
      </c>
      <c r="N481">
        <v>1015</v>
      </c>
      <c r="O481">
        <v>517</v>
      </c>
      <c r="P481">
        <v>483</v>
      </c>
      <c r="Q481">
        <v>1001</v>
      </c>
      <c r="R481">
        <v>507</v>
      </c>
      <c r="S481">
        <v>525</v>
      </c>
      <c r="T481">
        <v>1031</v>
      </c>
      <c r="U481">
        <v>358</v>
      </c>
      <c r="V481">
        <v>407</v>
      </c>
      <c r="W481">
        <v>765</v>
      </c>
      <c r="X481">
        <v>3480.895</v>
      </c>
    </row>
    <row r="482" spans="1:24" x14ac:dyDescent="0.2">
      <c r="A482">
        <v>108808101</v>
      </c>
      <c r="B482" t="s">
        <v>1175</v>
      </c>
      <c r="C482">
        <v>108808</v>
      </c>
      <c r="D482" t="s">
        <v>1176</v>
      </c>
      <c r="E482">
        <v>108</v>
      </c>
      <c r="F482" t="s">
        <v>1170</v>
      </c>
      <c r="G482">
        <v>1</v>
      </c>
      <c r="H482" t="s">
        <v>327</v>
      </c>
      <c r="I482">
        <v>531</v>
      </c>
      <c r="J482">
        <v>513</v>
      </c>
      <c r="K482">
        <v>1044</v>
      </c>
      <c r="L482">
        <v>522</v>
      </c>
      <c r="M482">
        <v>513</v>
      </c>
      <c r="N482">
        <v>1035</v>
      </c>
      <c r="O482">
        <v>513</v>
      </c>
      <c r="P482">
        <v>501</v>
      </c>
      <c r="Q482">
        <v>1014</v>
      </c>
      <c r="R482">
        <v>533</v>
      </c>
      <c r="S482">
        <v>526</v>
      </c>
      <c r="T482">
        <v>1058</v>
      </c>
      <c r="U482">
        <v>684</v>
      </c>
      <c r="V482">
        <v>594</v>
      </c>
      <c r="W482">
        <v>1278</v>
      </c>
      <c r="X482">
        <v>3490.259</v>
      </c>
    </row>
    <row r="483" spans="1:24" x14ac:dyDescent="0.2">
      <c r="A483">
        <v>83903001</v>
      </c>
      <c r="B483" t="s">
        <v>838</v>
      </c>
      <c r="C483">
        <v>83903</v>
      </c>
      <c r="D483" t="s">
        <v>839</v>
      </c>
      <c r="E483">
        <v>83</v>
      </c>
      <c r="F483" t="s">
        <v>840</v>
      </c>
      <c r="G483">
        <v>17</v>
      </c>
      <c r="H483" t="s">
        <v>388</v>
      </c>
      <c r="I483">
        <v>514</v>
      </c>
      <c r="J483">
        <v>514</v>
      </c>
      <c r="K483">
        <v>1028</v>
      </c>
      <c r="L483">
        <v>519</v>
      </c>
      <c r="M483">
        <v>524</v>
      </c>
      <c r="N483">
        <v>1043</v>
      </c>
      <c r="O483">
        <v>516</v>
      </c>
      <c r="P483">
        <v>507</v>
      </c>
      <c r="Q483">
        <v>1023</v>
      </c>
      <c r="R483">
        <v>525</v>
      </c>
      <c r="S483">
        <v>555</v>
      </c>
      <c r="T483">
        <v>1079</v>
      </c>
      <c r="U483">
        <v>371</v>
      </c>
      <c r="V483">
        <v>317</v>
      </c>
      <c r="W483">
        <v>688</v>
      </c>
      <c r="X483">
        <v>3503.511</v>
      </c>
    </row>
    <row r="484" spans="1:24" x14ac:dyDescent="0.2">
      <c r="A484">
        <v>139911002</v>
      </c>
      <c r="B484" t="s">
        <v>1408</v>
      </c>
      <c r="C484">
        <v>139911</v>
      </c>
      <c r="D484" t="s">
        <v>1409</v>
      </c>
      <c r="E484">
        <v>139</v>
      </c>
      <c r="F484" t="s">
        <v>1405</v>
      </c>
      <c r="G484">
        <v>8</v>
      </c>
      <c r="H484" t="s">
        <v>246</v>
      </c>
      <c r="I484">
        <v>525</v>
      </c>
      <c r="J484">
        <v>526</v>
      </c>
      <c r="K484">
        <v>1051</v>
      </c>
      <c r="L484">
        <v>534</v>
      </c>
      <c r="M484">
        <v>510</v>
      </c>
      <c r="N484">
        <v>1046</v>
      </c>
      <c r="O484">
        <v>537</v>
      </c>
      <c r="P484">
        <v>505</v>
      </c>
      <c r="Q484">
        <v>1045</v>
      </c>
      <c r="R484">
        <v>529</v>
      </c>
      <c r="S484">
        <v>517</v>
      </c>
      <c r="T484">
        <v>1047</v>
      </c>
      <c r="U484">
        <v>408</v>
      </c>
      <c r="V484">
        <v>432</v>
      </c>
      <c r="W484">
        <v>840</v>
      </c>
      <c r="X484">
        <v>3546.3330000000001</v>
      </c>
    </row>
    <row r="485" spans="1:24" x14ac:dyDescent="0.2">
      <c r="A485">
        <v>31909001</v>
      </c>
      <c r="B485" t="s">
        <v>344</v>
      </c>
      <c r="C485">
        <v>31909</v>
      </c>
      <c r="D485" t="s">
        <v>345</v>
      </c>
      <c r="E485">
        <v>31</v>
      </c>
      <c r="F485" t="s">
        <v>326</v>
      </c>
      <c r="G485">
        <v>1</v>
      </c>
      <c r="H485" t="s">
        <v>327</v>
      </c>
      <c r="I485">
        <v>465</v>
      </c>
      <c r="J485">
        <v>462</v>
      </c>
      <c r="K485">
        <v>927</v>
      </c>
      <c r="L485">
        <v>482</v>
      </c>
      <c r="M485">
        <v>478</v>
      </c>
      <c r="N485">
        <v>960</v>
      </c>
      <c r="O485">
        <v>487</v>
      </c>
      <c r="P485">
        <v>467</v>
      </c>
      <c r="Q485">
        <v>954</v>
      </c>
      <c r="R485">
        <v>477</v>
      </c>
      <c r="S485">
        <v>489</v>
      </c>
      <c r="T485">
        <v>967</v>
      </c>
      <c r="U485">
        <v>314</v>
      </c>
      <c r="V485">
        <v>342</v>
      </c>
      <c r="W485">
        <v>656</v>
      </c>
      <c r="X485">
        <v>3598.7340000000008</v>
      </c>
    </row>
    <row r="486" spans="1:24" x14ac:dyDescent="0.2">
      <c r="A486">
        <v>50902001</v>
      </c>
      <c r="B486" t="s">
        <v>466</v>
      </c>
      <c r="C486">
        <v>50902</v>
      </c>
      <c r="D486" t="s">
        <v>467</v>
      </c>
      <c r="E486">
        <v>50</v>
      </c>
      <c r="F486" t="s">
        <v>468</v>
      </c>
      <c r="G486">
        <v>12</v>
      </c>
      <c r="H486" t="s">
        <v>115</v>
      </c>
      <c r="I486">
        <v>580</v>
      </c>
      <c r="J486">
        <v>550</v>
      </c>
      <c r="K486">
        <v>1130</v>
      </c>
      <c r="L486">
        <v>565</v>
      </c>
      <c r="M486">
        <v>545</v>
      </c>
      <c r="N486">
        <v>1110</v>
      </c>
      <c r="O486">
        <v>568</v>
      </c>
      <c r="P486">
        <v>541</v>
      </c>
      <c r="Q486">
        <v>1109</v>
      </c>
      <c r="R486">
        <v>560</v>
      </c>
      <c r="S486">
        <v>553</v>
      </c>
      <c r="T486">
        <v>1113</v>
      </c>
      <c r="U486">
        <v>415</v>
      </c>
      <c r="V486">
        <v>416</v>
      </c>
      <c r="W486">
        <v>831</v>
      </c>
      <c r="X486">
        <v>3622.194</v>
      </c>
    </row>
    <row r="487" spans="1:24" x14ac:dyDescent="0.2">
      <c r="A487">
        <v>100904001</v>
      </c>
      <c r="B487" t="s">
        <v>961</v>
      </c>
      <c r="C487">
        <v>100904</v>
      </c>
      <c r="D487" t="s">
        <v>962</v>
      </c>
      <c r="E487">
        <v>100</v>
      </c>
      <c r="F487" t="s">
        <v>960</v>
      </c>
      <c r="G487">
        <v>5</v>
      </c>
      <c r="H487" t="s">
        <v>372</v>
      </c>
      <c r="I487">
        <v>483</v>
      </c>
      <c r="J487">
        <v>467</v>
      </c>
      <c r="K487">
        <v>949</v>
      </c>
      <c r="L487">
        <v>531</v>
      </c>
      <c r="M487">
        <v>509</v>
      </c>
      <c r="N487">
        <v>1039</v>
      </c>
      <c r="O487">
        <v>521</v>
      </c>
      <c r="P487">
        <v>497</v>
      </c>
      <c r="Q487">
        <v>1018</v>
      </c>
      <c r="R487">
        <v>539</v>
      </c>
      <c r="S487">
        <v>519</v>
      </c>
      <c r="T487">
        <v>1058</v>
      </c>
      <c r="U487">
        <v>383</v>
      </c>
      <c r="V487">
        <v>433</v>
      </c>
      <c r="W487">
        <v>816</v>
      </c>
      <c r="X487">
        <v>3624.6840000000002</v>
      </c>
    </row>
    <row r="488" spans="1:24" x14ac:dyDescent="0.2">
      <c r="A488">
        <v>15826001</v>
      </c>
      <c r="B488" t="s">
        <v>147</v>
      </c>
      <c r="C488">
        <v>15826</v>
      </c>
      <c r="D488" t="s">
        <v>148</v>
      </c>
      <c r="E488">
        <v>15</v>
      </c>
      <c r="F488" t="s">
        <v>139</v>
      </c>
      <c r="G488">
        <v>20</v>
      </c>
      <c r="H488" t="s">
        <v>67</v>
      </c>
      <c r="I488">
        <v>476</v>
      </c>
      <c r="J488">
        <v>470</v>
      </c>
      <c r="K488">
        <v>946</v>
      </c>
      <c r="L488">
        <v>478</v>
      </c>
      <c r="M488">
        <v>475</v>
      </c>
      <c r="N488">
        <v>953</v>
      </c>
      <c r="O488">
        <v>480</v>
      </c>
      <c r="P488">
        <v>454</v>
      </c>
      <c r="Q488">
        <v>934</v>
      </c>
      <c r="R488">
        <v>476</v>
      </c>
      <c r="S488">
        <v>495</v>
      </c>
      <c r="T488">
        <v>971</v>
      </c>
      <c r="U488">
        <v>335</v>
      </c>
      <c r="V488">
        <v>293</v>
      </c>
      <c r="W488">
        <v>628</v>
      </c>
      <c r="X488">
        <v>3624.95</v>
      </c>
    </row>
    <row r="489" spans="1:24" x14ac:dyDescent="0.2">
      <c r="A489">
        <v>8902001</v>
      </c>
      <c r="B489" t="s">
        <v>80</v>
      </c>
      <c r="C489">
        <v>8902</v>
      </c>
      <c r="D489" t="s">
        <v>81</v>
      </c>
      <c r="E489">
        <v>8</v>
      </c>
      <c r="F489" t="s">
        <v>78</v>
      </c>
      <c r="G489">
        <v>6</v>
      </c>
      <c r="H489" t="s">
        <v>79</v>
      </c>
      <c r="I489">
        <v>472</v>
      </c>
      <c r="J489">
        <v>461</v>
      </c>
      <c r="K489">
        <v>933</v>
      </c>
      <c r="L489">
        <v>509</v>
      </c>
      <c r="M489">
        <v>506</v>
      </c>
      <c r="N489">
        <v>1015</v>
      </c>
      <c r="O489">
        <v>516</v>
      </c>
      <c r="P489">
        <v>501</v>
      </c>
      <c r="Q489">
        <v>1017</v>
      </c>
      <c r="R489">
        <v>497</v>
      </c>
      <c r="S489">
        <v>515</v>
      </c>
      <c r="T489">
        <v>1011</v>
      </c>
      <c r="U489">
        <v>416</v>
      </c>
      <c r="V489">
        <v>444</v>
      </c>
      <c r="W489">
        <v>860</v>
      </c>
      <c r="X489">
        <v>3671.2469999999998</v>
      </c>
    </row>
    <row r="490" spans="1:24" x14ac:dyDescent="0.2">
      <c r="A490">
        <v>210901001</v>
      </c>
      <c r="B490" t="s">
        <v>1823</v>
      </c>
      <c r="C490">
        <v>210901</v>
      </c>
      <c r="D490" t="s">
        <v>1824</v>
      </c>
      <c r="E490">
        <v>210</v>
      </c>
      <c r="F490" t="s">
        <v>1825</v>
      </c>
      <c r="G490">
        <v>7</v>
      </c>
      <c r="H490" t="s">
        <v>26</v>
      </c>
      <c r="I490">
        <v>446</v>
      </c>
      <c r="J490">
        <v>463</v>
      </c>
      <c r="K490">
        <v>909</v>
      </c>
      <c r="L490">
        <v>489</v>
      </c>
      <c r="M490">
        <v>489</v>
      </c>
      <c r="N490">
        <v>980</v>
      </c>
      <c r="O490">
        <v>474</v>
      </c>
      <c r="P490">
        <v>457</v>
      </c>
      <c r="Q490">
        <v>936</v>
      </c>
      <c r="R490">
        <v>500</v>
      </c>
      <c r="S490">
        <v>513</v>
      </c>
      <c r="T490">
        <v>1013</v>
      </c>
      <c r="U490">
        <v>388</v>
      </c>
      <c r="V490">
        <v>365</v>
      </c>
      <c r="W490">
        <v>753</v>
      </c>
      <c r="X490">
        <v>3695.1280000000002</v>
      </c>
    </row>
    <row r="491" spans="1:24" x14ac:dyDescent="0.2">
      <c r="A491">
        <v>89901001</v>
      </c>
      <c r="B491" t="s">
        <v>875</v>
      </c>
      <c r="C491">
        <v>89901</v>
      </c>
      <c r="D491" t="s">
        <v>876</v>
      </c>
      <c r="E491">
        <v>89</v>
      </c>
      <c r="F491" t="s">
        <v>877</v>
      </c>
      <c r="G491">
        <v>13</v>
      </c>
      <c r="H491" t="s">
        <v>92</v>
      </c>
      <c r="I491">
        <v>474</v>
      </c>
      <c r="J491">
        <v>450</v>
      </c>
      <c r="K491">
        <v>924</v>
      </c>
      <c r="L491">
        <v>515</v>
      </c>
      <c r="M491">
        <v>501</v>
      </c>
      <c r="N491">
        <v>1016</v>
      </c>
      <c r="O491">
        <v>520</v>
      </c>
      <c r="P491">
        <v>498</v>
      </c>
      <c r="Q491">
        <v>1018</v>
      </c>
      <c r="R491">
        <v>506</v>
      </c>
      <c r="S491">
        <v>508</v>
      </c>
      <c r="T491">
        <v>1014</v>
      </c>
      <c r="U491">
        <v>349</v>
      </c>
      <c r="V491">
        <v>372</v>
      </c>
      <c r="W491">
        <v>721</v>
      </c>
      <c r="X491">
        <v>3705.9860000000008</v>
      </c>
    </row>
    <row r="492" spans="1:24" x14ac:dyDescent="0.2">
      <c r="A492">
        <v>49901001</v>
      </c>
      <c r="B492" t="s">
        <v>458</v>
      </c>
      <c r="C492">
        <v>49901</v>
      </c>
      <c r="D492" t="s">
        <v>459</v>
      </c>
      <c r="E492">
        <v>49</v>
      </c>
      <c r="F492" t="s">
        <v>460</v>
      </c>
      <c r="G492">
        <v>11</v>
      </c>
      <c r="H492" t="s">
        <v>461</v>
      </c>
      <c r="I492">
        <v>513</v>
      </c>
      <c r="J492">
        <v>507</v>
      </c>
      <c r="K492">
        <v>1021</v>
      </c>
      <c r="L492">
        <v>523</v>
      </c>
      <c r="M492">
        <v>510</v>
      </c>
      <c r="N492">
        <v>1034</v>
      </c>
      <c r="O492">
        <v>513</v>
      </c>
      <c r="P492">
        <v>515</v>
      </c>
      <c r="Q492">
        <v>1028</v>
      </c>
      <c r="R492">
        <v>537</v>
      </c>
      <c r="S492">
        <v>503</v>
      </c>
      <c r="T492">
        <v>1041</v>
      </c>
      <c r="U492">
        <v>389</v>
      </c>
      <c r="V492">
        <v>370</v>
      </c>
      <c r="W492">
        <v>759</v>
      </c>
      <c r="X492">
        <v>3812.692</v>
      </c>
    </row>
    <row r="493" spans="1:24" x14ac:dyDescent="0.2">
      <c r="A493">
        <v>178909001</v>
      </c>
      <c r="B493" t="s">
        <v>1672</v>
      </c>
      <c r="C493">
        <v>178909</v>
      </c>
      <c r="D493" t="s">
        <v>1673</v>
      </c>
      <c r="E493">
        <v>178</v>
      </c>
      <c r="F493" t="s">
        <v>1657</v>
      </c>
      <c r="G493">
        <v>2</v>
      </c>
      <c r="H493" t="s">
        <v>59</v>
      </c>
      <c r="I493">
        <v>535</v>
      </c>
      <c r="J493">
        <v>495</v>
      </c>
      <c r="K493">
        <v>1030</v>
      </c>
      <c r="L493">
        <v>477</v>
      </c>
      <c r="M493">
        <v>440</v>
      </c>
      <c r="N493">
        <v>917</v>
      </c>
      <c r="O493">
        <v>535</v>
      </c>
      <c r="P493">
        <v>495</v>
      </c>
      <c r="Q493">
        <v>1030</v>
      </c>
      <c r="U493">
        <v>347</v>
      </c>
      <c r="V493">
        <v>428</v>
      </c>
      <c r="W493">
        <v>775</v>
      </c>
      <c r="X493">
        <v>3870.3919999999998</v>
      </c>
    </row>
    <row r="494" spans="1:24" x14ac:dyDescent="0.2">
      <c r="A494">
        <v>79906001</v>
      </c>
      <c r="B494" t="s">
        <v>812</v>
      </c>
      <c r="C494">
        <v>79906</v>
      </c>
      <c r="D494" t="s">
        <v>813</v>
      </c>
      <c r="E494">
        <v>79</v>
      </c>
      <c r="F494" t="s">
        <v>808</v>
      </c>
      <c r="G494">
        <v>4</v>
      </c>
      <c r="H494" t="s">
        <v>252</v>
      </c>
      <c r="I494">
        <v>506</v>
      </c>
      <c r="J494">
        <v>484</v>
      </c>
      <c r="K494">
        <v>990</v>
      </c>
      <c r="L494">
        <v>549</v>
      </c>
      <c r="M494">
        <v>527</v>
      </c>
      <c r="N494">
        <v>1075</v>
      </c>
      <c r="O494">
        <v>544</v>
      </c>
      <c r="P494">
        <v>516</v>
      </c>
      <c r="Q494">
        <v>1060</v>
      </c>
      <c r="R494">
        <v>555</v>
      </c>
      <c r="S494">
        <v>540</v>
      </c>
      <c r="T494">
        <v>1095</v>
      </c>
      <c r="U494">
        <v>450</v>
      </c>
      <c r="V494">
        <v>473</v>
      </c>
      <c r="W494">
        <v>923</v>
      </c>
      <c r="X494">
        <v>3872.5980000000009</v>
      </c>
    </row>
    <row r="495" spans="1:24" x14ac:dyDescent="0.2">
      <c r="A495">
        <v>43902001</v>
      </c>
      <c r="B495" t="s">
        <v>400</v>
      </c>
      <c r="C495">
        <v>43902</v>
      </c>
      <c r="D495" t="s">
        <v>401</v>
      </c>
      <c r="E495">
        <v>43</v>
      </c>
      <c r="F495" t="s">
        <v>396</v>
      </c>
      <c r="G495">
        <v>10</v>
      </c>
      <c r="H495" t="s">
        <v>397</v>
      </c>
      <c r="I495">
        <v>520</v>
      </c>
      <c r="J495">
        <v>509</v>
      </c>
      <c r="K495">
        <v>1029</v>
      </c>
      <c r="L495">
        <v>532</v>
      </c>
      <c r="M495">
        <v>514</v>
      </c>
      <c r="N495">
        <v>1046</v>
      </c>
      <c r="O495">
        <v>555</v>
      </c>
      <c r="P495">
        <v>518</v>
      </c>
      <c r="Q495">
        <v>1073</v>
      </c>
      <c r="R495">
        <v>504</v>
      </c>
      <c r="S495">
        <v>508</v>
      </c>
      <c r="T495">
        <v>1012</v>
      </c>
      <c r="U495">
        <v>383</v>
      </c>
      <c r="V495">
        <v>403</v>
      </c>
      <c r="W495">
        <v>786</v>
      </c>
      <c r="X495">
        <v>3875.0050000000001</v>
      </c>
    </row>
    <row r="496" spans="1:24" x14ac:dyDescent="0.2">
      <c r="A496">
        <v>249905001</v>
      </c>
      <c r="B496" t="s">
        <v>2166</v>
      </c>
      <c r="C496">
        <v>249905</v>
      </c>
      <c r="D496" t="s">
        <v>2167</v>
      </c>
      <c r="E496">
        <v>249</v>
      </c>
      <c r="F496" t="s">
        <v>2159</v>
      </c>
      <c r="G496">
        <v>11</v>
      </c>
      <c r="H496" t="s">
        <v>461</v>
      </c>
      <c r="I496">
        <v>515</v>
      </c>
      <c r="J496">
        <v>501</v>
      </c>
      <c r="K496">
        <v>1018</v>
      </c>
      <c r="L496">
        <v>523</v>
      </c>
      <c r="M496">
        <v>513</v>
      </c>
      <c r="N496">
        <v>1036</v>
      </c>
      <c r="O496">
        <v>526</v>
      </c>
      <c r="P496">
        <v>496</v>
      </c>
      <c r="Q496">
        <v>1023</v>
      </c>
      <c r="R496">
        <v>521</v>
      </c>
      <c r="S496">
        <v>528</v>
      </c>
      <c r="T496">
        <v>1048</v>
      </c>
      <c r="U496">
        <v>424</v>
      </c>
      <c r="V496">
        <v>486</v>
      </c>
      <c r="W496">
        <v>910</v>
      </c>
      <c r="X496">
        <v>3876.2860000000001</v>
      </c>
    </row>
    <row r="497" spans="1:24" x14ac:dyDescent="0.2">
      <c r="A497">
        <v>247903001</v>
      </c>
      <c r="B497" t="s">
        <v>2151</v>
      </c>
      <c r="C497">
        <v>247903</v>
      </c>
      <c r="D497" t="s">
        <v>2152</v>
      </c>
      <c r="E497">
        <v>247</v>
      </c>
      <c r="F497" t="s">
        <v>2150</v>
      </c>
      <c r="G497">
        <v>20</v>
      </c>
      <c r="H497" t="s">
        <v>67</v>
      </c>
      <c r="I497">
        <v>514</v>
      </c>
      <c r="J497">
        <v>503</v>
      </c>
      <c r="K497">
        <v>1017</v>
      </c>
      <c r="L497">
        <v>527</v>
      </c>
      <c r="M497">
        <v>516</v>
      </c>
      <c r="N497">
        <v>1043</v>
      </c>
      <c r="O497">
        <v>529</v>
      </c>
      <c r="P497">
        <v>508</v>
      </c>
      <c r="Q497">
        <v>1038</v>
      </c>
      <c r="R497">
        <v>525</v>
      </c>
      <c r="S497">
        <v>525</v>
      </c>
      <c r="T497">
        <v>1050</v>
      </c>
      <c r="U497">
        <v>511</v>
      </c>
      <c r="V497">
        <v>549</v>
      </c>
      <c r="W497">
        <v>1060</v>
      </c>
      <c r="X497">
        <v>3894.2540000000008</v>
      </c>
    </row>
    <row r="498" spans="1:24" x14ac:dyDescent="0.2">
      <c r="A498">
        <v>20907001</v>
      </c>
      <c r="B498" t="s">
        <v>261</v>
      </c>
      <c r="C498">
        <v>20907</v>
      </c>
      <c r="D498" t="s">
        <v>262</v>
      </c>
      <c r="E498">
        <v>20</v>
      </c>
      <c r="F498" t="s">
        <v>251</v>
      </c>
      <c r="G498">
        <v>4</v>
      </c>
      <c r="H498" t="s">
        <v>252</v>
      </c>
      <c r="I498">
        <v>513</v>
      </c>
      <c r="J498">
        <v>501</v>
      </c>
      <c r="K498">
        <v>1013</v>
      </c>
      <c r="L498">
        <v>521</v>
      </c>
      <c r="M498">
        <v>506</v>
      </c>
      <c r="N498">
        <v>1028</v>
      </c>
      <c r="O498">
        <v>525</v>
      </c>
      <c r="P498">
        <v>506</v>
      </c>
      <c r="Q498">
        <v>1032</v>
      </c>
      <c r="R498">
        <v>518</v>
      </c>
      <c r="S498">
        <v>506</v>
      </c>
      <c r="T498">
        <v>1024</v>
      </c>
      <c r="U498">
        <v>405</v>
      </c>
      <c r="V498">
        <v>464</v>
      </c>
      <c r="W498">
        <v>869</v>
      </c>
      <c r="X498">
        <v>3900.39</v>
      </c>
    </row>
    <row r="499" spans="1:24" x14ac:dyDescent="0.2">
      <c r="A499">
        <v>161906002</v>
      </c>
      <c r="B499" t="s">
        <v>1534</v>
      </c>
      <c r="C499">
        <v>161906</v>
      </c>
      <c r="D499" t="s">
        <v>1535</v>
      </c>
      <c r="E499">
        <v>161</v>
      </c>
      <c r="F499" t="s">
        <v>1521</v>
      </c>
      <c r="G499">
        <v>12</v>
      </c>
      <c r="H499" t="s">
        <v>115</v>
      </c>
      <c r="I499">
        <v>487</v>
      </c>
      <c r="J499">
        <v>441</v>
      </c>
      <c r="K499">
        <v>928</v>
      </c>
      <c r="L499">
        <v>482</v>
      </c>
      <c r="M499">
        <v>442</v>
      </c>
      <c r="N499">
        <v>924</v>
      </c>
      <c r="O499">
        <v>513</v>
      </c>
      <c r="P499">
        <v>459</v>
      </c>
      <c r="Q499">
        <v>971</v>
      </c>
      <c r="R499">
        <v>457</v>
      </c>
      <c r="S499">
        <v>427</v>
      </c>
      <c r="T499">
        <v>884</v>
      </c>
      <c r="U499">
        <v>352</v>
      </c>
      <c r="V499">
        <v>417</v>
      </c>
      <c r="W499">
        <v>769</v>
      </c>
      <c r="X499">
        <v>3928.2310000000002</v>
      </c>
    </row>
    <row r="500" spans="1:24" x14ac:dyDescent="0.2">
      <c r="A500">
        <v>93904002</v>
      </c>
      <c r="B500" t="s">
        <v>931</v>
      </c>
      <c r="C500">
        <v>93904</v>
      </c>
      <c r="D500" t="s">
        <v>932</v>
      </c>
      <c r="E500">
        <v>93</v>
      </c>
      <c r="F500" t="s">
        <v>928</v>
      </c>
      <c r="G500">
        <v>6</v>
      </c>
      <c r="H500" t="s">
        <v>79</v>
      </c>
      <c r="I500">
        <v>480</v>
      </c>
      <c r="J500">
        <v>471</v>
      </c>
      <c r="K500">
        <v>951</v>
      </c>
      <c r="L500">
        <v>496</v>
      </c>
      <c r="M500">
        <v>481</v>
      </c>
      <c r="N500">
        <v>977</v>
      </c>
      <c r="O500">
        <v>500</v>
      </c>
      <c r="P500">
        <v>479</v>
      </c>
      <c r="Q500">
        <v>979</v>
      </c>
      <c r="R500">
        <v>493</v>
      </c>
      <c r="S500">
        <v>482</v>
      </c>
      <c r="T500">
        <v>975</v>
      </c>
      <c r="U500">
        <v>358</v>
      </c>
      <c r="V500">
        <v>391</v>
      </c>
      <c r="W500">
        <v>749</v>
      </c>
      <c r="X500">
        <v>3933.4870000000001</v>
      </c>
    </row>
    <row r="501" spans="1:24" x14ac:dyDescent="0.2">
      <c r="A501">
        <v>220914001</v>
      </c>
      <c r="B501" t="s">
        <v>1912</v>
      </c>
      <c r="C501">
        <v>220914</v>
      </c>
      <c r="D501" t="s">
        <v>1913</v>
      </c>
      <c r="E501">
        <v>220</v>
      </c>
      <c r="F501" t="s">
        <v>1860</v>
      </c>
      <c r="G501">
        <v>11</v>
      </c>
      <c r="H501" t="s">
        <v>461</v>
      </c>
      <c r="I501">
        <v>495</v>
      </c>
      <c r="J501">
        <v>489</v>
      </c>
      <c r="K501">
        <v>984</v>
      </c>
      <c r="L501">
        <v>527</v>
      </c>
      <c r="M501">
        <v>507</v>
      </c>
      <c r="N501">
        <v>1034</v>
      </c>
      <c r="O501">
        <v>528</v>
      </c>
      <c r="P501">
        <v>494</v>
      </c>
      <c r="Q501">
        <v>1021</v>
      </c>
      <c r="R501">
        <v>526</v>
      </c>
      <c r="S501">
        <v>524</v>
      </c>
      <c r="T501">
        <v>1050</v>
      </c>
      <c r="U501">
        <v>489</v>
      </c>
      <c r="V501">
        <v>537</v>
      </c>
      <c r="W501">
        <v>1026</v>
      </c>
      <c r="X501">
        <v>3959.1550000000002</v>
      </c>
    </row>
    <row r="502" spans="1:24" x14ac:dyDescent="0.2">
      <c r="A502">
        <v>110902001</v>
      </c>
      <c r="B502" t="s">
        <v>1234</v>
      </c>
      <c r="C502">
        <v>110902</v>
      </c>
      <c r="D502" t="s">
        <v>1235</v>
      </c>
      <c r="E502">
        <v>110</v>
      </c>
      <c r="F502" t="s">
        <v>1236</v>
      </c>
      <c r="G502">
        <v>17</v>
      </c>
      <c r="H502" t="s">
        <v>388</v>
      </c>
      <c r="I502">
        <v>529</v>
      </c>
      <c r="J502">
        <v>506</v>
      </c>
      <c r="K502">
        <v>1035</v>
      </c>
      <c r="L502">
        <v>558</v>
      </c>
      <c r="M502">
        <v>539</v>
      </c>
      <c r="N502">
        <v>1096</v>
      </c>
      <c r="O502">
        <v>561</v>
      </c>
      <c r="P502">
        <v>538</v>
      </c>
      <c r="Q502">
        <v>1099</v>
      </c>
      <c r="R502">
        <v>546</v>
      </c>
      <c r="S502">
        <v>540</v>
      </c>
      <c r="T502">
        <v>1086</v>
      </c>
      <c r="U502">
        <v>408</v>
      </c>
      <c r="V502">
        <v>406</v>
      </c>
      <c r="W502">
        <v>814</v>
      </c>
      <c r="X502">
        <v>3968.5510000000008</v>
      </c>
    </row>
    <row r="503" spans="1:24" x14ac:dyDescent="0.2">
      <c r="A503">
        <v>71806002</v>
      </c>
      <c r="B503" t="s">
        <v>703</v>
      </c>
      <c r="C503">
        <v>71806</v>
      </c>
      <c r="D503" t="s">
        <v>702</v>
      </c>
      <c r="E503">
        <v>71</v>
      </c>
      <c r="F503" t="s">
        <v>696</v>
      </c>
      <c r="G503">
        <v>19</v>
      </c>
      <c r="H503" t="s">
        <v>697</v>
      </c>
      <c r="I503">
        <v>527</v>
      </c>
      <c r="J503">
        <v>522</v>
      </c>
      <c r="K503">
        <v>1049</v>
      </c>
      <c r="L503">
        <v>520</v>
      </c>
      <c r="M503">
        <v>521</v>
      </c>
      <c r="N503">
        <v>1041</v>
      </c>
      <c r="O503">
        <v>544</v>
      </c>
      <c r="P503">
        <v>548</v>
      </c>
      <c r="Q503">
        <v>1092</v>
      </c>
      <c r="R503">
        <v>503</v>
      </c>
      <c r="S503">
        <v>501</v>
      </c>
      <c r="T503">
        <v>1004</v>
      </c>
      <c r="U503">
        <v>469</v>
      </c>
      <c r="V503">
        <v>464</v>
      </c>
      <c r="W503">
        <v>933</v>
      </c>
      <c r="X503">
        <v>3975.1320000000001</v>
      </c>
    </row>
    <row r="504" spans="1:24" x14ac:dyDescent="0.2">
      <c r="A504">
        <v>71806001</v>
      </c>
      <c r="B504" t="s">
        <v>702</v>
      </c>
      <c r="C504">
        <v>71806</v>
      </c>
      <c r="D504" t="s">
        <v>702</v>
      </c>
      <c r="E504">
        <v>71</v>
      </c>
      <c r="F504" t="s">
        <v>696</v>
      </c>
      <c r="G504">
        <v>19</v>
      </c>
      <c r="H504" t="s">
        <v>697</v>
      </c>
      <c r="I504">
        <v>503</v>
      </c>
      <c r="J504">
        <v>533</v>
      </c>
      <c r="K504">
        <v>1036</v>
      </c>
      <c r="L504">
        <v>517</v>
      </c>
      <c r="M504">
        <v>534</v>
      </c>
      <c r="N504">
        <v>1051</v>
      </c>
      <c r="O504">
        <v>521</v>
      </c>
      <c r="P504">
        <v>533</v>
      </c>
      <c r="Q504">
        <v>1054</v>
      </c>
      <c r="R504">
        <v>513</v>
      </c>
      <c r="S504">
        <v>536</v>
      </c>
      <c r="T504">
        <v>1049</v>
      </c>
      <c r="U504">
        <v>452</v>
      </c>
      <c r="V504">
        <v>548</v>
      </c>
      <c r="W504">
        <v>1000</v>
      </c>
      <c r="X504">
        <v>3975.1320000000001</v>
      </c>
    </row>
    <row r="505" spans="1:24" x14ac:dyDescent="0.2">
      <c r="A505">
        <v>86901001</v>
      </c>
      <c r="B505" t="s">
        <v>867</v>
      </c>
      <c r="C505">
        <v>86901</v>
      </c>
      <c r="D505" t="s">
        <v>868</v>
      </c>
      <c r="E505">
        <v>86</v>
      </c>
      <c r="F505" t="s">
        <v>869</v>
      </c>
      <c r="G505">
        <v>13</v>
      </c>
      <c r="H505" t="s">
        <v>92</v>
      </c>
      <c r="I505">
        <v>503</v>
      </c>
      <c r="J505">
        <v>482</v>
      </c>
      <c r="K505">
        <v>985</v>
      </c>
      <c r="L505">
        <v>535</v>
      </c>
      <c r="M505">
        <v>526</v>
      </c>
      <c r="N505">
        <v>1062</v>
      </c>
      <c r="O505">
        <v>517</v>
      </c>
      <c r="P505">
        <v>504</v>
      </c>
      <c r="Q505">
        <v>1022</v>
      </c>
      <c r="R505">
        <v>558</v>
      </c>
      <c r="S505">
        <v>555</v>
      </c>
      <c r="T505">
        <v>1113</v>
      </c>
      <c r="U505">
        <v>439</v>
      </c>
      <c r="V505">
        <v>525</v>
      </c>
      <c r="W505">
        <v>964</v>
      </c>
      <c r="X505">
        <v>3986.2379999999998</v>
      </c>
    </row>
    <row r="506" spans="1:24" x14ac:dyDescent="0.2">
      <c r="A506">
        <v>243901001</v>
      </c>
      <c r="B506" t="s">
        <v>2099</v>
      </c>
      <c r="C506">
        <v>243901</v>
      </c>
      <c r="D506" t="s">
        <v>2100</v>
      </c>
      <c r="E506">
        <v>243</v>
      </c>
      <c r="F506" t="s">
        <v>2101</v>
      </c>
      <c r="G506">
        <v>9</v>
      </c>
      <c r="H506" t="s">
        <v>63</v>
      </c>
      <c r="I506">
        <v>522</v>
      </c>
      <c r="J506">
        <v>506</v>
      </c>
      <c r="K506">
        <v>1028</v>
      </c>
      <c r="L506">
        <v>541</v>
      </c>
      <c r="M506">
        <v>522</v>
      </c>
      <c r="N506">
        <v>1063</v>
      </c>
      <c r="O506">
        <v>548</v>
      </c>
      <c r="P506">
        <v>521</v>
      </c>
      <c r="Q506">
        <v>1069</v>
      </c>
      <c r="R506">
        <v>530</v>
      </c>
      <c r="S506">
        <v>525</v>
      </c>
      <c r="T506">
        <v>1055</v>
      </c>
      <c r="U506">
        <v>450</v>
      </c>
      <c r="V506">
        <v>451</v>
      </c>
      <c r="W506">
        <v>901</v>
      </c>
      <c r="X506">
        <v>4003.7820000000002</v>
      </c>
    </row>
    <row r="507" spans="1:24" x14ac:dyDescent="0.2">
      <c r="A507">
        <v>27903003</v>
      </c>
      <c r="B507" t="s">
        <v>304</v>
      </c>
      <c r="C507">
        <v>27903</v>
      </c>
      <c r="D507" t="s">
        <v>302</v>
      </c>
      <c r="E507">
        <v>27</v>
      </c>
      <c r="F507" t="s">
        <v>303</v>
      </c>
      <c r="G507">
        <v>13</v>
      </c>
      <c r="H507" t="s">
        <v>92</v>
      </c>
      <c r="I507">
        <v>523</v>
      </c>
      <c r="J507">
        <v>503</v>
      </c>
      <c r="K507">
        <v>1027</v>
      </c>
      <c r="L507">
        <v>502</v>
      </c>
      <c r="M507">
        <v>498</v>
      </c>
      <c r="N507">
        <v>1000</v>
      </c>
      <c r="O507">
        <v>518</v>
      </c>
      <c r="P507">
        <v>515</v>
      </c>
      <c r="Q507">
        <v>1033</v>
      </c>
      <c r="U507">
        <v>16</v>
      </c>
      <c r="V507">
        <v>18</v>
      </c>
      <c r="W507">
        <v>34</v>
      </c>
      <c r="X507">
        <v>4020.5690000000009</v>
      </c>
    </row>
    <row r="508" spans="1:24" x14ac:dyDescent="0.2">
      <c r="A508">
        <v>27903001</v>
      </c>
      <c r="B508" t="s">
        <v>301</v>
      </c>
      <c r="C508">
        <v>27903</v>
      </c>
      <c r="D508" t="s">
        <v>302</v>
      </c>
      <c r="E508">
        <v>27</v>
      </c>
      <c r="F508" t="s">
        <v>303</v>
      </c>
      <c r="G508">
        <v>13</v>
      </c>
      <c r="H508" t="s">
        <v>92</v>
      </c>
      <c r="I508">
        <v>485</v>
      </c>
      <c r="J508">
        <v>481</v>
      </c>
      <c r="K508">
        <v>967</v>
      </c>
      <c r="L508">
        <v>515</v>
      </c>
      <c r="M508">
        <v>508</v>
      </c>
      <c r="N508">
        <v>1024</v>
      </c>
      <c r="O508">
        <v>518</v>
      </c>
      <c r="P508">
        <v>500</v>
      </c>
      <c r="Q508">
        <v>1019</v>
      </c>
      <c r="R508">
        <v>512</v>
      </c>
      <c r="S508">
        <v>518</v>
      </c>
      <c r="T508">
        <v>1030</v>
      </c>
      <c r="U508">
        <v>429</v>
      </c>
      <c r="V508">
        <v>480</v>
      </c>
      <c r="W508">
        <v>909</v>
      </c>
      <c r="X508">
        <v>4020.5690000000009</v>
      </c>
    </row>
    <row r="509" spans="1:24" x14ac:dyDescent="0.2">
      <c r="A509">
        <v>246911001</v>
      </c>
      <c r="B509" t="s">
        <v>1019</v>
      </c>
      <c r="C509">
        <v>246911</v>
      </c>
      <c r="D509" t="s">
        <v>2138</v>
      </c>
      <c r="E509">
        <v>246</v>
      </c>
      <c r="F509" t="s">
        <v>2118</v>
      </c>
      <c r="G509">
        <v>13</v>
      </c>
      <c r="H509" t="s">
        <v>92</v>
      </c>
      <c r="I509">
        <v>493</v>
      </c>
      <c r="J509">
        <v>496</v>
      </c>
      <c r="K509">
        <v>989</v>
      </c>
      <c r="L509">
        <v>516</v>
      </c>
      <c r="M509">
        <v>513</v>
      </c>
      <c r="N509">
        <v>1030</v>
      </c>
      <c r="O509">
        <v>510</v>
      </c>
      <c r="P509">
        <v>494</v>
      </c>
      <c r="Q509">
        <v>1004</v>
      </c>
      <c r="R509">
        <v>525</v>
      </c>
      <c r="S509">
        <v>538</v>
      </c>
      <c r="T509">
        <v>1063</v>
      </c>
      <c r="U509">
        <v>501</v>
      </c>
      <c r="V509">
        <v>500</v>
      </c>
      <c r="W509">
        <v>1001</v>
      </c>
      <c r="X509">
        <v>4139.7510000000002</v>
      </c>
    </row>
    <row r="510" spans="1:24" x14ac:dyDescent="0.2">
      <c r="A510">
        <v>182903001</v>
      </c>
      <c r="B510" t="s">
        <v>1701</v>
      </c>
      <c r="C510">
        <v>182903</v>
      </c>
      <c r="D510" t="s">
        <v>1702</v>
      </c>
      <c r="E510">
        <v>182</v>
      </c>
      <c r="F510" t="s">
        <v>1698</v>
      </c>
      <c r="G510">
        <v>11</v>
      </c>
      <c r="H510" t="s">
        <v>461</v>
      </c>
      <c r="I510">
        <v>492</v>
      </c>
      <c r="J510">
        <v>475</v>
      </c>
      <c r="K510">
        <v>967</v>
      </c>
      <c r="L510">
        <v>507</v>
      </c>
      <c r="M510">
        <v>495</v>
      </c>
      <c r="N510">
        <v>1002</v>
      </c>
      <c r="O510">
        <v>514</v>
      </c>
      <c r="P510">
        <v>497</v>
      </c>
      <c r="Q510">
        <v>1010</v>
      </c>
      <c r="R510">
        <v>500</v>
      </c>
      <c r="S510">
        <v>492</v>
      </c>
      <c r="T510">
        <v>993</v>
      </c>
      <c r="U510">
        <v>443</v>
      </c>
      <c r="V510">
        <v>474</v>
      </c>
      <c r="W510">
        <v>917</v>
      </c>
      <c r="X510">
        <v>4142.2809999999999</v>
      </c>
    </row>
    <row r="511" spans="1:24" x14ac:dyDescent="0.2">
      <c r="A511">
        <v>246908001</v>
      </c>
      <c r="B511" t="s">
        <v>2131</v>
      </c>
      <c r="C511">
        <v>246908</v>
      </c>
      <c r="D511" t="s">
        <v>2132</v>
      </c>
      <c r="E511">
        <v>246</v>
      </c>
      <c r="F511" t="s">
        <v>2118</v>
      </c>
      <c r="G511">
        <v>13</v>
      </c>
      <c r="H511" t="s">
        <v>92</v>
      </c>
      <c r="I511">
        <v>547</v>
      </c>
      <c r="J511">
        <v>533</v>
      </c>
      <c r="K511">
        <v>1079</v>
      </c>
      <c r="L511">
        <v>554</v>
      </c>
      <c r="M511">
        <v>550</v>
      </c>
      <c r="N511">
        <v>1104</v>
      </c>
      <c r="O511">
        <v>550</v>
      </c>
      <c r="P511">
        <v>532</v>
      </c>
      <c r="Q511">
        <v>1082</v>
      </c>
      <c r="R511">
        <v>560</v>
      </c>
      <c r="S511">
        <v>573</v>
      </c>
      <c r="T511">
        <v>1133</v>
      </c>
      <c r="U511">
        <v>551</v>
      </c>
      <c r="V511">
        <v>538</v>
      </c>
      <c r="W511">
        <v>1089</v>
      </c>
      <c r="X511">
        <v>4148.7089999999998</v>
      </c>
    </row>
    <row r="512" spans="1:24" x14ac:dyDescent="0.2">
      <c r="A512">
        <v>107901001</v>
      </c>
      <c r="B512" t="s">
        <v>1155</v>
      </c>
      <c r="C512">
        <v>107901</v>
      </c>
      <c r="D512" t="s">
        <v>1156</v>
      </c>
      <c r="E512">
        <v>107</v>
      </c>
      <c r="F512" t="s">
        <v>1157</v>
      </c>
      <c r="G512">
        <v>10</v>
      </c>
      <c r="H512" t="s">
        <v>397</v>
      </c>
      <c r="I512">
        <v>506</v>
      </c>
      <c r="J512">
        <v>504</v>
      </c>
      <c r="K512">
        <v>1010</v>
      </c>
      <c r="L512">
        <v>518</v>
      </c>
      <c r="M512">
        <v>510</v>
      </c>
      <c r="N512">
        <v>1029</v>
      </c>
      <c r="O512">
        <v>497</v>
      </c>
      <c r="P512">
        <v>485</v>
      </c>
      <c r="Q512">
        <v>983</v>
      </c>
      <c r="R512">
        <v>540</v>
      </c>
      <c r="S512">
        <v>538</v>
      </c>
      <c r="T512">
        <v>1079</v>
      </c>
      <c r="U512">
        <v>440</v>
      </c>
      <c r="V512">
        <v>512</v>
      </c>
      <c r="W512">
        <v>952</v>
      </c>
      <c r="X512">
        <v>4160.5330000000004</v>
      </c>
    </row>
    <row r="513" spans="1:24" x14ac:dyDescent="0.2">
      <c r="A513">
        <v>141901001</v>
      </c>
      <c r="B513" t="s">
        <v>1412</v>
      </c>
      <c r="C513">
        <v>141901</v>
      </c>
      <c r="D513" t="s">
        <v>1413</v>
      </c>
      <c r="E513">
        <v>141</v>
      </c>
      <c r="F513" t="s">
        <v>1414</v>
      </c>
      <c r="G513">
        <v>12</v>
      </c>
      <c r="H513" t="s">
        <v>115</v>
      </c>
      <c r="I513">
        <v>532</v>
      </c>
      <c r="J513">
        <v>512</v>
      </c>
      <c r="K513">
        <v>1044</v>
      </c>
      <c r="L513">
        <v>538</v>
      </c>
      <c r="M513">
        <v>518</v>
      </c>
      <c r="N513">
        <v>1055</v>
      </c>
      <c r="O513">
        <v>547</v>
      </c>
      <c r="P513">
        <v>509</v>
      </c>
      <c r="Q513">
        <v>1057</v>
      </c>
      <c r="R513">
        <v>526</v>
      </c>
      <c r="S513">
        <v>529</v>
      </c>
      <c r="T513">
        <v>1054</v>
      </c>
      <c r="U513">
        <v>503</v>
      </c>
      <c r="V513">
        <v>527</v>
      </c>
      <c r="W513">
        <v>1030</v>
      </c>
      <c r="X513">
        <v>4172.0210000000006</v>
      </c>
    </row>
    <row r="514" spans="1:24" x14ac:dyDescent="0.2">
      <c r="A514">
        <v>184902001</v>
      </c>
      <c r="B514" t="s">
        <v>1711</v>
      </c>
      <c r="C514">
        <v>184902</v>
      </c>
      <c r="D514" t="s">
        <v>1712</v>
      </c>
      <c r="E514">
        <v>184</v>
      </c>
      <c r="F514" t="s">
        <v>1710</v>
      </c>
      <c r="G514">
        <v>11</v>
      </c>
      <c r="H514" t="s">
        <v>461</v>
      </c>
      <c r="I514">
        <v>517</v>
      </c>
      <c r="J514">
        <v>474</v>
      </c>
      <c r="K514">
        <v>991</v>
      </c>
      <c r="L514">
        <v>541</v>
      </c>
      <c r="M514">
        <v>503</v>
      </c>
      <c r="N514">
        <v>1045</v>
      </c>
      <c r="O514">
        <v>532</v>
      </c>
      <c r="P514">
        <v>484</v>
      </c>
      <c r="Q514">
        <v>1016</v>
      </c>
      <c r="R514">
        <v>553</v>
      </c>
      <c r="S514">
        <v>528</v>
      </c>
      <c r="T514">
        <v>1082</v>
      </c>
      <c r="U514">
        <v>456</v>
      </c>
      <c r="V514">
        <v>482</v>
      </c>
      <c r="W514">
        <v>938</v>
      </c>
      <c r="X514">
        <v>4197.0309999999999</v>
      </c>
    </row>
    <row r="515" spans="1:24" x14ac:dyDescent="0.2">
      <c r="A515">
        <v>101925001</v>
      </c>
      <c r="B515" t="s">
        <v>1136</v>
      </c>
      <c r="C515">
        <v>101925</v>
      </c>
      <c r="D515" t="s">
        <v>1137</v>
      </c>
      <c r="E515">
        <v>101</v>
      </c>
      <c r="F515" t="s">
        <v>971</v>
      </c>
      <c r="G515">
        <v>4</v>
      </c>
      <c r="H515" t="s">
        <v>252</v>
      </c>
      <c r="I515">
        <v>499</v>
      </c>
      <c r="J515">
        <v>457</v>
      </c>
      <c r="K515">
        <v>955</v>
      </c>
      <c r="L515">
        <v>520</v>
      </c>
      <c r="M515">
        <v>503</v>
      </c>
      <c r="N515">
        <v>1024</v>
      </c>
      <c r="O515">
        <v>528</v>
      </c>
      <c r="P515">
        <v>504</v>
      </c>
      <c r="Q515">
        <v>1033</v>
      </c>
      <c r="R515">
        <v>512</v>
      </c>
      <c r="S515">
        <v>502</v>
      </c>
      <c r="T515">
        <v>1014</v>
      </c>
      <c r="U515">
        <v>481</v>
      </c>
      <c r="V515">
        <v>527</v>
      </c>
      <c r="W515">
        <v>1008</v>
      </c>
      <c r="X515">
        <v>4264.6950000000006</v>
      </c>
    </row>
    <row r="516" spans="1:24" x14ac:dyDescent="0.2">
      <c r="A516">
        <v>129901001</v>
      </c>
      <c r="B516" t="s">
        <v>1360</v>
      </c>
      <c r="C516">
        <v>129901</v>
      </c>
      <c r="D516" t="s">
        <v>1361</v>
      </c>
      <c r="E516">
        <v>129</v>
      </c>
      <c r="F516" t="s">
        <v>1362</v>
      </c>
      <c r="G516">
        <v>10</v>
      </c>
      <c r="H516" t="s">
        <v>397</v>
      </c>
      <c r="I516">
        <v>534</v>
      </c>
      <c r="J516">
        <v>516</v>
      </c>
      <c r="K516">
        <v>1049</v>
      </c>
      <c r="L516">
        <v>527</v>
      </c>
      <c r="M516">
        <v>509</v>
      </c>
      <c r="N516">
        <v>1035</v>
      </c>
      <c r="O516">
        <v>525</v>
      </c>
      <c r="P516">
        <v>499</v>
      </c>
      <c r="Q516">
        <v>1023</v>
      </c>
      <c r="R516">
        <v>529</v>
      </c>
      <c r="S516">
        <v>525</v>
      </c>
      <c r="T516">
        <v>1054</v>
      </c>
      <c r="U516">
        <v>466</v>
      </c>
      <c r="V516">
        <v>492</v>
      </c>
      <c r="W516">
        <v>958</v>
      </c>
      <c r="X516">
        <v>4271.0140000000001</v>
      </c>
    </row>
    <row r="517" spans="1:24" x14ac:dyDescent="0.2">
      <c r="A517">
        <v>181908001</v>
      </c>
      <c r="B517" t="s">
        <v>1694</v>
      </c>
      <c r="C517">
        <v>181908</v>
      </c>
      <c r="D517" t="s">
        <v>1695</v>
      </c>
      <c r="E517">
        <v>181</v>
      </c>
      <c r="F517" t="s">
        <v>1687</v>
      </c>
      <c r="G517">
        <v>5</v>
      </c>
      <c r="H517" t="s">
        <v>372</v>
      </c>
      <c r="I517">
        <v>503</v>
      </c>
      <c r="J517">
        <v>490</v>
      </c>
      <c r="K517">
        <v>993</v>
      </c>
      <c r="L517">
        <v>545</v>
      </c>
      <c r="M517">
        <v>536</v>
      </c>
      <c r="N517">
        <v>1081</v>
      </c>
      <c r="O517">
        <v>539</v>
      </c>
      <c r="P517">
        <v>518</v>
      </c>
      <c r="Q517">
        <v>1057</v>
      </c>
      <c r="R517">
        <v>554</v>
      </c>
      <c r="S517">
        <v>558</v>
      </c>
      <c r="T517">
        <v>1112</v>
      </c>
      <c r="U517">
        <v>490</v>
      </c>
      <c r="V517">
        <v>560</v>
      </c>
      <c r="W517">
        <v>1050</v>
      </c>
      <c r="X517">
        <v>4294.0349999999999</v>
      </c>
    </row>
    <row r="518" spans="1:24" x14ac:dyDescent="0.2">
      <c r="A518">
        <v>220910001</v>
      </c>
      <c r="B518" t="s">
        <v>1907</v>
      </c>
      <c r="C518">
        <v>220910</v>
      </c>
      <c r="D518" t="s">
        <v>1908</v>
      </c>
      <c r="E518">
        <v>220</v>
      </c>
      <c r="F518" t="s">
        <v>1860</v>
      </c>
      <c r="G518">
        <v>11</v>
      </c>
      <c r="H518" t="s">
        <v>461</v>
      </c>
      <c r="I518">
        <v>478</v>
      </c>
      <c r="J518">
        <v>462</v>
      </c>
      <c r="K518">
        <v>940</v>
      </c>
      <c r="L518">
        <v>490</v>
      </c>
      <c r="M518">
        <v>465</v>
      </c>
      <c r="N518">
        <v>955</v>
      </c>
      <c r="O518">
        <v>489</v>
      </c>
      <c r="P518">
        <v>453</v>
      </c>
      <c r="Q518">
        <v>941</v>
      </c>
      <c r="R518">
        <v>493</v>
      </c>
      <c r="S518">
        <v>481</v>
      </c>
      <c r="T518">
        <v>974</v>
      </c>
      <c r="U518">
        <v>370</v>
      </c>
      <c r="V518">
        <v>396</v>
      </c>
      <c r="W518">
        <v>766</v>
      </c>
      <c r="X518">
        <v>4314.9859999999999</v>
      </c>
    </row>
    <row r="519" spans="1:24" x14ac:dyDescent="0.2">
      <c r="A519">
        <v>7905001</v>
      </c>
      <c r="B519" t="s">
        <v>72</v>
      </c>
      <c r="C519">
        <v>7905</v>
      </c>
      <c r="D519" t="s">
        <v>73</v>
      </c>
      <c r="E519">
        <v>7</v>
      </c>
      <c r="F519" t="s">
        <v>66</v>
      </c>
      <c r="G519">
        <v>20</v>
      </c>
      <c r="H519" t="s">
        <v>67</v>
      </c>
      <c r="I519">
        <v>457</v>
      </c>
      <c r="J519">
        <v>457</v>
      </c>
      <c r="K519">
        <v>913</v>
      </c>
      <c r="L519">
        <v>489</v>
      </c>
      <c r="M519">
        <v>477</v>
      </c>
      <c r="N519">
        <v>967</v>
      </c>
      <c r="O519">
        <v>496</v>
      </c>
      <c r="P519">
        <v>475</v>
      </c>
      <c r="Q519">
        <v>971</v>
      </c>
      <c r="R519">
        <v>479</v>
      </c>
      <c r="S519">
        <v>481</v>
      </c>
      <c r="T519">
        <v>961</v>
      </c>
      <c r="U519">
        <v>489</v>
      </c>
      <c r="V519">
        <v>487</v>
      </c>
      <c r="W519">
        <v>976</v>
      </c>
      <c r="X519">
        <v>4316.8020000000006</v>
      </c>
    </row>
    <row r="520" spans="1:24" x14ac:dyDescent="0.2">
      <c r="A520">
        <v>4901001</v>
      </c>
      <c r="B520" t="s">
        <v>56</v>
      </c>
      <c r="C520">
        <v>4901</v>
      </c>
      <c r="D520" t="s">
        <v>57</v>
      </c>
      <c r="E520">
        <v>4</v>
      </c>
      <c r="F520" t="s">
        <v>58</v>
      </c>
      <c r="G520">
        <v>2</v>
      </c>
      <c r="H520" t="s">
        <v>59</v>
      </c>
      <c r="I520">
        <v>503</v>
      </c>
      <c r="J520">
        <v>514</v>
      </c>
      <c r="K520">
        <v>1017</v>
      </c>
      <c r="L520">
        <v>519</v>
      </c>
      <c r="M520">
        <v>512</v>
      </c>
      <c r="N520">
        <v>1031</v>
      </c>
      <c r="O520">
        <v>521</v>
      </c>
      <c r="P520">
        <v>508</v>
      </c>
      <c r="Q520">
        <v>1029</v>
      </c>
      <c r="R520">
        <v>517</v>
      </c>
      <c r="S520">
        <v>517</v>
      </c>
      <c r="T520">
        <v>1034</v>
      </c>
      <c r="U520">
        <v>476</v>
      </c>
      <c r="V520">
        <v>524</v>
      </c>
      <c r="W520">
        <v>1000</v>
      </c>
      <c r="X520">
        <v>4325.8990000000013</v>
      </c>
    </row>
    <row r="521" spans="1:24" x14ac:dyDescent="0.2">
      <c r="A521">
        <v>101862004</v>
      </c>
      <c r="B521" t="s">
        <v>1004</v>
      </c>
      <c r="C521">
        <v>101862</v>
      </c>
      <c r="D521" t="s">
        <v>1002</v>
      </c>
      <c r="E521">
        <v>101</v>
      </c>
      <c r="F521" t="s">
        <v>971</v>
      </c>
      <c r="G521">
        <v>4</v>
      </c>
      <c r="H521" t="s">
        <v>252</v>
      </c>
      <c r="I521">
        <v>481</v>
      </c>
      <c r="J521">
        <v>483</v>
      </c>
      <c r="K521">
        <v>964</v>
      </c>
      <c r="L521">
        <v>501</v>
      </c>
      <c r="M521">
        <v>502</v>
      </c>
      <c r="N521">
        <v>1004</v>
      </c>
      <c r="O521">
        <v>491</v>
      </c>
      <c r="P521">
        <v>485</v>
      </c>
      <c r="Q521">
        <v>975</v>
      </c>
      <c r="R521">
        <v>513</v>
      </c>
      <c r="S521">
        <v>521</v>
      </c>
      <c r="T521">
        <v>1034</v>
      </c>
      <c r="U521">
        <v>267</v>
      </c>
      <c r="V521">
        <v>266</v>
      </c>
      <c r="W521">
        <v>533</v>
      </c>
      <c r="X521">
        <v>4329.1120000000001</v>
      </c>
    </row>
    <row r="522" spans="1:24" x14ac:dyDescent="0.2">
      <c r="A522">
        <v>101862002</v>
      </c>
      <c r="B522" t="s">
        <v>1001</v>
      </c>
      <c r="C522">
        <v>101862</v>
      </c>
      <c r="D522" t="s">
        <v>1002</v>
      </c>
      <c r="E522">
        <v>101</v>
      </c>
      <c r="F522" t="s">
        <v>971</v>
      </c>
      <c r="G522">
        <v>4</v>
      </c>
      <c r="H522" t="s">
        <v>252</v>
      </c>
      <c r="I522">
        <v>564</v>
      </c>
      <c r="J522">
        <v>572</v>
      </c>
      <c r="K522">
        <v>1136</v>
      </c>
      <c r="L522">
        <v>572</v>
      </c>
      <c r="M522">
        <v>582</v>
      </c>
      <c r="N522">
        <v>1154</v>
      </c>
      <c r="O522">
        <v>566</v>
      </c>
      <c r="P522">
        <v>559</v>
      </c>
      <c r="Q522">
        <v>1125</v>
      </c>
      <c r="R522">
        <v>577</v>
      </c>
      <c r="S522">
        <v>601</v>
      </c>
      <c r="T522">
        <v>1178</v>
      </c>
      <c r="U522">
        <v>422</v>
      </c>
      <c r="V522">
        <v>432</v>
      </c>
      <c r="W522">
        <v>854</v>
      </c>
      <c r="X522">
        <v>4329.1120000000001</v>
      </c>
    </row>
    <row r="523" spans="1:24" x14ac:dyDescent="0.2">
      <c r="A523">
        <v>101862003</v>
      </c>
      <c r="B523" t="s">
        <v>1003</v>
      </c>
      <c r="C523">
        <v>101862</v>
      </c>
      <c r="D523" t="s">
        <v>1002</v>
      </c>
      <c r="E523">
        <v>101</v>
      </c>
      <c r="F523" t="s">
        <v>971</v>
      </c>
      <c r="G523">
        <v>4</v>
      </c>
      <c r="H523" t="s">
        <v>252</v>
      </c>
      <c r="I523">
        <v>491</v>
      </c>
      <c r="J523">
        <v>457</v>
      </c>
      <c r="K523">
        <v>948</v>
      </c>
      <c r="L523">
        <v>537</v>
      </c>
      <c r="M523">
        <v>532</v>
      </c>
      <c r="N523">
        <v>1068</v>
      </c>
      <c r="O523">
        <v>517</v>
      </c>
      <c r="P523">
        <v>482</v>
      </c>
      <c r="Q523">
        <v>999</v>
      </c>
      <c r="R523">
        <v>561</v>
      </c>
      <c r="S523">
        <v>591</v>
      </c>
      <c r="T523">
        <v>1151</v>
      </c>
      <c r="U523">
        <v>461</v>
      </c>
      <c r="V523">
        <v>454</v>
      </c>
      <c r="W523">
        <v>915</v>
      </c>
      <c r="X523">
        <v>4329.1120000000001</v>
      </c>
    </row>
    <row r="524" spans="1:24" x14ac:dyDescent="0.2">
      <c r="A524">
        <v>13901001</v>
      </c>
      <c r="B524" t="s">
        <v>99</v>
      </c>
      <c r="C524">
        <v>13901</v>
      </c>
      <c r="D524" t="s">
        <v>100</v>
      </c>
      <c r="E524">
        <v>13</v>
      </c>
      <c r="F524" t="s">
        <v>101</v>
      </c>
      <c r="G524">
        <v>2</v>
      </c>
      <c r="H524" t="s">
        <v>59</v>
      </c>
      <c r="I524">
        <v>502</v>
      </c>
      <c r="J524">
        <v>487</v>
      </c>
      <c r="K524">
        <v>989</v>
      </c>
      <c r="L524">
        <v>504</v>
      </c>
      <c r="M524">
        <v>489</v>
      </c>
      <c r="N524">
        <v>992</v>
      </c>
      <c r="O524">
        <v>522</v>
      </c>
      <c r="P524">
        <v>499</v>
      </c>
      <c r="Q524">
        <v>1020</v>
      </c>
      <c r="R524">
        <v>485</v>
      </c>
      <c r="S524">
        <v>478</v>
      </c>
      <c r="T524">
        <v>962</v>
      </c>
      <c r="U524">
        <v>476</v>
      </c>
      <c r="V524">
        <v>534</v>
      </c>
      <c r="W524">
        <v>1010</v>
      </c>
      <c r="X524">
        <v>4344.8630000000003</v>
      </c>
    </row>
    <row r="525" spans="1:24" x14ac:dyDescent="0.2">
      <c r="A525">
        <v>201902001</v>
      </c>
      <c r="B525" t="s">
        <v>1788</v>
      </c>
      <c r="C525">
        <v>201902</v>
      </c>
      <c r="D525" t="s">
        <v>1789</v>
      </c>
      <c r="E525">
        <v>201</v>
      </c>
      <c r="F525" t="s">
        <v>1790</v>
      </c>
      <c r="G525">
        <v>7</v>
      </c>
      <c r="H525" t="s">
        <v>26</v>
      </c>
      <c r="I525">
        <v>523</v>
      </c>
      <c r="J525">
        <v>483</v>
      </c>
      <c r="K525">
        <v>1005</v>
      </c>
      <c r="L525">
        <v>536</v>
      </c>
      <c r="M525">
        <v>498</v>
      </c>
      <c r="N525">
        <v>1036</v>
      </c>
      <c r="O525">
        <v>537</v>
      </c>
      <c r="P525">
        <v>494</v>
      </c>
      <c r="Q525">
        <v>1034</v>
      </c>
      <c r="R525">
        <v>532</v>
      </c>
      <c r="S525">
        <v>509</v>
      </c>
      <c r="T525">
        <v>1042</v>
      </c>
      <c r="U525">
        <v>471</v>
      </c>
      <c r="V525">
        <v>479</v>
      </c>
      <c r="W525">
        <v>950</v>
      </c>
      <c r="X525">
        <v>4347.8969999999999</v>
      </c>
    </row>
    <row r="526" spans="1:24" x14ac:dyDescent="0.2">
      <c r="A526">
        <v>129905001</v>
      </c>
      <c r="B526" t="s">
        <v>1371</v>
      </c>
      <c r="C526">
        <v>129905</v>
      </c>
      <c r="D526" t="s">
        <v>1372</v>
      </c>
      <c r="E526">
        <v>129</v>
      </c>
      <c r="F526" t="s">
        <v>1362</v>
      </c>
      <c r="G526">
        <v>10</v>
      </c>
      <c r="H526" t="s">
        <v>397</v>
      </c>
      <c r="I526">
        <v>528</v>
      </c>
      <c r="J526">
        <v>506</v>
      </c>
      <c r="K526">
        <v>1035</v>
      </c>
      <c r="L526">
        <v>544</v>
      </c>
      <c r="M526">
        <v>519</v>
      </c>
      <c r="N526">
        <v>1063</v>
      </c>
      <c r="O526">
        <v>555</v>
      </c>
      <c r="P526">
        <v>522</v>
      </c>
      <c r="Q526">
        <v>1077</v>
      </c>
      <c r="R526">
        <v>528</v>
      </c>
      <c r="S526">
        <v>516</v>
      </c>
      <c r="T526">
        <v>1044</v>
      </c>
      <c r="U526">
        <v>480</v>
      </c>
      <c r="V526">
        <v>541</v>
      </c>
      <c r="W526">
        <v>1021</v>
      </c>
      <c r="X526">
        <v>4371.3910000000005</v>
      </c>
    </row>
    <row r="527" spans="1:24" x14ac:dyDescent="0.2">
      <c r="A527">
        <v>1907001</v>
      </c>
      <c r="B527" t="s">
        <v>31</v>
      </c>
      <c r="C527">
        <v>1907</v>
      </c>
      <c r="D527" t="s">
        <v>32</v>
      </c>
      <c r="E527">
        <v>1</v>
      </c>
      <c r="F527" t="s">
        <v>25</v>
      </c>
      <c r="G527">
        <v>7</v>
      </c>
      <c r="H527" t="s">
        <v>26</v>
      </c>
      <c r="I527">
        <v>490</v>
      </c>
      <c r="J527">
        <v>500</v>
      </c>
      <c r="K527">
        <v>989</v>
      </c>
      <c r="L527">
        <v>511</v>
      </c>
      <c r="M527">
        <v>511</v>
      </c>
      <c r="N527">
        <v>1021</v>
      </c>
      <c r="O527">
        <v>524</v>
      </c>
      <c r="P527">
        <v>519</v>
      </c>
      <c r="Q527">
        <v>1043</v>
      </c>
      <c r="R527">
        <v>493</v>
      </c>
      <c r="S527">
        <v>500</v>
      </c>
      <c r="T527">
        <v>992</v>
      </c>
      <c r="U527">
        <v>466</v>
      </c>
      <c r="V527">
        <v>461</v>
      </c>
      <c r="W527">
        <v>927</v>
      </c>
      <c r="X527">
        <v>4372.451</v>
      </c>
    </row>
    <row r="528" spans="1:24" x14ac:dyDescent="0.2">
      <c r="A528">
        <v>72903001</v>
      </c>
      <c r="B528" t="s">
        <v>774</v>
      </c>
      <c r="C528">
        <v>72903</v>
      </c>
      <c r="D528" t="s">
        <v>775</v>
      </c>
      <c r="E528">
        <v>72</v>
      </c>
      <c r="F528" t="s">
        <v>755</v>
      </c>
      <c r="G528">
        <v>11</v>
      </c>
      <c r="H528" t="s">
        <v>461</v>
      </c>
      <c r="I528">
        <v>505</v>
      </c>
      <c r="J528">
        <v>498</v>
      </c>
      <c r="K528">
        <v>1004</v>
      </c>
      <c r="L528">
        <v>541</v>
      </c>
      <c r="M528">
        <v>533</v>
      </c>
      <c r="N528">
        <v>1073</v>
      </c>
      <c r="O528">
        <v>544</v>
      </c>
      <c r="P528">
        <v>530</v>
      </c>
      <c r="Q528">
        <v>1074</v>
      </c>
      <c r="R528">
        <v>536</v>
      </c>
      <c r="S528">
        <v>537</v>
      </c>
      <c r="T528">
        <v>1072</v>
      </c>
      <c r="U528">
        <v>519</v>
      </c>
      <c r="V528">
        <v>521</v>
      </c>
      <c r="W528">
        <v>1040</v>
      </c>
      <c r="X528">
        <v>4448.5889999999999</v>
      </c>
    </row>
    <row r="529" spans="1:24" x14ac:dyDescent="0.2">
      <c r="A529">
        <v>79910001</v>
      </c>
      <c r="B529" t="s">
        <v>826</v>
      </c>
      <c r="C529">
        <v>79910</v>
      </c>
      <c r="D529" t="s">
        <v>827</v>
      </c>
      <c r="E529">
        <v>79</v>
      </c>
      <c r="F529" t="s">
        <v>808</v>
      </c>
      <c r="G529">
        <v>4</v>
      </c>
      <c r="H529" t="s">
        <v>252</v>
      </c>
      <c r="I529">
        <v>493</v>
      </c>
      <c r="J529">
        <v>497</v>
      </c>
      <c r="K529">
        <v>990</v>
      </c>
      <c r="L529">
        <v>502</v>
      </c>
      <c r="M529">
        <v>503</v>
      </c>
      <c r="N529">
        <v>1005</v>
      </c>
      <c r="O529">
        <v>496</v>
      </c>
      <c r="P529">
        <v>481</v>
      </c>
      <c r="Q529">
        <v>977</v>
      </c>
      <c r="R529">
        <v>508</v>
      </c>
      <c r="S529">
        <v>524</v>
      </c>
      <c r="T529">
        <v>1031</v>
      </c>
      <c r="U529">
        <v>457</v>
      </c>
      <c r="V529">
        <v>526</v>
      </c>
      <c r="W529">
        <v>983</v>
      </c>
      <c r="X529">
        <v>4479.0940000000001</v>
      </c>
    </row>
    <row r="530" spans="1:24" x14ac:dyDescent="0.2">
      <c r="A530">
        <v>108905001</v>
      </c>
      <c r="B530" t="s">
        <v>1187</v>
      </c>
      <c r="C530">
        <v>108905</v>
      </c>
      <c r="D530" t="s">
        <v>1188</v>
      </c>
      <c r="E530">
        <v>108</v>
      </c>
      <c r="F530" t="s">
        <v>1170</v>
      </c>
      <c r="G530">
        <v>1</v>
      </c>
      <c r="H530" t="s">
        <v>327</v>
      </c>
      <c r="I530">
        <v>451</v>
      </c>
      <c r="J530">
        <v>448</v>
      </c>
      <c r="K530">
        <v>899</v>
      </c>
      <c r="L530">
        <v>454</v>
      </c>
      <c r="M530">
        <v>450</v>
      </c>
      <c r="N530">
        <v>904</v>
      </c>
      <c r="O530">
        <v>462</v>
      </c>
      <c r="P530">
        <v>440</v>
      </c>
      <c r="Q530">
        <v>902</v>
      </c>
      <c r="R530">
        <v>446</v>
      </c>
      <c r="S530">
        <v>460</v>
      </c>
      <c r="T530">
        <v>906</v>
      </c>
      <c r="U530">
        <v>465</v>
      </c>
      <c r="V530">
        <v>523</v>
      </c>
      <c r="W530">
        <v>988</v>
      </c>
      <c r="X530">
        <v>4492.384</v>
      </c>
    </row>
    <row r="531" spans="1:24" x14ac:dyDescent="0.2">
      <c r="A531">
        <v>137901001</v>
      </c>
      <c r="B531" t="s">
        <v>1396</v>
      </c>
      <c r="C531">
        <v>137901</v>
      </c>
      <c r="D531" t="s">
        <v>1397</v>
      </c>
      <c r="E531">
        <v>137</v>
      </c>
      <c r="F531" t="s">
        <v>1398</v>
      </c>
      <c r="G531">
        <v>2</v>
      </c>
      <c r="H531" t="s">
        <v>59</v>
      </c>
      <c r="I531">
        <v>467</v>
      </c>
      <c r="J531">
        <v>454</v>
      </c>
      <c r="K531">
        <v>921</v>
      </c>
      <c r="L531">
        <v>490</v>
      </c>
      <c r="M531">
        <v>466</v>
      </c>
      <c r="N531">
        <v>955</v>
      </c>
      <c r="O531">
        <v>481</v>
      </c>
      <c r="P531">
        <v>456</v>
      </c>
      <c r="Q531">
        <v>937</v>
      </c>
      <c r="R531">
        <v>505</v>
      </c>
      <c r="S531">
        <v>483</v>
      </c>
      <c r="T531">
        <v>986</v>
      </c>
      <c r="U531">
        <v>454</v>
      </c>
      <c r="V531">
        <v>524</v>
      </c>
      <c r="W531">
        <v>978</v>
      </c>
      <c r="X531">
        <v>4511.5380000000005</v>
      </c>
    </row>
    <row r="532" spans="1:24" x14ac:dyDescent="0.2">
      <c r="A532">
        <v>126901001</v>
      </c>
      <c r="B532" t="s">
        <v>1331</v>
      </c>
      <c r="C532">
        <v>126901</v>
      </c>
      <c r="D532" t="s">
        <v>1332</v>
      </c>
      <c r="E532">
        <v>126</v>
      </c>
      <c r="F532" t="s">
        <v>1333</v>
      </c>
      <c r="G532">
        <v>11</v>
      </c>
      <c r="H532" t="s">
        <v>461</v>
      </c>
      <c r="I532">
        <v>482</v>
      </c>
      <c r="J532">
        <v>469</v>
      </c>
      <c r="K532">
        <v>951</v>
      </c>
      <c r="L532">
        <v>500</v>
      </c>
      <c r="M532">
        <v>486</v>
      </c>
      <c r="N532">
        <v>986</v>
      </c>
      <c r="O532">
        <v>496</v>
      </c>
      <c r="P532">
        <v>470</v>
      </c>
      <c r="Q532">
        <v>965</v>
      </c>
      <c r="R532">
        <v>504</v>
      </c>
      <c r="S532">
        <v>500</v>
      </c>
      <c r="T532">
        <v>1005</v>
      </c>
      <c r="U532">
        <v>467</v>
      </c>
      <c r="V532">
        <v>579</v>
      </c>
      <c r="W532">
        <v>1046</v>
      </c>
      <c r="X532">
        <v>4522.71</v>
      </c>
    </row>
    <row r="533" spans="1:24" x14ac:dyDescent="0.2">
      <c r="A533">
        <v>25902001</v>
      </c>
      <c r="B533" t="s">
        <v>288</v>
      </c>
      <c r="C533">
        <v>25902</v>
      </c>
      <c r="D533" t="s">
        <v>289</v>
      </c>
      <c r="E533">
        <v>25</v>
      </c>
      <c r="F533" t="s">
        <v>286</v>
      </c>
      <c r="G533">
        <v>15</v>
      </c>
      <c r="H533" t="s">
        <v>287</v>
      </c>
      <c r="I533">
        <v>484</v>
      </c>
      <c r="J533">
        <v>488</v>
      </c>
      <c r="K533">
        <v>972</v>
      </c>
      <c r="L533">
        <v>510</v>
      </c>
      <c r="M533">
        <v>508</v>
      </c>
      <c r="N533">
        <v>1017</v>
      </c>
      <c r="O533">
        <v>516</v>
      </c>
      <c r="P533">
        <v>510</v>
      </c>
      <c r="Q533">
        <v>1026</v>
      </c>
      <c r="R533">
        <v>501</v>
      </c>
      <c r="S533">
        <v>504</v>
      </c>
      <c r="T533">
        <v>1005</v>
      </c>
      <c r="U533">
        <v>442</v>
      </c>
      <c r="V533">
        <v>456</v>
      </c>
      <c r="W533">
        <v>898</v>
      </c>
      <c r="X533">
        <v>4573.6850000000004</v>
      </c>
    </row>
    <row r="534" spans="1:24" x14ac:dyDescent="0.2">
      <c r="A534">
        <v>31916003</v>
      </c>
      <c r="B534" t="s">
        <v>356</v>
      </c>
      <c r="C534">
        <v>31916</v>
      </c>
      <c r="D534" t="s">
        <v>355</v>
      </c>
      <c r="E534">
        <v>31</v>
      </c>
      <c r="F534" t="s">
        <v>326</v>
      </c>
      <c r="G534">
        <v>1</v>
      </c>
      <c r="H534" t="s">
        <v>327</v>
      </c>
      <c r="I534">
        <v>515</v>
      </c>
      <c r="J534">
        <v>500</v>
      </c>
      <c r="K534">
        <v>1015</v>
      </c>
      <c r="L534">
        <v>522</v>
      </c>
      <c r="M534">
        <v>506</v>
      </c>
      <c r="N534">
        <v>1029</v>
      </c>
      <c r="O534">
        <v>523</v>
      </c>
      <c r="P534">
        <v>491</v>
      </c>
      <c r="Q534">
        <v>1016</v>
      </c>
      <c r="R534">
        <v>520</v>
      </c>
      <c r="S534">
        <v>530</v>
      </c>
      <c r="T534">
        <v>1050</v>
      </c>
      <c r="U534">
        <v>385</v>
      </c>
      <c r="V534">
        <v>242</v>
      </c>
      <c r="W534">
        <v>627</v>
      </c>
      <c r="X534">
        <v>4578.3460000000005</v>
      </c>
    </row>
    <row r="535" spans="1:24" x14ac:dyDescent="0.2">
      <c r="A535">
        <v>31916001</v>
      </c>
      <c r="B535" t="s">
        <v>354</v>
      </c>
      <c r="C535">
        <v>31916</v>
      </c>
      <c r="D535" t="s">
        <v>355</v>
      </c>
      <c r="E535">
        <v>31</v>
      </c>
      <c r="F535" t="s">
        <v>326</v>
      </c>
      <c r="G535">
        <v>1</v>
      </c>
      <c r="H535" t="s">
        <v>327</v>
      </c>
      <c r="I535">
        <v>517</v>
      </c>
      <c r="J535">
        <v>500</v>
      </c>
      <c r="K535">
        <v>1018</v>
      </c>
      <c r="L535">
        <v>526</v>
      </c>
      <c r="M535">
        <v>512</v>
      </c>
      <c r="N535">
        <v>1039</v>
      </c>
      <c r="O535">
        <v>528</v>
      </c>
      <c r="P535">
        <v>502</v>
      </c>
      <c r="Q535">
        <v>1030</v>
      </c>
      <c r="R535">
        <v>525</v>
      </c>
      <c r="S535">
        <v>522</v>
      </c>
      <c r="T535">
        <v>1047</v>
      </c>
      <c r="U535">
        <v>346</v>
      </c>
      <c r="V535">
        <v>326</v>
      </c>
      <c r="W535">
        <v>672</v>
      </c>
      <c r="X535">
        <v>4578.3460000000005</v>
      </c>
    </row>
    <row r="536" spans="1:24" x14ac:dyDescent="0.2">
      <c r="A536">
        <v>31916005</v>
      </c>
      <c r="B536" t="s">
        <v>358</v>
      </c>
      <c r="C536">
        <v>31916</v>
      </c>
      <c r="D536" t="s">
        <v>355</v>
      </c>
      <c r="E536">
        <v>31</v>
      </c>
      <c r="F536" t="s">
        <v>326</v>
      </c>
      <c r="G536">
        <v>1</v>
      </c>
      <c r="H536" t="s">
        <v>327</v>
      </c>
      <c r="I536">
        <v>585</v>
      </c>
      <c r="J536">
        <v>603</v>
      </c>
      <c r="K536">
        <v>1188</v>
      </c>
      <c r="L536">
        <v>614</v>
      </c>
      <c r="M536">
        <v>633</v>
      </c>
      <c r="N536">
        <v>1247</v>
      </c>
      <c r="O536">
        <v>612</v>
      </c>
      <c r="P536">
        <v>624</v>
      </c>
      <c r="Q536">
        <v>1236</v>
      </c>
      <c r="R536">
        <v>616</v>
      </c>
      <c r="S536">
        <v>640</v>
      </c>
      <c r="T536">
        <v>1256</v>
      </c>
      <c r="U536">
        <v>274</v>
      </c>
      <c r="V536">
        <v>457</v>
      </c>
      <c r="W536">
        <v>731</v>
      </c>
      <c r="X536">
        <v>4578.3460000000005</v>
      </c>
    </row>
    <row r="537" spans="1:24" x14ac:dyDescent="0.2">
      <c r="A537">
        <v>31916004</v>
      </c>
      <c r="B537" t="s">
        <v>357</v>
      </c>
      <c r="C537">
        <v>31916</v>
      </c>
      <c r="D537" t="s">
        <v>355</v>
      </c>
      <c r="E537">
        <v>31</v>
      </c>
      <c r="F537" t="s">
        <v>326</v>
      </c>
      <c r="G537">
        <v>1</v>
      </c>
      <c r="H537" t="s">
        <v>327</v>
      </c>
      <c r="I537">
        <v>539</v>
      </c>
      <c r="J537">
        <v>521</v>
      </c>
      <c r="K537">
        <v>1060</v>
      </c>
      <c r="L537">
        <v>560</v>
      </c>
      <c r="M537">
        <v>536</v>
      </c>
      <c r="N537">
        <v>1096</v>
      </c>
      <c r="O537">
        <v>562</v>
      </c>
      <c r="P537">
        <v>528</v>
      </c>
      <c r="Q537">
        <v>1089</v>
      </c>
      <c r="R537">
        <v>558</v>
      </c>
      <c r="S537">
        <v>552</v>
      </c>
      <c r="T537">
        <v>1110</v>
      </c>
      <c r="U537">
        <v>449</v>
      </c>
      <c r="V537">
        <v>284</v>
      </c>
      <c r="W537">
        <v>733</v>
      </c>
      <c r="X537">
        <v>4578.3460000000005</v>
      </c>
    </row>
    <row r="538" spans="1:24" x14ac:dyDescent="0.2">
      <c r="A538">
        <v>221912001</v>
      </c>
      <c r="B538" t="s">
        <v>427</v>
      </c>
      <c r="C538">
        <v>221912</v>
      </c>
      <c r="D538" t="s">
        <v>428</v>
      </c>
      <c r="E538">
        <v>221</v>
      </c>
      <c r="F538" t="s">
        <v>1931</v>
      </c>
      <c r="G538">
        <v>14</v>
      </c>
      <c r="H538" t="s">
        <v>321</v>
      </c>
      <c r="I538">
        <v>554</v>
      </c>
      <c r="J538">
        <v>531</v>
      </c>
      <c r="K538">
        <v>1085</v>
      </c>
      <c r="L538">
        <v>579</v>
      </c>
      <c r="M538">
        <v>563</v>
      </c>
      <c r="N538">
        <v>1143</v>
      </c>
      <c r="O538">
        <v>588</v>
      </c>
      <c r="P538">
        <v>561</v>
      </c>
      <c r="Q538">
        <v>1150</v>
      </c>
      <c r="R538">
        <v>566</v>
      </c>
      <c r="S538">
        <v>567</v>
      </c>
      <c r="T538">
        <v>1133</v>
      </c>
      <c r="U538">
        <v>505</v>
      </c>
      <c r="V538">
        <v>550</v>
      </c>
      <c r="W538">
        <v>1055</v>
      </c>
      <c r="X538">
        <v>4578.7780000000002</v>
      </c>
    </row>
    <row r="539" spans="1:24" x14ac:dyDescent="0.2">
      <c r="A539">
        <v>241903001</v>
      </c>
      <c r="B539" t="s">
        <v>2092</v>
      </c>
      <c r="C539">
        <v>241903</v>
      </c>
      <c r="D539" t="s">
        <v>2093</v>
      </c>
      <c r="E539">
        <v>241</v>
      </c>
      <c r="F539" t="s">
        <v>2089</v>
      </c>
      <c r="G539">
        <v>3</v>
      </c>
      <c r="H539" t="s">
        <v>317</v>
      </c>
      <c r="I539">
        <v>474</v>
      </c>
      <c r="J539">
        <v>483</v>
      </c>
      <c r="K539">
        <v>957</v>
      </c>
      <c r="L539">
        <v>508</v>
      </c>
      <c r="M539">
        <v>510</v>
      </c>
      <c r="N539">
        <v>1018</v>
      </c>
      <c r="O539">
        <v>524</v>
      </c>
      <c r="P539">
        <v>514</v>
      </c>
      <c r="Q539">
        <v>1039</v>
      </c>
      <c r="R539">
        <v>482</v>
      </c>
      <c r="S539">
        <v>502</v>
      </c>
      <c r="T539">
        <v>983</v>
      </c>
      <c r="U539">
        <v>503</v>
      </c>
      <c r="V539">
        <v>492</v>
      </c>
      <c r="W539">
        <v>995</v>
      </c>
      <c r="X539">
        <v>4649.1019999999999</v>
      </c>
    </row>
    <row r="540" spans="1:24" x14ac:dyDescent="0.2">
      <c r="A540">
        <v>100907001</v>
      </c>
      <c r="B540" t="s">
        <v>965</v>
      </c>
      <c r="C540">
        <v>100907</v>
      </c>
      <c r="D540" t="s">
        <v>966</v>
      </c>
      <c r="E540">
        <v>100</v>
      </c>
      <c r="F540" t="s">
        <v>960</v>
      </c>
      <c r="G540">
        <v>5</v>
      </c>
      <c r="H540" t="s">
        <v>372</v>
      </c>
      <c r="I540">
        <v>532</v>
      </c>
      <c r="J540">
        <v>511</v>
      </c>
      <c r="K540">
        <v>1043</v>
      </c>
      <c r="L540">
        <v>548</v>
      </c>
      <c r="M540">
        <v>521</v>
      </c>
      <c r="N540">
        <v>1069</v>
      </c>
      <c r="O540">
        <v>552</v>
      </c>
      <c r="P540">
        <v>515</v>
      </c>
      <c r="Q540">
        <v>1067</v>
      </c>
      <c r="R540">
        <v>542</v>
      </c>
      <c r="S540">
        <v>531</v>
      </c>
      <c r="T540">
        <v>1073</v>
      </c>
      <c r="U540">
        <v>546</v>
      </c>
      <c r="V540">
        <v>610</v>
      </c>
      <c r="W540">
        <v>1156</v>
      </c>
      <c r="X540">
        <v>4688.3140000000003</v>
      </c>
    </row>
    <row r="541" spans="1:24" x14ac:dyDescent="0.2">
      <c r="A541">
        <v>139909002</v>
      </c>
      <c r="B541" t="s">
        <v>1406</v>
      </c>
      <c r="C541">
        <v>139909</v>
      </c>
      <c r="D541" t="s">
        <v>1407</v>
      </c>
      <c r="E541">
        <v>139</v>
      </c>
      <c r="F541" t="s">
        <v>1405</v>
      </c>
      <c r="G541">
        <v>8</v>
      </c>
      <c r="H541" t="s">
        <v>246</v>
      </c>
      <c r="I541">
        <v>514</v>
      </c>
      <c r="J541">
        <v>502</v>
      </c>
      <c r="K541">
        <v>1019</v>
      </c>
      <c r="L541">
        <v>551</v>
      </c>
      <c r="M541">
        <v>531</v>
      </c>
      <c r="N541">
        <v>1083</v>
      </c>
      <c r="O541">
        <v>535</v>
      </c>
      <c r="P541">
        <v>511</v>
      </c>
      <c r="Q541">
        <v>1049</v>
      </c>
      <c r="R541">
        <v>575</v>
      </c>
      <c r="S541">
        <v>562</v>
      </c>
      <c r="T541">
        <v>1136</v>
      </c>
      <c r="U541">
        <v>445</v>
      </c>
      <c r="V541">
        <v>425</v>
      </c>
      <c r="W541">
        <v>870</v>
      </c>
      <c r="X541">
        <v>4691.9450000000006</v>
      </c>
    </row>
    <row r="542" spans="1:24" x14ac:dyDescent="0.2">
      <c r="A542">
        <v>90904001</v>
      </c>
      <c r="B542" t="s">
        <v>882</v>
      </c>
      <c r="C542">
        <v>90904</v>
      </c>
      <c r="D542" t="s">
        <v>883</v>
      </c>
      <c r="E542">
        <v>90</v>
      </c>
      <c r="F542" t="s">
        <v>884</v>
      </c>
      <c r="G542">
        <v>16</v>
      </c>
      <c r="H542" t="s">
        <v>283</v>
      </c>
      <c r="I542">
        <v>537</v>
      </c>
      <c r="J542">
        <v>526</v>
      </c>
      <c r="K542">
        <v>1063</v>
      </c>
      <c r="L542">
        <v>534</v>
      </c>
      <c r="M542">
        <v>509</v>
      </c>
      <c r="N542">
        <v>1043</v>
      </c>
      <c r="O542">
        <v>509</v>
      </c>
      <c r="P542">
        <v>482</v>
      </c>
      <c r="Q542">
        <v>991</v>
      </c>
      <c r="R542">
        <v>555</v>
      </c>
      <c r="S542">
        <v>531</v>
      </c>
      <c r="T542">
        <v>1086</v>
      </c>
      <c r="U542">
        <v>423</v>
      </c>
      <c r="V542">
        <v>475</v>
      </c>
      <c r="W542">
        <v>898</v>
      </c>
      <c r="X542">
        <v>4695.9310000000005</v>
      </c>
    </row>
    <row r="543" spans="1:24" x14ac:dyDescent="0.2">
      <c r="A543">
        <v>212909001</v>
      </c>
      <c r="B543" t="s">
        <v>1842</v>
      </c>
      <c r="C543">
        <v>212909</v>
      </c>
      <c r="D543" t="s">
        <v>1843</v>
      </c>
      <c r="E543">
        <v>212</v>
      </c>
      <c r="F543" t="s">
        <v>1830</v>
      </c>
      <c r="G543">
        <v>7</v>
      </c>
      <c r="H543" t="s">
        <v>26</v>
      </c>
      <c r="I543">
        <v>469</v>
      </c>
      <c r="J543">
        <v>465</v>
      </c>
      <c r="K543">
        <v>935</v>
      </c>
      <c r="L543">
        <v>486</v>
      </c>
      <c r="M543">
        <v>472</v>
      </c>
      <c r="N543">
        <v>958</v>
      </c>
      <c r="O543">
        <v>488</v>
      </c>
      <c r="P543">
        <v>472</v>
      </c>
      <c r="Q543">
        <v>960</v>
      </c>
      <c r="R543">
        <v>483</v>
      </c>
      <c r="S543">
        <v>472</v>
      </c>
      <c r="T543">
        <v>955</v>
      </c>
      <c r="U543">
        <v>521</v>
      </c>
      <c r="V543">
        <v>561</v>
      </c>
      <c r="W543">
        <v>1082</v>
      </c>
      <c r="X543">
        <v>4731.9210000000003</v>
      </c>
    </row>
    <row r="544" spans="1:24" x14ac:dyDescent="0.2">
      <c r="A544">
        <v>170907001</v>
      </c>
      <c r="B544" t="s">
        <v>1609</v>
      </c>
      <c r="C544">
        <v>170907</v>
      </c>
      <c r="D544" t="s">
        <v>1610</v>
      </c>
      <c r="E544">
        <v>170</v>
      </c>
      <c r="F544" t="s">
        <v>1597</v>
      </c>
      <c r="G544">
        <v>6</v>
      </c>
      <c r="H544" t="s">
        <v>79</v>
      </c>
      <c r="I544">
        <v>531</v>
      </c>
      <c r="J544">
        <v>471</v>
      </c>
      <c r="K544">
        <v>1002</v>
      </c>
      <c r="L544">
        <v>531</v>
      </c>
      <c r="M544">
        <v>482</v>
      </c>
      <c r="N544">
        <v>1013</v>
      </c>
      <c r="O544">
        <v>529</v>
      </c>
      <c r="P544">
        <v>472</v>
      </c>
      <c r="Q544">
        <v>1001</v>
      </c>
      <c r="R544">
        <v>538</v>
      </c>
      <c r="S544">
        <v>503</v>
      </c>
      <c r="T544">
        <v>1041</v>
      </c>
      <c r="U544">
        <v>565</v>
      </c>
      <c r="V544">
        <v>541</v>
      </c>
      <c r="W544">
        <v>1106</v>
      </c>
      <c r="X544">
        <v>4787.7179999999998</v>
      </c>
    </row>
    <row r="545" spans="1:24" x14ac:dyDescent="0.2">
      <c r="A545">
        <v>158901001</v>
      </c>
      <c r="B545" t="s">
        <v>1503</v>
      </c>
      <c r="C545">
        <v>158901</v>
      </c>
      <c r="D545" t="s">
        <v>1504</v>
      </c>
      <c r="E545">
        <v>158</v>
      </c>
      <c r="F545" t="s">
        <v>1505</v>
      </c>
      <c r="G545">
        <v>3</v>
      </c>
      <c r="H545" t="s">
        <v>317</v>
      </c>
      <c r="I545">
        <v>477</v>
      </c>
      <c r="J545">
        <v>496</v>
      </c>
      <c r="K545">
        <v>973</v>
      </c>
      <c r="L545">
        <v>501</v>
      </c>
      <c r="M545">
        <v>505</v>
      </c>
      <c r="N545">
        <v>1006</v>
      </c>
      <c r="O545">
        <v>493</v>
      </c>
      <c r="P545">
        <v>492</v>
      </c>
      <c r="Q545">
        <v>985</v>
      </c>
      <c r="R545">
        <v>509</v>
      </c>
      <c r="S545">
        <v>518</v>
      </c>
      <c r="T545">
        <v>1027</v>
      </c>
      <c r="U545">
        <v>492</v>
      </c>
      <c r="V545">
        <v>512</v>
      </c>
      <c r="W545">
        <v>1004</v>
      </c>
      <c r="X545">
        <v>4812.7380000000003</v>
      </c>
    </row>
    <row r="546" spans="1:24" x14ac:dyDescent="0.2">
      <c r="A546">
        <v>2901001</v>
      </c>
      <c r="B546" t="s">
        <v>37</v>
      </c>
      <c r="C546">
        <v>2901</v>
      </c>
      <c r="D546" t="s">
        <v>38</v>
      </c>
      <c r="E546">
        <v>2</v>
      </c>
      <c r="F546" t="s">
        <v>39</v>
      </c>
      <c r="G546">
        <v>18</v>
      </c>
      <c r="H546" t="s">
        <v>40</v>
      </c>
      <c r="I546">
        <v>512</v>
      </c>
      <c r="J546">
        <v>488</v>
      </c>
      <c r="K546">
        <v>999</v>
      </c>
      <c r="L546">
        <v>516</v>
      </c>
      <c r="M546">
        <v>494</v>
      </c>
      <c r="N546">
        <v>1010</v>
      </c>
      <c r="O546">
        <v>514</v>
      </c>
      <c r="P546">
        <v>482</v>
      </c>
      <c r="Q546">
        <v>996</v>
      </c>
      <c r="R546">
        <v>518</v>
      </c>
      <c r="S546">
        <v>513</v>
      </c>
      <c r="T546">
        <v>1032</v>
      </c>
      <c r="U546">
        <v>508</v>
      </c>
      <c r="V546">
        <v>509</v>
      </c>
      <c r="W546">
        <v>1017</v>
      </c>
      <c r="X546">
        <v>4817.5960000000005</v>
      </c>
    </row>
    <row r="547" spans="1:24" x14ac:dyDescent="0.2">
      <c r="A547">
        <v>178912001</v>
      </c>
      <c r="B547" t="s">
        <v>1674</v>
      </c>
      <c r="C547">
        <v>178912</v>
      </c>
      <c r="D547" t="s">
        <v>1675</v>
      </c>
      <c r="E547">
        <v>178</v>
      </c>
      <c r="F547" t="s">
        <v>1657</v>
      </c>
      <c r="G547">
        <v>20</v>
      </c>
      <c r="H547" t="s">
        <v>67</v>
      </c>
      <c r="I547">
        <v>498</v>
      </c>
      <c r="J547">
        <v>483</v>
      </c>
      <c r="K547">
        <v>981</v>
      </c>
      <c r="L547">
        <v>513</v>
      </c>
      <c r="M547">
        <v>494</v>
      </c>
      <c r="N547">
        <v>1007</v>
      </c>
      <c r="O547">
        <v>511</v>
      </c>
      <c r="P547">
        <v>489</v>
      </c>
      <c r="Q547">
        <v>1000</v>
      </c>
      <c r="R547">
        <v>515</v>
      </c>
      <c r="S547">
        <v>502</v>
      </c>
      <c r="T547">
        <v>1017</v>
      </c>
      <c r="U547">
        <v>613</v>
      </c>
      <c r="V547">
        <v>561</v>
      </c>
      <c r="W547">
        <v>1174</v>
      </c>
      <c r="X547">
        <v>4856.29</v>
      </c>
    </row>
    <row r="548" spans="1:24" x14ac:dyDescent="0.2">
      <c r="A548">
        <v>31905001</v>
      </c>
      <c r="B548" t="s">
        <v>340</v>
      </c>
      <c r="C548">
        <v>31905</v>
      </c>
      <c r="D548" t="s">
        <v>341</v>
      </c>
      <c r="E548">
        <v>31</v>
      </c>
      <c r="F548" t="s">
        <v>326</v>
      </c>
      <c r="G548">
        <v>1</v>
      </c>
      <c r="H548" t="s">
        <v>327</v>
      </c>
      <c r="I548">
        <v>498</v>
      </c>
      <c r="J548">
        <v>489</v>
      </c>
      <c r="K548">
        <v>987</v>
      </c>
      <c r="L548">
        <v>517</v>
      </c>
      <c r="M548">
        <v>493</v>
      </c>
      <c r="N548">
        <v>1009</v>
      </c>
      <c r="O548">
        <v>521</v>
      </c>
      <c r="P548">
        <v>482</v>
      </c>
      <c r="Q548">
        <v>1003</v>
      </c>
      <c r="R548">
        <v>513</v>
      </c>
      <c r="S548">
        <v>505</v>
      </c>
      <c r="T548">
        <v>1017</v>
      </c>
      <c r="U548">
        <v>465</v>
      </c>
      <c r="V548">
        <v>488</v>
      </c>
      <c r="W548">
        <v>953</v>
      </c>
      <c r="X548">
        <v>4869.95</v>
      </c>
    </row>
    <row r="549" spans="1:24" x14ac:dyDescent="0.2">
      <c r="A549">
        <v>212903001</v>
      </c>
      <c r="B549" t="s">
        <v>1833</v>
      </c>
      <c r="C549">
        <v>212903</v>
      </c>
      <c r="D549" t="s">
        <v>1834</v>
      </c>
      <c r="E549">
        <v>212</v>
      </c>
      <c r="F549" t="s">
        <v>1830</v>
      </c>
      <c r="G549">
        <v>7</v>
      </c>
      <c r="H549" t="s">
        <v>26</v>
      </c>
      <c r="I549">
        <v>525</v>
      </c>
      <c r="J549">
        <v>523</v>
      </c>
      <c r="K549">
        <v>1047</v>
      </c>
      <c r="L549">
        <v>555</v>
      </c>
      <c r="M549">
        <v>543</v>
      </c>
      <c r="N549">
        <v>1098</v>
      </c>
      <c r="O549">
        <v>551</v>
      </c>
      <c r="P549">
        <v>526</v>
      </c>
      <c r="Q549">
        <v>1077</v>
      </c>
      <c r="R549">
        <v>560</v>
      </c>
      <c r="S549">
        <v>562</v>
      </c>
      <c r="T549">
        <v>1121</v>
      </c>
      <c r="U549">
        <v>577</v>
      </c>
      <c r="V549">
        <v>615</v>
      </c>
      <c r="W549">
        <v>1192</v>
      </c>
      <c r="X549">
        <v>4904.7</v>
      </c>
    </row>
    <row r="550" spans="1:24" x14ac:dyDescent="0.2">
      <c r="A550">
        <v>129903003</v>
      </c>
      <c r="B550" t="s">
        <v>1368</v>
      </c>
      <c r="C550">
        <v>129903</v>
      </c>
      <c r="D550" t="s">
        <v>1367</v>
      </c>
      <c r="E550">
        <v>129</v>
      </c>
      <c r="F550" t="s">
        <v>1362</v>
      </c>
      <c r="G550">
        <v>10</v>
      </c>
      <c r="H550" t="s">
        <v>397</v>
      </c>
      <c r="I550">
        <v>427</v>
      </c>
      <c r="J550">
        <v>410</v>
      </c>
      <c r="K550">
        <v>837</v>
      </c>
      <c r="L550">
        <v>427</v>
      </c>
      <c r="M550">
        <v>410</v>
      </c>
      <c r="N550">
        <v>837</v>
      </c>
      <c r="O550">
        <v>445</v>
      </c>
      <c r="P550">
        <v>405</v>
      </c>
      <c r="Q550">
        <v>850</v>
      </c>
      <c r="U550">
        <v>30</v>
      </c>
      <c r="V550">
        <v>16</v>
      </c>
      <c r="W550">
        <v>46</v>
      </c>
      <c r="X550">
        <v>4908.5990000000002</v>
      </c>
    </row>
    <row r="551" spans="1:24" x14ac:dyDescent="0.2">
      <c r="A551">
        <v>129903001</v>
      </c>
      <c r="B551" t="s">
        <v>1366</v>
      </c>
      <c r="C551">
        <v>129903</v>
      </c>
      <c r="D551" t="s">
        <v>1367</v>
      </c>
      <c r="E551">
        <v>129</v>
      </c>
      <c r="F551" t="s">
        <v>1362</v>
      </c>
      <c r="G551">
        <v>10</v>
      </c>
      <c r="H551" t="s">
        <v>397</v>
      </c>
      <c r="I551">
        <v>508</v>
      </c>
      <c r="J551">
        <v>485</v>
      </c>
      <c r="K551">
        <v>993</v>
      </c>
      <c r="L551">
        <v>530</v>
      </c>
      <c r="M551">
        <v>510</v>
      </c>
      <c r="N551">
        <v>1040</v>
      </c>
      <c r="O551">
        <v>530</v>
      </c>
      <c r="P551">
        <v>503</v>
      </c>
      <c r="Q551">
        <v>1032</v>
      </c>
      <c r="R551">
        <v>530</v>
      </c>
      <c r="S551">
        <v>521</v>
      </c>
      <c r="T551">
        <v>1052</v>
      </c>
      <c r="U551">
        <v>524</v>
      </c>
      <c r="V551">
        <v>539</v>
      </c>
      <c r="W551">
        <v>1063</v>
      </c>
      <c r="X551">
        <v>4908.5990000000002</v>
      </c>
    </row>
    <row r="552" spans="1:24" x14ac:dyDescent="0.2">
      <c r="A552">
        <v>43911001</v>
      </c>
      <c r="B552" t="s">
        <v>423</v>
      </c>
      <c r="C552">
        <v>43911</v>
      </c>
      <c r="D552" t="s">
        <v>424</v>
      </c>
      <c r="E552">
        <v>43</v>
      </c>
      <c r="F552" t="s">
        <v>396</v>
      </c>
      <c r="G552">
        <v>10</v>
      </c>
      <c r="H552" t="s">
        <v>397</v>
      </c>
      <c r="I552">
        <v>518</v>
      </c>
      <c r="J552">
        <v>503</v>
      </c>
      <c r="K552">
        <v>1022</v>
      </c>
      <c r="L552">
        <v>524</v>
      </c>
      <c r="M552">
        <v>507</v>
      </c>
      <c r="N552">
        <v>1032</v>
      </c>
      <c r="O552">
        <v>512</v>
      </c>
      <c r="P552">
        <v>488</v>
      </c>
      <c r="Q552">
        <v>1001</v>
      </c>
      <c r="R552">
        <v>541</v>
      </c>
      <c r="S552">
        <v>534</v>
      </c>
      <c r="T552">
        <v>1075</v>
      </c>
      <c r="U552">
        <v>529</v>
      </c>
      <c r="V552">
        <v>529</v>
      </c>
      <c r="W552">
        <v>1058</v>
      </c>
      <c r="X552">
        <v>4936.8620000000001</v>
      </c>
    </row>
    <row r="553" spans="1:24" x14ac:dyDescent="0.2">
      <c r="A553">
        <v>61912001</v>
      </c>
      <c r="B553" t="s">
        <v>639</v>
      </c>
      <c r="C553">
        <v>61912</v>
      </c>
      <c r="D553" t="s">
        <v>640</v>
      </c>
      <c r="E553">
        <v>61</v>
      </c>
      <c r="F553" t="s">
        <v>615</v>
      </c>
      <c r="G553">
        <v>11</v>
      </c>
      <c r="H553" t="s">
        <v>461</v>
      </c>
      <c r="I553">
        <v>514</v>
      </c>
      <c r="J553">
        <v>512</v>
      </c>
      <c r="K553">
        <v>1026</v>
      </c>
      <c r="L553">
        <v>540</v>
      </c>
      <c r="M553">
        <v>539</v>
      </c>
      <c r="N553">
        <v>1079</v>
      </c>
      <c r="O553">
        <v>536</v>
      </c>
      <c r="P553">
        <v>529</v>
      </c>
      <c r="Q553">
        <v>1065</v>
      </c>
      <c r="R553">
        <v>546</v>
      </c>
      <c r="S553">
        <v>553</v>
      </c>
      <c r="T553">
        <v>1098</v>
      </c>
      <c r="U553">
        <v>643</v>
      </c>
      <c r="V553">
        <v>645</v>
      </c>
      <c r="W553">
        <v>1288</v>
      </c>
      <c r="X553">
        <v>4956.3389999999999</v>
      </c>
    </row>
    <row r="554" spans="1:24" x14ac:dyDescent="0.2">
      <c r="A554">
        <v>247901001</v>
      </c>
      <c r="B554" t="s">
        <v>2148</v>
      </c>
      <c r="C554">
        <v>247901</v>
      </c>
      <c r="D554" t="s">
        <v>2149</v>
      </c>
      <c r="E554">
        <v>247</v>
      </c>
      <c r="F554" t="s">
        <v>2150</v>
      </c>
      <c r="G554">
        <v>20</v>
      </c>
      <c r="H554" t="s">
        <v>67</v>
      </c>
      <c r="I554">
        <v>499</v>
      </c>
      <c r="J554">
        <v>474</v>
      </c>
      <c r="K554">
        <v>972</v>
      </c>
      <c r="L554">
        <v>532</v>
      </c>
      <c r="M554">
        <v>513</v>
      </c>
      <c r="N554">
        <v>1045</v>
      </c>
      <c r="O554">
        <v>520</v>
      </c>
      <c r="P554">
        <v>494</v>
      </c>
      <c r="Q554">
        <v>1014</v>
      </c>
      <c r="R554">
        <v>546</v>
      </c>
      <c r="S554">
        <v>537</v>
      </c>
      <c r="T554">
        <v>1082</v>
      </c>
      <c r="U554">
        <v>571</v>
      </c>
      <c r="V554">
        <v>642</v>
      </c>
      <c r="W554">
        <v>1213</v>
      </c>
      <c r="X554">
        <v>4989.3770000000004</v>
      </c>
    </row>
    <row r="555" spans="1:24" x14ac:dyDescent="0.2">
      <c r="A555">
        <v>178903005</v>
      </c>
      <c r="B555" t="s">
        <v>1660</v>
      </c>
      <c r="C555">
        <v>178903</v>
      </c>
      <c r="D555" t="s">
        <v>1659</v>
      </c>
      <c r="E555">
        <v>178</v>
      </c>
      <c r="F555" t="s">
        <v>1657</v>
      </c>
      <c r="G555">
        <v>2</v>
      </c>
      <c r="H555" t="s">
        <v>59</v>
      </c>
      <c r="I555">
        <v>527</v>
      </c>
      <c r="J555">
        <v>490</v>
      </c>
      <c r="K555">
        <v>1017</v>
      </c>
      <c r="L555">
        <v>533</v>
      </c>
      <c r="M555">
        <v>518</v>
      </c>
      <c r="N555">
        <v>1053</v>
      </c>
      <c r="O555">
        <v>484</v>
      </c>
      <c r="P555">
        <v>467</v>
      </c>
      <c r="Q555">
        <v>952</v>
      </c>
      <c r="R555">
        <v>607</v>
      </c>
      <c r="S555">
        <v>595</v>
      </c>
      <c r="T555">
        <v>1205</v>
      </c>
      <c r="U555">
        <v>30</v>
      </c>
      <c r="V555">
        <v>16</v>
      </c>
      <c r="W555">
        <v>46</v>
      </c>
      <c r="X555">
        <v>4996.2690000000002</v>
      </c>
    </row>
    <row r="556" spans="1:24" x14ac:dyDescent="0.2">
      <c r="A556">
        <v>178903001</v>
      </c>
      <c r="B556" t="s">
        <v>1658</v>
      </c>
      <c r="C556">
        <v>178903</v>
      </c>
      <c r="D556" t="s">
        <v>1659</v>
      </c>
      <c r="E556">
        <v>178</v>
      </c>
      <c r="F556" t="s">
        <v>1657</v>
      </c>
      <c r="G556">
        <v>2</v>
      </c>
      <c r="H556" t="s">
        <v>59</v>
      </c>
      <c r="I556">
        <v>506</v>
      </c>
      <c r="J556">
        <v>494</v>
      </c>
      <c r="K556">
        <v>1002</v>
      </c>
      <c r="L556">
        <v>524</v>
      </c>
      <c r="M556">
        <v>513</v>
      </c>
      <c r="N556">
        <v>1038</v>
      </c>
      <c r="O556">
        <v>529</v>
      </c>
      <c r="P556">
        <v>502</v>
      </c>
      <c r="Q556">
        <v>1033</v>
      </c>
      <c r="R556">
        <v>518</v>
      </c>
      <c r="S556">
        <v>524</v>
      </c>
      <c r="T556">
        <v>1043</v>
      </c>
      <c r="U556">
        <v>555</v>
      </c>
      <c r="V556">
        <v>658</v>
      </c>
      <c r="W556">
        <v>1213</v>
      </c>
      <c r="X556">
        <v>4996.2690000000002</v>
      </c>
    </row>
    <row r="557" spans="1:24" x14ac:dyDescent="0.2">
      <c r="A557">
        <v>92902002</v>
      </c>
      <c r="B557" t="s">
        <v>913</v>
      </c>
      <c r="C557">
        <v>92902</v>
      </c>
      <c r="D557" t="s">
        <v>914</v>
      </c>
      <c r="E557">
        <v>92</v>
      </c>
      <c r="F557" t="s">
        <v>910</v>
      </c>
      <c r="G557">
        <v>7</v>
      </c>
      <c r="H557" t="s">
        <v>26</v>
      </c>
      <c r="I557">
        <v>496</v>
      </c>
      <c r="J557">
        <v>482</v>
      </c>
      <c r="K557">
        <v>977</v>
      </c>
      <c r="L557">
        <v>549</v>
      </c>
      <c r="M557">
        <v>523</v>
      </c>
      <c r="N557">
        <v>1072</v>
      </c>
      <c r="O557">
        <v>559</v>
      </c>
      <c r="P557">
        <v>521</v>
      </c>
      <c r="Q557">
        <v>1080</v>
      </c>
      <c r="R557">
        <v>534</v>
      </c>
      <c r="S557">
        <v>526</v>
      </c>
      <c r="T557">
        <v>1059</v>
      </c>
      <c r="U557">
        <v>516</v>
      </c>
      <c r="V557">
        <v>550</v>
      </c>
      <c r="W557">
        <v>1066</v>
      </c>
      <c r="X557">
        <v>5007.2880000000005</v>
      </c>
    </row>
    <row r="558" spans="1:24" x14ac:dyDescent="0.2">
      <c r="A558">
        <v>114901001</v>
      </c>
      <c r="B558" t="s">
        <v>1260</v>
      </c>
      <c r="C558">
        <v>114901</v>
      </c>
      <c r="D558" t="s">
        <v>1261</v>
      </c>
      <c r="E558">
        <v>114</v>
      </c>
      <c r="F558" t="s">
        <v>1262</v>
      </c>
      <c r="G558">
        <v>18</v>
      </c>
      <c r="H558" t="s">
        <v>40</v>
      </c>
      <c r="I558">
        <v>480</v>
      </c>
      <c r="J558">
        <v>397</v>
      </c>
      <c r="K558">
        <v>877</v>
      </c>
      <c r="L558">
        <v>556</v>
      </c>
      <c r="M558">
        <v>520</v>
      </c>
      <c r="N558">
        <v>1076</v>
      </c>
      <c r="O558">
        <v>480</v>
      </c>
      <c r="P558">
        <v>450</v>
      </c>
      <c r="Q558">
        <v>930</v>
      </c>
      <c r="R558">
        <v>613</v>
      </c>
      <c r="S558">
        <v>573</v>
      </c>
      <c r="T558">
        <v>1185</v>
      </c>
      <c r="U558">
        <v>480</v>
      </c>
      <c r="V558">
        <v>530</v>
      </c>
      <c r="W558">
        <v>1010</v>
      </c>
      <c r="X558">
        <v>5037.2160000000003</v>
      </c>
    </row>
    <row r="559" spans="1:24" x14ac:dyDescent="0.2">
      <c r="A559">
        <v>15828005</v>
      </c>
      <c r="B559" t="s">
        <v>152</v>
      </c>
      <c r="C559">
        <v>15828</v>
      </c>
      <c r="D559" t="s">
        <v>150</v>
      </c>
      <c r="E559">
        <v>15</v>
      </c>
      <c r="F559" t="s">
        <v>139</v>
      </c>
      <c r="G559">
        <v>20</v>
      </c>
      <c r="H559" t="s">
        <v>67</v>
      </c>
      <c r="I559">
        <v>478</v>
      </c>
      <c r="J559">
        <v>487</v>
      </c>
      <c r="K559">
        <v>965</v>
      </c>
      <c r="L559">
        <v>473</v>
      </c>
      <c r="M559">
        <v>489</v>
      </c>
      <c r="N559">
        <v>961</v>
      </c>
      <c r="O559">
        <v>475</v>
      </c>
      <c r="P559">
        <v>483</v>
      </c>
      <c r="Q559">
        <v>958</v>
      </c>
      <c r="R559">
        <v>471</v>
      </c>
      <c r="S559">
        <v>494</v>
      </c>
      <c r="T559">
        <v>965</v>
      </c>
      <c r="U559">
        <v>230</v>
      </c>
      <c r="V559">
        <v>245</v>
      </c>
      <c r="W559">
        <v>475</v>
      </c>
      <c r="X559">
        <v>5065.5569999999998</v>
      </c>
    </row>
    <row r="560" spans="1:24" x14ac:dyDescent="0.2">
      <c r="A560">
        <v>15828001</v>
      </c>
      <c r="B560" t="s">
        <v>150</v>
      </c>
      <c r="C560">
        <v>15828</v>
      </c>
      <c r="D560" t="s">
        <v>150</v>
      </c>
      <c r="E560">
        <v>15</v>
      </c>
      <c r="F560" t="s">
        <v>139</v>
      </c>
      <c r="G560">
        <v>20</v>
      </c>
      <c r="H560" t="s">
        <v>67</v>
      </c>
      <c r="I560">
        <v>495</v>
      </c>
      <c r="J560">
        <v>472</v>
      </c>
      <c r="K560">
        <v>968</v>
      </c>
      <c r="L560">
        <v>514</v>
      </c>
      <c r="M560">
        <v>491</v>
      </c>
      <c r="N560">
        <v>1005</v>
      </c>
      <c r="O560">
        <v>524</v>
      </c>
      <c r="P560">
        <v>506</v>
      </c>
      <c r="Q560">
        <v>1030</v>
      </c>
      <c r="R560">
        <v>502</v>
      </c>
      <c r="S560">
        <v>476</v>
      </c>
      <c r="T560">
        <v>978</v>
      </c>
      <c r="U560">
        <v>317</v>
      </c>
      <c r="V560">
        <v>334</v>
      </c>
      <c r="W560">
        <v>651</v>
      </c>
      <c r="X560">
        <v>5065.5569999999998</v>
      </c>
    </row>
    <row r="561" spans="1:24" x14ac:dyDescent="0.2">
      <c r="A561">
        <v>15828003</v>
      </c>
      <c r="B561" t="s">
        <v>151</v>
      </c>
      <c r="C561">
        <v>15828</v>
      </c>
      <c r="D561" t="s">
        <v>150</v>
      </c>
      <c r="E561">
        <v>15</v>
      </c>
      <c r="F561" t="s">
        <v>139</v>
      </c>
      <c r="G561">
        <v>20</v>
      </c>
      <c r="H561" t="s">
        <v>67</v>
      </c>
      <c r="I561">
        <v>518</v>
      </c>
      <c r="J561">
        <v>501</v>
      </c>
      <c r="K561">
        <v>1020</v>
      </c>
      <c r="L561">
        <v>524</v>
      </c>
      <c r="M561">
        <v>505</v>
      </c>
      <c r="N561">
        <v>1029</v>
      </c>
      <c r="O561">
        <v>547</v>
      </c>
      <c r="P561">
        <v>515</v>
      </c>
      <c r="Q561">
        <v>1063</v>
      </c>
      <c r="R561">
        <v>504</v>
      </c>
      <c r="S561">
        <v>496</v>
      </c>
      <c r="T561">
        <v>1001</v>
      </c>
      <c r="U561">
        <v>320</v>
      </c>
      <c r="V561">
        <v>360</v>
      </c>
      <c r="W561">
        <v>680</v>
      </c>
      <c r="X561">
        <v>5065.5569999999998</v>
      </c>
    </row>
    <row r="562" spans="1:24" x14ac:dyDescent="0.2">
      <c r="A562">
        <v>15909001</v>
      </c>
      <c r="B562" t="s">
        <v>182</v>
      </c>
      <c r="C562">
        <v>15909</v>
      </c>
      <c r="D562" t="s">
        <v>183</v>
      </c>
      <c r="E562">
        <v>15</v>
      </c>
      <c r="F562" t="s">
        <v>139</v>
      </c>
      <c r="G562">
        <v>20</v>
      </c>
      <c r="H562" t="s">
        <v>67</v>
      </c>
      <c r="I562">
        <v>422</v>
      </c>
      <c r="J562">
        <v>423</v>
      </c>
      <c r="K562">
        <v>845</v>
      </c>
      <c r="L562">
        <v>429</v>
      </c>
      <c r="M562">
        <v>434</v>
      </c>
      <c r="N562">
        <v>863</v>
      </c>
      <c r="O562">
        <v>430</v>
      </c>
      <c r="P562">
        <v>429</v>
      </c>
      <c r="Q562">
        <v>859</v>
      </c>
      <c r="R562">
        <v>427</v>
      </c>
      <c r="S562">
        <v>440</v>
      </c>
      <c r="T562">
        <v>867</v>
      </c>
      <c r="U562">
        <v>493</v>
      </c>
      <c r="V562">
        <v>542</v>
      </c>
      <c r="W562">
        <v>1035</v>
      </c>
      <c r="X562">
        <v>5101.2660000000005</v>
      </c>
    </row>
    <row r="563" spans="1:24" x14ac:dyDescent="0.2">
      <c r="A563">
        <v>101846001</v>
      </c>
      <c r="B563" t="s">
        <v>995</v>
      </c>
      <c r="C563">
        <v>101846</v>
      </c>
      <c r="D563" t="s">
        <v>996</v>
      </c>
      <c r="E563">
        <v>101</v>
      </c>
      <c r="F563" t="s">
        <v>971</v>
      </c>
      <c r="G563">
        <v>4</v>
      </c>
      <c r="H563" t="s">
        <v>252</v>
      </c>
      <c r="I563">
        <v>512</v>
      </c>
      <c r="J563">
        <v>512</v>
      </c>
      <c r="K563">
        <v>1024</v>
      </c>
      <c r="L563">
        <v>516</v>
      </c>
      <c r="M563">
        <v>516</v>
      </c>
      <c r="N563">
        <v>1032</v>
      </c>
      <c r="O563">
        <v>514</v>
      </c>
      <c r="P563">
        <v>498</v>
      </c>
      <c r="Q563">
        <v>1011</v>
      </c>
      <c r="R563">
        <v>517</v>
      </c>
      <c r="S563">
        <v>532</v>
      </c>
      <c r="T563">
        <v>1049</v>
      </c>
      <c r="U563">
        <v>281</v>
      </c>
      <c r="V563">
        <v>297</v>
      </c>
      <c r="W563">
        <v>578</v>
      </c>
      <c r="X563">
        <v>5208.0560000000005</v>
      </c>
    </row>
    <row r="564" spans="1:24" x14ac:dyDescent="0.2">
      <c r="A564">
        <v>101846003</v>
      </c>
      <c r="B564" t="s">
        <v>997</v>
      </c>
      <c r="C564">
        <v>101846</v>
      </c>
      <c r="D564" t="s">
        <v>996</v>
      </c>
      <c r="E564">
        <v>101</v>
      </c>
      <c r="F564" t="s">
        <v>971</v>
      </c>
      <c r="G564">
        <v>4</v>
      </c>
      <c r="H564" t="s">
        <v>252</v>
      </c>
      <c r="I564">
        <v>477</v>
      </c>
      <c r="J564">
        <v>467</v>
      </c>
      <c r="K564">
        <v>944</v>
      </c>
      <c r="L564">
        <v>479</v>
      </c>
      <c r="M564">
        <v>470</v>
      </c>
      <c r="N564">
        <v>949</v>
      </c>
      <c r="O564">
        <v>503</v>
      </c>
      <c r="P564">
        <v>482</v>
      </c>
      <c r="Q564">
        <v>985</v>
      </c>
      <c r="R564">
        <v>449</v>
      </c>
      <c r="S564">
        <v>456</v>
      </c>
      <c r="T564">
        <v>904</v>
      </c>
      <c r="U564">
        <v>289</v>
      </c>
      <c r="V564">
        <v>298</v>
      </c>
      <c r="W564">
        <v>587</v>
      </c>
      <c r="X564">
        <v>5208.0560000000005</v>
      </c>
    </row>
    <row r="565" spans="1:24" x14ac:dyDescent="0.2">
      <c r="A565">
        <v>29901001</v>
      </c>
      <c r="B565" t="s">
        <v>314</v>
      </c>
      <c r="C565">
        <v>29901</v>
      </c>
      <c r="D565" t="s">
        <v>315</v>
      </c>
      <c r="E565">
        <v>29</v>
      </c>
      <c r="F565" t="s">
        <v>316</v>
      </c>
      <c r="G565">
        <v>3</v>
      </c>
      <c r="H565" t="s">
        <v>317</v>
      </c>
      <c r="I565">
        <v>500</v>
      </c>
      <c r="J565">
        <v>510</v>
      </c>
      <c r="K565">
        <v>1009</v>
      </c>
      <c r="L565">
        <v>504</v>
      </c>
      <c r="M565">
        <v>511</v>
      </c>
      <c r="N565">
        <v>1014</v>
      </c>
      <c r="O565">
        <v>503</v>
      </c>
      <c r="P565">
        <v>507</v>
      </c>
      <c r="Q565">
        <v>1009</v>
      </c>
      <c r="R565">
        <v>505</v>
      </c>
      <c r="S565">
        <v>516</v>
      </c>
      <c r="T565">
        <v>1021</v>
      </c>
      <c r="U565">
        <v>574</v>
      </c>
      <c r="V565">
        <v>614</v>
      </c>
      <c r="W565">
        <v>1188</v>
      </c>
      <c r="X565">
        <v>5237.3220000000001</v>
      </c>
    </row>
    <row r="566" spans="1:24" x14ac:dyDescent="0.2">
      <c r="A566">
        <v>220917001</v>
      </c>
      <c r="B566" t="s">
        <v>1919</v>
      </c>
      <c r="C566">
        <v>220917</v>
      </c>
      <c r="D566" t="s">
        <v>1920</v>
      </c>
      <c r="E566">
        <v>220</v>
      </c>
      <c r="F566" t="s">
        <v>1860</v>
      </c>
      <c r="G566">
        <v>11</v>
      </c>
      <c r="H566" t="s">
        <v>461</v>
      </c>
      <c r="I566">
        <v>476</v>
      </c>
      <c r="J566">
        <v>465</v>
      </c>
      <c r="K566">
        <v>941</v>
      </c>
      <c r="L566">
        <v>482</v>
      </c>
      <c r="M566">
        <v>469</v>
      </c>
      <c r="N566">
        <v>951</v>
      </c>
      <c r="O566">
        <v>475</v>
      </c>
      <c r="P566">
        <v>460</v>
      </c>
      <c r="Q566">
        <v>935</v>
      </c>
      <c r="R566">
        <v>493</v>
      </c>
      <c r="S566">
        <v>482</v>
      </c>
      <c r="T566">
        <v>974</v>
      </c>
      <c r="U566">
        <v>488</v>
      </c>
      <c r="V566">
        <v>527</v>
      </c>
      <c r="W566">
        <v>1015</v>
      </c>
      <c r="X566">
        <v>5278.0380000000005</v>
      </c>
    </row>
    <row r="567" spans="1:24" x14ac:dyDescent="0.2">
      <c r="A567">
        <v>187907002</v>
      </c>
      <c r="B567" t="s">
        <v>1735</v>
      </c>
      <c r="C567">
        <v>187907</v>
      </c>
      <c r="D567" t="s">
        <v>1736</v>
      </c>
      <c r="E567">
        <v>187</v>
      </c>
      <c r="F567" t="s">
        <v>1730</v>
      </c>
      <c r="G567">
        <v>6</v>
      </c>
      <c r="H567" t="s">
        <v>79</v>
      </c>
      <c r="I567">
        <v>480</v>
      </c>
      <c r="J567">
        <v>470</v>
      </c>
      <c r="K567">
        <v>950</v>
      </c>
      <c r="L567">
        <v>497</v>
      </c>
      <c r="M567">
        <v>478</v>
      </c>
      <c r="N567">
        <v>975</v>
      </c>
      <c r="O567">
        <v>513</v>
      </c>
      <c r="P567">
        <v>480</v>
      </c>
      <c r="Q567">
        <v>993</v>
      </c>
      <c r="R567">
        <v>475</v>
      </c>
      <c r="S567">
        <v>474</v>
      </c>
      <c r="T567">
        <v>949</v>
      </c>
      <c r="U567">
        <v>495</v>
      </c>
      <c r="V567">
        <v>555</v>
      </c>
      <c r="W567">
        <v>1050</v>
      </c>
      <c r="X567">
        <v>5336.3230000000012</v>
      </c>
    </row>
    <row r="568" spans="1:24" x14ac:dyDescent="0.2">
      <c r="A568">
        <v>146901001</v>
      </c>
      <c r="B568" t="s">
        <v>1437</v>
      </c>
      <c r="C568">
        <v>146901</v>
      </c>
      <c r="D568" t="s">
        <v>1438</v>
      </c>
      <c r="E568">
        <v>146</v>
      </c>
      <c r="F568" t="s">
        <v>1439</v>
      </c>
      <c r="G568">
        <v>4</v>
      </c>
      <c r="H568" t="s">
        <v>252</v>
      </c>
      <c r="I568">
        <v>418</v>
      </c>
      <c r="J568">
        <v>419</v>
      </c>
      <c r="K568">
        <v>837</v>
      </c>
      <c r="L568">
        <v>426</v>
      </c>
      <c r="M568">
        <v>429</v>
      </c>
      <c r="N568">
        <v>855</v>
      </c>
      <c r="O568">
        <v>436</v>
      </c>
      <c r="P568">
        <v>426</v>
      </c>
      <c r="Q568">
        <v>862</v>
      </c>
      <c r="R568">
        <v>418</v>
      </c>
      <c r="S568">
        <v>432</v>
      </c>
      <c r="T568">
        <v>849</v>
      </c>
      <c r="U568">
        <v>506</v>
      </c>
      <c r="V568">
        <v>536</v>
      </c>
      <c r="W568">
        <v>1042</v>
      </c>
      <c r="X568">
        <v>5367.9170000000004</v>
      </c>
    </row>
    <row r="569" spans="1:24" x14ac:dyDescent="0.2">
      <c r="A569">
        <v>27904001</v>
      </c>
      <c r="B569" t="s">
        <v>305</v>
      </c>
      <c r="C569">
        <v>27904</v>
      </c>
      <c r="D569" t="s">
        <v>306</v>
      </c>
      <c r="E569">
        <v>27</v>
      </c>
      <c r="F569" t="s">
        <v>303</v>
      </c>
      <c r="G569">
        <v>13</v>
      </c>
      <c r="H569" t="s">
        <v>92</v>
      </c>
      <c r="I569">
        <v>526</v>
      </c>
      <c r="J569">
        <v>527</v>
      </c>
      <c r="K569">
        <v>1053</v>
      </c>
      <c r="L569">
        <v>548</v>
      </c>
      <c r="M569">
        <v>542</v>
      </c>
      <c r="N569">
        <v>1090</v>
      </c>
      <c r="O569">
        <v>559</v>
      </c>
      <c r="P569">
        <v>541</v>
      </c>
      <c r="Q569">
        <v>1100</v>
      </c>
      <c r="R569">
        <v>534</v>
      </c>
      <c r="S569">
        <v>543</v>
      </c>
      <c r="T569">
        <v>1076</v>
      </c>
      <c r="U569">
        <v>584</v>
      </c>
      <c r="V569">
        <v>616</v>
      </c>
      <c r="W569">
        <v>1200</v>
      </c>
      <c r="X569">
        <v>5377.2870000000003</v>
      </c>
    </row>
    <row r="570" spans="1:24" x14ac:dyDescent="0.2">
      <c r="A570">
        <v>112901002</v>
      </c>
      <c r="B570" t="s">
        <v>1246</v>
      </c>
      <c r="C570">
        <v>112901</v>
      </c>
      <c r="D570" t="s">
        <v>1247</v>
      </c>
      <c r="E570">
        <v>112</v>
      </c>
      <c r="F570" t="s">
        <v>1248</v>
      </c>
      <c r="G570">
        <v>8</v>
      </c>
      <c r="H570" t="s">
        <v>246</v>
      </c>
      <c r="I570">
        <v>532</v>
      </c>
      <c r="J570">
        <v>510</v>
      </c>
      <c r="K570">
        <v>1042</v>
      </c>
      <c r="L570">
        <v>567</v>
      </c>
      <c r="M570">
        <v>531</v>
      </c>
      <c r="N570">
        <v>1100</v>
      </c>
      <c r="O570">
        <v>556</v>
      </c>
      <c r="P570">
        <v>526</v>
      </c>
      <c r="Q570">
        <v>1083</v>
      </c>
      <c r="R570">
        <v>588</v>
      </c>
      <c r="S570">
        <v>541</v>
      </c>
      <c r="T570">
        <v>1132</v>
      </c>
      <c r="U570">
        <v>584</v>
      </c>
      <c r="V570">
        <v>602</v>
      </c>
      <c r="W570">
        <v>1186</v>
      </c>
      <c r="X570">
        <v>5413.8420000000006</v>
      </c>
    </row>
    <row r="571" spans="1:24" x14ac:dyDescent="0.2">
      <c r="A571">
        <v>71904001</v>
      </c>
      <c r="B571" t="s">
        <v>724</v>
      </c>
      <c r="C571">
        <v>71904</v>
      </c>
      <c r="D571" t="s">
        <v>725</v>
      </c>
      <c r="E571">
        <v>71</v>
      </c>
      <c r="F571" t="s">
        <v>696</v>
      </c>
      <c r="G571">
        <v>19</v>
      </c>
      <c r="H571" t="s">
        <v>697</v>
      </c>
      <c r="I571">
        <v>442</v>
      </c>
      <c r="J571">
        <v>447</v>
      </c>
      <c r="K571">
        <v>889</v>
      </c>
      <c r="L571">
        <v>442</v>
      </c>
      <c r="M571">
        <v>448</v>
      </c>
      <c r="N571">
        <v>890</v>
      </c>
      <c r="O571">
        <v>445</v>
      </c>
      <c r="P571">
        <v>449</v>
      </c>
      <c r="Q571">
        <v>893</v>
      </c>
      <c r="R571">
        <v>438</v>
      </c>
      <c r="S571">
        <v>446</v>
      </c>
      <c r="T571">
        <v>885</v>
      </c>
      <c r="U571">
        <v>527</v>
      </c>
      <c r="V571">
        <v>513</v>
      </c>
      <c r="W571">
        <v>1040</v>
      </c>
      <c r="X571">
        <v>5424.5880000000006</v>
      </c>
    </row>
    <row r="572" spans="1:24" x14ac:dyDescent="0.2">
      <c r="A572">
        <v>59901001</v>
      </c>
      <c r="B572" t="s">
        <v>607</v>
      </c>
      <c r="C572">
        <v>59901</v>
      </c>
      <c r="D572" t="s">
        <v>608</v>
      </c>
      <c r="E572">
        <v>59</v>
      </c>
      <c r="F572" t="s">
        <v>609</v>
      </c>
      <c r="G572">
        <v>16</v>
      </c>
      <c r="H572" t="s">
        <v>283</v>
      </c>
      <c r="I572">
        <v>491</v>
      </c>
      <c r="J572">
        <v>496</v>
      </c>
      <c r="K572">
        <v>987</v>
      </c>
      <c r="L572">
        <v>520</v>
      </c>
      <c r="M572">
        <v>517</v>
      </c>
      <c r="N572">
        <v>1037</v>
      </c>
      <c r="O572">
        <v>525</v>
      </c>
      <c r="P572">
        <v>465</v>
      </c>
      <c r="Q572">
        <v>990</v>
      </c>
      <c r="R572">
        <v>518</v>
      </c>
      <c r="S572">
        <v>543</v>
      </c>
      <c r="T572">
        <v>1060</v>
      </c>
      <c r="U572">
        <v>549</v>
      </c>
      <c r="V572">
        <v>556</v>
      </c>
      <c r="W572">
        <v>1105</v>
      </c>
      <c r="X572">
        <v>5430.5150000000012</v>
      </c>
    </row>
    <row r="573" spans="1:24" x14ac:dyDescent="0.2">
      <c r="A573">
        <v>129906002</v>
      </c>
      <c r="B573" t="s">
        <v>1373</v>
      </c>
      <c r="C573">
        <v>129906</v>
      </c>
      <c r="D573" t="s">
        <v>1374</v>
      </c>
      <c r="E573">
        <v>129</v>
      </c>
      <c r="F573" t="s">
        <v>1362</v>
      </c>
      <c r="G573">
        <v>10</v>
      </c>
      <c r="H573" t="s">
        <v>397</v>
      </c>
      <c r="I573">
        <v>495</v>
      </c>
      <c r="J573">
        <v>490</v>
      </c>
      <c r="K573">
        <v>986</v>
      </c>
      <c r="L573">
        <v>498</v>
      </c>
      <c r="M573">
        <v>495</v>
      </c>
      <c r="N573">
        <v>993</v>
      </c>
      <c r="O573">
        <v>500</v>
      </c>
      <c r="P573">
        <v>489</v>
      </c>
      <c r="Q573">
        <v>989</v>
      </c>
      <c r="R573">
        <v>493</v>
      </c>
      <c r="S573">
        <v>506</v>
      </c>
      <c r="T573">
        <v>999</v>
      </c>
      <c r="U573">
        <v>540</v>
      </c>
      <c r="V573">
        <v>544</v>
      </c>
      <c r="W573">
        <v>1084</v>
      </c>
      <c r="X573">
        <v>5434.5910000000003</v>
      </c>
    </row>
    <row r="574" spans="1:24" x14ac:dyDescent="0.2">
      <c r="A574">
        <v>163908001</v>
      </c>
      <c r="B574" t="s">
        <v>1569</v>
      </c>
      <c r="C574">
        <v>163908</v>
      </c>
      <c r="D574" t="s">
        <v>1570</v>
      </c>
      <c r="E574">
        <v>163</v>
      </c>
      <c r="F574" t="s">
        <v>1565</v>
      </c>
      <c r="G574">
        <v>20</v>
      </c>
      <c r="H574" t="s">
        <v>67</v>
      </c>
      <c r="I574">
        <v>526</v>
      </c>
      <c r="J574">
        <v>500</v>
      </c>
      <c r="K574">
        <v>1026</v>
      </c>
      <c r="L574">
        <v>525</v>
      </c>
      <c r="M574">
        <v>514</v>
      </c>
      <c r="N574">
        <v>1038</v>
      </c>
      <c r="O574">
        <v>507</v>
      </c>
      <c r="P574">
        <v>498</v>
      </c>
      <c r="Q574">
        <v>1004</v>
      </c>
      <c r="R574">
        <v>587</v>
      </c>
      <c r="S574">
        <v>567</v>
      </c>
      <c r="T574">
        <v>1150</v>
      </c>
      <c r="U574">
        <v>605</v>
      </c>
      <c r="V574">
        <v>631</v>
      </c>
      <c r="W574">
        <v>1236</v>
      </c>
      <c r="X574">
        <v>5477.6820000000007</v>
      </c>
    </row>
    <row r="575" spans="1:24" x14ac:dyDescent="0.2">
      <c r="A575">
        <v>227816101</v>
      </c>
      <c r="B575" t="s">
        <v>1968</v>
      </c>
      <c r="C575">
        <v>227816</v>
      </c>
      <c r="D575" t="s">
        <v>1966</v>
      </c>
      <c r="E575">
        <v>227</v>
      </c>
      <c r="F575" t="s">
        <v>1963</v>
      </c>
      <c r="G575">
        <v>13</v>
      </c>
      <c r="H575" t="s">
        <v>92</v>
      </c>
      <c r="I575">
        <v>474</v>
      </c>
      <c r="J575">
        <v>477</v>
      </c>
      <c r="K575">
        <v>950</v>
      </c>
      <c r="L575">
        <v>485</v>
      </c>
      <c r="M575">
        <v>485</v>
      </c>
      <c r="N575">
        <v>970</v>
      </c>
      <c r="O575">
        <v>500</v>
      </c>
      <c r="P575">
        <v>493</v>
      </c>
      <c r="Q575">
        <v>993</v>
      </c>
      <c r="R575">
        <v>470</v>
      </c>
      <c r="S575">
        <v>477</v>
      </c>
      <c r="T575">
        <v>947</v>
      </c>
      <c r="U575">
        <v>282</v>
      </c>
      <c r="V575">
        <v>283</v>
      </c>
      <c r="W575">
        <v>565</v>
      </c>
      <c r="X575">
        <v>5478.8599999999988</v>
      </c>
    </row>
    <row r="576" spans="1:24" x14ac:dyDescent="0.2">
      <c r="A576">
        <v>227816002</v>
      </c>
      <c r="B576" t="s">
        <v>1965</v>
      </c>
      <c r="C576">
        <v>227816</v>
      </c>
      <c r="D576" t="s">
        <v>1966</v>
      </c>
      <c r="E576">
        <v>227</v>
      </c>
      <c r="F576" t="s">
        <v>1963</v>
      </c>
      <c r="G576">
        <v>13</v>
      </c>
      <c r="H576" t="s">
        <v>92</v>
      </c>
      <c r="I576">
        <v>486</v>
      </c>
      <c r="J576">
        <v>519</v>
      </c>
      <c r="K576">
        <v>1005</v>
      </c>
      <c r="L576">
        <v>515</v>
      </c>
      <c r="M576">
        <v>543</v>
      </c>
      <c r="N576">
        <v>1058</v>
      </c>
      <c r="O576">
        <v>500</v>
      </c>
      <c r="P576">
        <v>516</v>
      </c>
      <c r="Q576">
        <v>1015</v>
      </c>
      <c r="R576">
        <v>529</v>
      </c>
      <c r="S576">
        <v>567</v>
      </c>
      <c r="T576">
        <v>1096</v>
      </c>
      <c r="U576">
        <v>383</v>
      </c>
      <c r="V576">
        <v>425</v>
      </c>
      <c r="W576">
        <v>808</v>
      </c>
      <c r="X576">
        <v>5478.8599999999988</v>
      </c>
    </row>
    <row r="577" spans="1:24" x14ac:dyDescent="0.2">
      <c r="A577">
        <v>227816004</v>
      </c>
      <c r="B577" t="s">
        <v>1967</v>
      </c>
      <c r="C577">
        <v>227816</v>
      </c>
      <c r="D577" t="s">
        <v>1966</v>
      </c>
      <c r="E577">
        <v>227</v>
      </c>
      <c r="F577" t="s">
        <v>1963</v>
      </c>
      <c r="G577">
        <v>13</v>
      </c>
      <c r="H577" t="s">
        <v>92</v>
      </c>
      <c r="I577">
        <v>584</v>
      </c>
      <c r="J577">
        <v>540</v>
      </c>
      <c r="K577">
        <v>1124</v>
      </c>
      <c r="L577">
        <v>584</v>
      </c>
      <c r="M577">
        <v>578</v>
      </c>
      <c r="N577">
        <v>1162</v>
      </c>
      <c r="O577">
        <v>561</v>
      </c>
      <c r="P577">
        <v>546</v>
      </c>
      <c r="Q577">
        <v>1107</v>
      </c>
      <c r="R577">
        <v>623</v>
      </c>
      <c r="S577">
        <v>630</v>
      </c>
      <c r="T577">
        <v>1253</v>
      </c>
      <c r="U577">
        <v>454</v>
      </c>
      <c r="V577">
        <v>452</v>
      </c>
      <c r="W577">
        <v>906</v>
      </c>
      <c r="X577">
        <v>5478.8599999999988</v>
      </c>
    </row>
    <row r="578" spans="1:24" x14ac:dyDescent="0.2">
      <c r="A578">
        <v>11902004</v>
      </c>
      <c r="B578" t="s">
        <v>96</v>
      </c>
      <c r="C578">
        <v>11902</v>
      </c>
      <c r="D578" t="s">
        <v>95</v>
      </c>
      <c r="E578">
        <v>11</v>
      </c>
      <c r="F578" t="s">
        <v>91</v>
      </c>
      <c r="G578">
        <v>13</v>
      </c>
      <c r="H578" t="s">
        <v>92</v>
      </c>
      <c r="I578">
        <v>448</v>
      </c>
      <c r="J578">
        <v>453</v>
      </c>
      <c r="K578">
        <v>902</v>
      </c>
      <c r="L578">
        <v>448</v>
      </c>
      <c r="M578">
        <v>428</v>
      </c>
      <c r="N578">
        <v>876</v>
      </c>
      <c r="O578">
        <v>472</v>
      </c>
      <c r="P578">
        <v>415</v>
      </c>
      <c r="Q578">
        <v>887</v>
      </c>
      <c r="R578">
        <v>400</v>
      </c>
      <c r="S578">
        <v>453</v>
      </c>
      <c r="T578">
        <v>853</v>
      </c>
      <c r="U578">
        <v>20</v>
      </c>
      <c r="V578">
        <v>18</v>
      </c>
      <c r="W578">
        <v>38</v>
      </c>
      <c r="X578">
        <v>5484.4650000000001</v>
      </c>
    </row>
    <row r="579" spans="1:24" x14ac:dyDescent="0.2">
      <c r="A579">
        <v>11902001</v>
      </c>
      <c r="B579" t="s">
        <v>94</v>
      </c>
      <c r="C579">
        <v>11902</v>
      </c>
      <c r="D579" t="s">
        <v>95</v>
      </c>
      <c r="E579">
        <v>11</v>
      </c>
      <c r="F579" t="s">
        <v>91</v>
      </c>
      <c r="G579">
        <v>13</v>
      </c>
      <c r="H579" t="s">
        <v>92</v>
      </c>
      <c r="I579">
        <v>443</v>
      </c>
      <c r="J579">
        <v>446</v>
      </c>
      <c r="K579">
        <v>889</v>
      </c>
      <c r="L579">
        <v>465</v>
      </c>
      <c r="M579">
        <v>465</v>
      </c>
      <c r="N579">
        <v>930</v>
      </c>
      <c r="O579">
        <v>472</v>
      </c>
      <c r="P579">
        <v>467</v>
      </c>
      <c r="Q579">
        <v>939</v>
      </c>
      <c r="R579">
        <v>459</v>
      </c>
      <c r="S579">
        <v>463</v>
      </c>
      <c r="T579">
        <v>922</v>
      </c>
      <c r="U579">
        <v>612</v>
      </c>
      <c r="V579">
        <v>665</v>
      </c>
      <c r="W579">
        <v>1277</v>
      </c>
      <c r="X579">
        <v>5484.4650000000001</v>
      </c>
    </row>
    <row r="580" spans="1:24" x14ac:dyDescent="0.2">
      <c r="A580">
        <v>92904001</v>
      </c>
      <c r="B580" t="s">
        <v>918</v>
      </c>
      <c r="C580">
        <v>92904</v>
      </c>
      <c r="D580" t="s">
        <v>919</v>
      </c>
      <c r="E580">
        <v>92</v>
      </c>
      <c r="F580" t="s">
        <v>910</v>
      </c>
      <c r="G580">
        <v>7</v>
      </c>
      <c r="H580" t="s">
        <v>26</v>
      </c>
      <c r="I580">
        <v>516</v>
      </c>
      <c r="J580">
        <v>510</v>
      </c>
      <c r="K580">
        <v>1026</v>
      </c>
      <c r="L580">
        <v>543</v>
      </c>
      <c r="M580">
        <v>534</v>
      </c>
      <c r="N580">
        <v>1077</v>
      </c>
      <c r="O580">
        <v>531</v>
      </c>
      <c r="P580">
        <v>515</v>
      </c>
      <c r="Q580">
        <v>1046</v>
      </c>
      <c r="R580">
        <v>556</v>
      </c>
      <c r="S580">
        <v>557</v>
      </c>
      <c r="T580">
        <v>1112</v>
      </c>
      <c r="U580">
        <v>614</v>
      </c>
      <c r="V580">
        <v>643</v>
      </c>
      <c r="W580">
        <v>1257</v>
      </c>
      <c r="X580">
        <v>5766.9990000000016</v>
      </c>
    </row>
    <row r="581" spans="1:24" x14ac:dyDescent="0.2">
      <c r="A581">
        <v>184907001</v>
      </c>
      <c r="B581" t="s">
        <v>1717</v>
      </c>
      <c r="C581">
        <v>184907</v>
      </c>
      <c r="D581" t="s">
        <v>1718</v>
      </c>
      <c r="E581">
        <v>184</v>
      </c>
      <c r="F581" t="s">
        <v>1710</v>
      </c>
      <c r="G581">
        <v>11</v>
      </c>
      <c r="H581" t="s">
        <v>461</v>
      </c>
      <c r="I581">
        <v>523</v>
      </c>
      <c r="J581">
        <v>539</v>
      </c>
      <c r="K581">
        <v>1062</v>
      </c>
      <c r="L581">
        <v>573</v>
      </c>
      <c r="M581">
        <v>580</v>
      </c>
      <c r="N581">
        <v>1153</v>
      </c>
      <c r="O581">
        <v>573</v>
      </c>
      <c r="P581">
        <v>572</v>
      </c>
      <c r="Q581">
        <v>1145</v>
      </c>
      <c r="R581">
        <v>573</v>
      </c>
      <c r="S581">
        <v>590</v>
      </c>
      <c r="T581">
        <v>1163</v>
      </c>
      <c r="U581">
        <v>572</v>
      </c>
      <c r="V581">
        <v>596</v>
      </c>
      <c r="W581">
        <v>1168</v>
      </c>
      <c r="X581">
        <v>5833.6710000000003</v>
      </c>
    </row>
    <row r="582" spans="1:24" x14ac:dyDescent="0.2">
      <c r="A582">
        <v>91903001</v>
      </c>
      <c r="B582" t="s">
        <v>888</v>
      </c>
      <c r="C582">
        <v>91903</v>
      </c>
      <c r="D582" t="s">
        <v>889</v>
      </c>
      <c r="E582">
        <v>91</v>
      </c>
      <c r="F582" t="s">
        <v>887</v>
      </c>
      <c r="G582">
        <v>10</v>
      </c>
      <c r="H582" t="s">
        <v>397</v>
      </c>
      <c r="I582">
        <v>522</v>
      </c>
      <c r="J582">
        <v>512</v>
      </c>
      <c r="K582">
        <v>1034</v>
      </c>
      <c r="L582">
        <v>539</v>
      </c>
      <c r="M582">
        <v>534</v>
      </c>
      <c r="N582">
        <v>1072</v>
      </c>
      <c r="O582">
        <v>526</v>
      </c>
      <c r="P582">
        <v>519</v>
      </c>
      <c r="Q582">
        <v>1045</v>
      </c>
      <c r="R582">
        <v>551</v>
      </c>
      <c r="S582">
        <v>548</v>
      </c>
      <c r="T582">
        <v>1098</v>
      </c>
      <c r="U582">
        <v>587</v>
      </c>
      <c r="V582">
        <v>693</v>
      </c>
      <c r="W582">
        <v>1280</v>
      </c>
      <c r="X582">
        <v>5944.5709999999999</v>
      </c>
    </row>
    <row r="583" spans="1:24" x14ac:dyDescent="0.2">
      <c r="A583">
        <v>101858004</v>
      </c>
      <c r="B583" t="s">
        <v>998</v>
      </c>
      <c r="C583">
        <v>101858</v>
      </c>
      <c r="D583" t="s">
        <v>999</v>
      </c>
      <c r="E583">
        <v>101</v>
      </c>
      <c r="F583" t="s">
        <v>971</v>
      </c>
      <c r="G583">
        <v>4</v>
      </c>
      <c r="H583" t="s">
        <v>252</v>
      </c>
      <c r="I583">
        <v>529</v>
      </c>
      <c r="J583">
        <v>511</v>
      </c>
      <c r="K583">
        <v>1040</v>
      </c>
      <c r="L583">
        <v>561</v>
      </c>
      <c r="M583">
        <v>554</v>
      </c>
      <c r="N583">
        <v>1115</v>
      </c>
      <c r="O583">
        <v>563</v>
      </c>
      <c r="P583">
        <v>541</v>
      </c>
      <c r="Q583">
        <v>1105</v>
      </c>
      <c r="R583">
        <v>559</v>
      </c>
      <c r="S583">
        <v>571</v>
      </c>
      <c r="T583">
        <v>1130</v>
      </c>
      <c r="U583">
        <v>331</v>
      </c>
      <c r="V583">
        <v>280</v>
      </c>
      <c r="W583">
        <v>611</v>
      </c>
      <c r="X583">
        <v>6126.1229999999996</v>
      </c>
    </row>
    <row r="584" spans="1:24" x14ac:dyDescent="0.2">
      <c r="A584">
        <v>101858005</v>
      </c>
      <c r="B584" t="s">
        <v>1000</v>
      </c>
      <c r="C584">
        <v>101858</v>
      </c>
      <c r="D584" t="s">
        <v>999</v>
      </c>
      <c r="E584">
        <v>101</v>
      </c>
      <c r="F584" t="s">
        <v>971</v>
      </c>
      <c r="G584">
        <v>4</v>
      </c>
      <c r="H584" t="s">
        <v>252</v>
      </c>
      <c r="I584">
        <v>552</v>
      </c>
      <c r="J584">
        <v>553</v>
      </c>
      <c r="K584">
        <v>1105</v>
      </c>
      <c r="L584">
        <v>569</v>
      </c>
      <c r="M584">
        <v>566</v>
      </c>
      <c r="N584">
        <v>1135</v>
      </c>
      <c r="O584">
        <v>589</v>
      </c>
      <c r="P584">
        <v>582</v>
      </c>
      <c r="Q584">
        <v>1171</v>
      </c>
      <c r="R584">
        <v>557</v>
      </c>
      <c r="S584">
        <v>556</v>
      </c>
      <c r="T584">
        <v>1113</v>
      </c>
      <c r="U584">
        <v>307</v>
      </c>
      <c r="V584">
        <v>318</v>
      </c>
      <c r="W584">
        <v>625</v>
      </c>
      <c r="X584">
        <v>6126.1229999999996</v>
      </c>
    </row>
    <row r="585" spans="1:24" x14ac:dyDescent="0.2">
      <c r="A585">
        <v>126905002</v>
      </c>
      <c r="B585" t="s">
        <v>1341</v>
      </c>
      <c r="C585">
        <v>126905</v>
      </c>
      <c r="D585" t="s">
        <v>1340</v>
      </c>
      <c r="E585">
        <v>126</v>
      </c>
      <c r="F585" t="s">
        <v>1333</v>
      </c>
      <c r="G585">
        <v>11</v>
      </c>
      <c r="H585" t="s">
        <v>461</v>
      </c>
      <c r="I585">
        <v>405</v>
      </c>
      <c r="J585">
        <v>395</v>
      </c>
      <c r="K585">
        <v>800</v>
      </c>
      <c r="L585">
        <v>405</v>
      </c>
      <c r="M585">
        <v>395</v>
      </c>
      <c r="N585">
        <v>800</v>
      </c>
      <c r="O585">
        <v>405</v>
      </c>
      <c r="P585">
        <v>395</v>
      </c>
      <c r="Q585">
        <v>800</v>
      </c>
      <c r="U585">
        <v>17</v>
      </c>
      <c r="V585">
        <v>28</v>
      </c>
      <c r="W585">
        <v>45</v>
      </c>
      <c r="X585">
        <v>6162.6350000000002</v>
      </c>
    </row>
    <row r="586" spans="1:24" x14ac:dyDescent="0.2">
      <c r="A586">
        <v>126905001</v>
      </c>
      <c r="B586" t="s">
        <v>1339</v>
      </c>
      <c r="C586">
        <v>126905</v>
      </c>
      <c r="D586" t="s">
        <v>1340</v>
      </c>
      <c r="E586">
        <v>126</v>
      </c>
      <c r="F586" t="s">
        <v>1333</v>
      </c>
      <c r="G586">
        <v>11</v>
      </c>
      <c r="H586" t="s">
        <v>461</v>
      </c>
      <c r="I586">
        <v>507</v>
      </c>
      <c r="J586">
        <v>485</v>
      </c>
      <c r="K586">
        <v>992</v>
      </c>
      <c r="L586">
        <v>538</v>
      </c>
      <c r="M586">
        <v>521</v>
      </c>
      <c r="N586">
        <v>1059</v>
      </c>
      <c r="O586">
        <v>539</v>
      </c>
      <c r="P586">
        <v>511</v>
      </c>
      <c r="Q586">
        <v>1050</v>
      </c>
      <c r="R586">
        <v>538</v>
      </c>
      <c r="S586">
        <v>536</v>
      </c>
      <c r="T586">
        <v>1075</v>
      </c>
      <c r="U586">
        <v>527</v>
      </c>
      <c r="V586">
        <v>469</v>
      </c>
      <c r="W586">
        <v>996</v>
      </c>
      <c r="X586">
        <v>6162.6350000000002</v>
      </c>
    </row>
    <row r="587" spans="1:24" x14ac:dyDescent="0.2">
      <c r="A587">
        <v>37904002</v>
      </c>
      <c r="B587" t="s">
        <v>376</v>
      </c>
      <c r="C587">
        <v>37904</v>
      </c>
      <c r="D587" t="s">
        <v>377</v>
      </c>
      <c r="E587">
        <v>37</v>
      </c>
      <c r="F587" t="s">
        <v>375</v>
      </c>
      <c r="G587">
        <v>7</v>
      </c>
      <c r="H587" t="s">
        <v>26</v>
      </c>
      <c r="I587">
        <v>507</v>
      </c>
      <c r="J587">
        <v>505</v>
      </c>
      <c r="K587">
        <v>1012</v>
      </c>
      <c r="L587">
        <v>562</v>
      </c>
      <c r="M587">
        <v>533</v>
      </c>
      <c r="N587">
        <v>1094</v>
      </c>
      <c r="O587">
        <v>610</v>
      </c>
      <c r="P587">
        <v>550</v>
      </c>
      <c r="Q587">
        <v>1160</v>
      </c>
      <c r="R587">
        <v>538</v>
      </c>
      <c r="S587">
        <v>524</v>
      </c>
      <c r="T587">
        <v>1061</v>
      </c>
      <c r="U587">
        <v>617</v>
      </c>
      <c r="V587">
        <v>631</v>
      </c>
      <c r="W587">
        <v>1248</v>
      </c>
      <c r="X587">
        <v>6196.0649999999996</v>
      </c>
    </row>
    <row r="588" spans="1:24" x14ac:dyDescent="0.2">
      <c r="A588">
        <v>116905002</v>
      </c>
      <c r="B588" t="s">
        <v>1275</v>
      </c>
      <c r="C588">
        <v>116905</v>
      </c>
      <c r="D588" t="s">
        <v>1276</v>
      </c>
      <c r="E588">
        <v>116</v>
      </c>
      <c r="F588" t="s">
        <v>1270</v>
      </c>
      <c r="G588">
        <v>8</v>
      </c>
      <c r="H588" t="s">
        <v>246</v>
      </c>
      <c r="I588">
        <v>464</v>
      </c>
      <c r="J588">
        <v>471</v>
      </c>
      <c r="K588">
        <v>933</v>
      </c>
      <c r="L588">
        <v>492</v>
      </c>
      <c r="M588">
        <v>494</v>
      </c>
      <c r="N588">
        <v>985</v>
      </c>
      <c r="O588">
        <v>496</v>
      </c>
      <c r="P588">
        <v>491</v>
      </c>
      <c r="Q588">
        <v>986</v>
      </c>
      <c r="R588">
        <v>487</v>
      </c>
      <c r="S588">
        <v>499</v>
      </c>
      <c r="T588">
        <v>985</v>
      </c>
      <c r="U588">
        <v>607</v>
      </c>
      <c r="V588">
        <v>638</v>
      </c>
      <c r="W588">
        <v>1245</v>
      </c>
      <c r="X588">
        <v>6495.1750000000002</v>
      </c>
    </row>
    <row r="589" spans="1:24" x14ac:dyDescent="0.2">
      <c r="A589">
        <v>15822001</v>
      </c>
      <c r="B589" t="s">
        <v>145</v>
      </c>
      <c r="C589">
        <v>15822</v>
      </c>
      <c r="D589" t="s">
        <v>146</v>
      </c>
      <c r="E589">
        <v>15</v>
      </c>
      <c r="F589" t="s">
        <v>139</v>
      </c>
      <c r="G589">
        <v>20</v>
      </c>
      <c r="H589" t="s">
        <v>67</v>
      </c>
      <c r="I589">
        <v>447</v>
      </c>
      <c r="J589">
        <v>441</v>
      </c>
      <c r="K589">
        <v>889</v>
      </c>
      <c r="L589">
        <v>459</v>
      </c>
      <c r="M589">
        <v>438</v>
      </c>
      <c r="N589">
        <v>897</v>
      </c>
      <c r="O589">
        <v>459</v>
      </c>
      <c r="P589">
        <v>437</v>
      </c>
      <c r="Q589">
        <v>896</v>
      </c>
      <c r="R589">
        <v>459</v>
      </c>
      <c r="S589">
        <v>438</v>
      </c>
      <c r="T589">
        <v>897</v>
      </c>
      <c r="U589">
        <v>560</v>
      </c>
      <c r="V589">
        <v>601</v>
      </c>
      <c r="W589">
        <v>1161</v>
      </c>
      <c r="X589">
        <v>6530.2030000000004</v>
      </c>
    </row>
    <row r="590" spans="1:24" x14ac:dyDescent="0.2">
      <c r="A590">
        <v>28902001</v>
      </c>
      <c r="B590" t="s">
        <v>307</v>
      </c>
      <c r="C590">
        <v>28902</v>
      </c>
      <c r="D590" t="s">
        <v>308</v>
      </c>
      <c r="E590">
        <v>28</v>
      </c>
      <c r="F590" t="s">
        <v>309</v>
      </c>
      <c r="G590">
        <v>13</v>
      </c>
      <c r="H590" t="s">
        <v>92</v>
      </c>
      <c r="I590">
        <v>444</v>
      </c>
      <c r="J590">
        <v>442</v>
      </c>
      <c r="K590">
        <v>886</v>
      </c>
      <c r="L590">
        <v>460</v>
      </c>
      <c r="M590">
        <v>452</v>
      </c>
      <c r="N590">
        <v>912</v>
      </c>
      <c r="O590">
        <v>472</v>
      </c>
      <c r="P590">
        <v>459</v>
      </c>
      <c r="Q590">
        <v>931</v>
      </c>
      <c r="R590">
        <v>445</v>
      </c>
      <c r="S590">
        <v>443</v>
      </c>
      <c r="T590">
        <v>888</v>
      </c>
      <c r="U590">
        <v>535</v>
      </c>
      <c r="V590">
        <v>551</v>
      </c>
      <c r="W590">
        <v>1086</v>
      </c>
      <c r="X590">
        <v>6790.7490000000016</v>
      </c>
    </row>
    <row r="591" spans="1:24" x14ac:dyDescent="0.2">
      <c r="A591">
        <v>57804008</v>
      </c>
      <c r="B591" t="s">
        <v>495</v>
      </c>
      <c r="C591">
        <v>57804</v>
      </c>
      <c r="D591" t="s">
        <v>489</v>
      </c>
      <c r="E591">
        <v>57</v>
      </c>
      <c r="F591" t="s">
        <v>480</v>
      </c>
      <c r="G591">
        <v>10</v>
      </c>
      <c r="H591" t="s">
        <v>397</v>
      </c>
      <c r="I591">
        <v>371</v>
      </c>
      <c r="J591">
        <v>398</v>
      </c>
      <c r="K591">
        <v>770</v>
      </c>
      <c r="L591">
        <v>395</v>
      </c>
      <c r="M591">
        <v>409</v>
      </c>
      <c r="N591">
        <v>804</v>
      </c>
      <c r="O591">
        <v>369</v>
      </c>
      <c r="P591">
        <v>395</v>
      </c>
      <c r="Q591">
        <v>765</v>
      </c>
      <c r="R591">
        <v>436</v>
      </c>
      <c r="S591">
        <v>430</v>
      </c>
      <c r="T591">
        <v>866</v>
      </c>
      <c r="U591">
        <v>100</v>
      </c>
      <c r="V591">
        <v>130</v>
      </c>
      <c r="W591">
        <v>230</v>
      </c>
      <c r="X591">
        <v>6833.0280000000002</v>
      </c>
    </row>
    <row r="592" spans="1:24" x14ac:dyDescent="0.2">
      <c r="A592">
        <v>57804005</v>
      </c>
      <c r="B592" t="s">
        <v>492</v>
      </c>
      <c r="C592">
        <v>57804</v>
      </c>
      <c r="D592" t="s">
        <v>489</v>
      </c>
      <c r="E592">
        <v>57</v>
      </c>
      <c r="F592" t="s">
        <v>480</v>
      </c>
      <c r="G592">
        <v>10</v>
      </c>
      <c r="H592" t="s">
        <v>397</v>
      </c>
      <c r="I592">
        <v>448</v>
      </c>
      <c r="J592">
        <v>433</v>
      </c>
      <c r="K592">
        <v>885</v>
      </c>
      <c r="L592">
        <v>448</v>
      </c>
      <c r="M592">
        <v>433</v>
      </c>
      <c r="N592">
        <v>885</v>
      </c>
      <c r="R592">
        <v>430</v>
      </c>
      <c r="S592">
        <v>433</v>
      </c>
      <c r="T592">
        <v>863</v>
      </c>
      <c r="U592">
        <v>136</v>
      </c>
      <c r="V592">
        <v>164</v>
      </c>
      <c r="W592">
        <v>300</v>
      </c>
      <c r="X592">
        <v>6833.0280000000002</v>
      </c>
    </row>
    <row r="593" spans="1:24" x14ac:dyDescent="0.2">
      <c r="A593">
        <v>57804003</v>
      </c>
      <c r="B593" t="s">
        <v>490</v>
      </c>
      <c r="C593">
        <v>57804</v>
      </c>
      <c r="D593" t="s">
        <v>489</v>
      </c>
      <c r="E593">
        <v>57</v>
      </c>
      <c r="F593" t="s">
        <v>480</v>
      </c>
      <c r="G593">
        <v>10</v>
      </c>
      <c r="H593" t="s">
        <v>397</v>
      </c>
      <c r="I593">
        <v>395</v>
      </c>
      <c r="J593">
        <v>420</v>
      </c>
      <c r="K593">
        <v>815</v>
      </c>
      <c r="L593">
        <v>473</v>
      </c>
      <c r="M593">
        <v>450</v>
      </c>
      <c r="N593">
        <v>923</v>
      </c>
      <c r="R593">
        <v>473</v>
      </c>
      <c r="S593">
        <v>450</v>
      </c>
      <c r="T593">
        <v>923</v>
      </c>
      <c r="U593">
        <v>151</v>
      </c>
      <c r="V593">
        <v>185</v>
      </c>
      <c r="W593">
        <v>336</v>
      </c>
      <c r="X593">
        <v>6833.0280000000002</v>
      </c>
    </row>
    <row r="594" spans="1:24" x14ac:dyDescent="0.2">
      <c r="A594">
        <v>57804007</v>
      </c>
      <c r="B594" t="s">
        <v>494</v>
      </c>
      <c r="C594">
        <v>57804</v>
      </c>
      <c r="D594" t="s">
        <v>489</v>
      </c>
      <c r="E594">
        <v>57</v>
      </c>
      <c r="F594" t="s">
        <v>480</v>
      </c>
      <c r="G594">
        <v>10</v>
      </c>
      <c r="H594" t="s">
        <v>397</v>
      </c>
      <c r="I594">
        <v>425</v>
      </c>
      <c r="J594">
        <v>443</v>
      </c>
      <c r="K594">
        <v>866</v>
      </c>
      <c r="L594">
        <v>430</v>
      </c>
      <c r="M594">
        <v>437</v>
      </c>
      <c r="N594">
        <v>865</v>
      </c>
      <c r="O594">
        <v>428</v>
      </c>
      <c r="P594">
        <v>415</v>
      </c>
      <c r="Q594">
        <v>843</v>
      </c>
      <c r="R594">
        <v>433</v>
      </c>
      <c r="S594">
        <v>467</v>
      </c>
      <c r="T594">
        <v>895</v>
      </c>
      <c r="U594">
        <v>155</v>
      </c>
      <c r="V594">
        <v>196</v>
      </c>
      <c r="W594">
        <v>351</v>
      </c>
      <c r="X594">
        <v>6833.0280000000002</v>
      </c>
    </row>
    <row r="595" spans="1:24" x14ac:dyDescent="0.2">
      <c r="A595">
        <v>57804006</v>
      </c>
      <c r="B595" t="s">
        <v>493</v>
      </c>
      <c r="C595">
        <v>57804</v>
      </c>
      <c r="D595" t="s">
        <v>489</v>
      </c>
      <c r="E595">
        <v>57</v>
      </c>
      <c r="F595" t="s">
        <v>480</v>
      </c>
      <c r="G595">
        <v>10</v>
      </c>
      <c r="H595" t="s">
        <v>397</v>
      </c>
      <c r="I595">
        <v>417</v>
      </c>
      <c r="J595">
        <v>427</v>
      </c>
      <c r="K595">
        <v>843</v>
      </c>
      <c r="L595">
        <v>417</v>
      </c>
      <c r="M595">
        <v>427</v>
      </c>
      <c r="N595">
        <v>843</v>
      </c>
      <c r="R595">
        <v>375</v>
      </c>
      <c r="S595">
        <v>380</v>
      </c>
      <c r="T595">
        <v>755</v>
      </c>
      <c r="U595">
        <v>209</v>
      </c>
      <c r="V595">
        <v>193</v>
      </c>
      <c r="W595">
        <v>402</v>
      </c>
      <c r="X595">
        <v>6833.0280000000002</v>
      </c>
    </row>
    <row r="596" spans="1:24" x14ac:dyDescent="0.2">
      <c r="A596">
        <v>57804009</v>
      </c>
      <c r="B596" t="s">
        <v>496</v>
      </c>
      <c r="C596">
        <v>57804</v>
      </c>
      <c r="D596" t="s">
        <v>489</v>
      </c>
      <c r="E596">
        <v>57</v>
      </c>
      <c r="F596" t="s">
        <v>480</v>
      </c>
      <c r="G596">
        <v>10</v>
      </c>
      <c r="H596" t="s">
        <v>397</v>
      </c>
      <c r="I596">
        <v>406</v>
      </c>
      <c r="J596">
        <v>408</v>
      </c>
      <c r="K596">
        <v>818</v>
      </c>
      <c r="L596">
        <v>406</v>
      </c>
      <c r="M596">
        <v>399</v>
      </c>
      <c r="N596">
        <v>808</v>
      </c>
      <c r="O596">
        <v>408</v>
      </c>
      <c r="P596">
        <v>400</v>
      </c>
      <c r="Q596">
        <v>812</v>
      </c>
      <c r="U596">
        <v>212</v>
      </c>
      <c r="V596">
        <v>209</v>
      </c>
      <c r="W596">
        <v>421</v>
      </c>
      <c r="X596">
        <v>6833.0280000000002</v>
      </c>
    </row>
    <row r="597" spans="1:24" x14ac:dyDescent="0.2">
      <c r="A597">
        <v>57804004</v>
      </c>
      <c r="B597" t="s">
        <v>491</v>
      </c>
      <c r="C597">
        <v>57804</v>
      </c>
      <c r="D597" t="s">
        <v>489</v>
      </c>
      <c r="E597">
        <v>57</v>
      </c>
      <c r="F597" t="s">
        <v>480</v>
      </c>
      <c r="G597">
        <v>10</v>
      </c>
      <c r="H597" t="s">
        <v>397</v>
      </c>
      <c r="I597">
        <v>410</v>
      </c>
      <c r="J597">
        <v>380</v>
      </c>
      <c r="K597">
        <v>790</v>
      </c>
      <c r="L597">
        <v>410</v>
      </c>
      <c r="M597">
        <v>380</v>
      </c>
      <c r="N597">
        <v>790</v>
      </c>
      <c r="O597">
        <v>410</v>
      </c>
      <c r="P597">
        <v>380</v>
      </c>
      <c r="Q597">
        <v>790</v>
      </c>
      <c r="U597">
        <v>249</v>
      </c>
      <c r="V597">
        <v>262</v>
      </c>
      <c r="W597">
        <v>511</v>
      </c>
      <c r="X597">
        <v>6833.0280000000002</v>
      </c>
    </row>
    <row r="598" spans="1:24" x14ac:dyDescent="0.2">
      <c r="A598">
        <v>57804002</v>
      </c>
      <c r="B598" t="s">
        <v>488</v>
      </c>
      <c r="C598">
        <v>57804</v>
      </c>
      <c r="D598" t="s">
        <v>489</v>
      </c>
      <c r="E598">
        <v>57</v>
      </c>
      <c r="F598" t="s">
        <v>480</v>
      </c>
      <c r="G598">
        <v>10</v>
      </c>
      <c r="H598" t="s">
        <v>397</v>
      </c>
      <c r="I598">
        <v>454</v>
      </c>
      <c r="J598">
        <v>414</v>
      </c>
      <c r="K598">
        <v>868</v>
      </c>
      <c r="L598">
        <v>454</v>
      </c>
      <c r="M598">
        <v>414</v>
      </c>
      <c r="N598">
        <v>868</v>
      </c>
      <c r="O598">
        <v>420</v>
      </c>
      <c r="P598">
        <v>400</v>
      </c>
      <c r="Q598">
        <v>820</v>
      </c>
      <c r="R598">
        <v>505</v>
      </c>
      <c r="S598">
        <v>435</v>
      </c>
      <c r="T598">
        <v>940</v>
      </c>
      <c r="U598">
        <v>334</v>
      </c>
      <c r="V598">
        <v>332</v>
      </c>
      <c r="W598">
        <v>666</v>
      </c>
      <c r="X598">
        <v>6833.0280000000002</v>
      </c>
    </row>
    <row r="599" spans="1:24" x14ac:dyDescent="0.2">
      <c r="A599">
        <v>57848003</v>
      </c>
      <c r="B599" t="s">
        <v>518</v>
      </c>
      <c r="C599">
        <v>57848</v>
      </c>
      <c r="D599" t="s">
        <v>518</v>
      </c>
      <c r="E599">
        <v>57</v>
      </c>
      <c r="F599" t="s">
        <v>480</v>
      </c>
      <c r="G599">
        <v>10</v>
      </c>
      <c r="H599" t="s">
        <v>397</v>
      </c>
      <c r="I599">
        <v>507</v>
      </c>
      <c r="J599">
        <v>485</v>
      </c>
      <c r="K599">
        <v>992</v>
      </c>
      <c r="L599">
        <v>532</v>
      </c>
      <c r="M599">
        <v>567</v>
      </c>
      <c r="N599">
        <v>1098</v>
      </c>
      <c r="O599">
        <v>527</v>
      </c>
      <c r="P599">
        <v>558</v>
      </c>
      <c r="Q599">
        <v>1085</v>
      </c>
      <c r="R599">
        <v>539</v>
      </c>
      <c r="S599">
        <v>579</v>
      </c>
      <c r="T599">
        <v>1118</v>
      </c>
      <c r="U599">
        <v>270</v>
      </c>
      <c r="V599">
        <v>235</v>
      </c>
      <c r="W599">
        <v>505</v>
      </c>
      <c r="X599">
        <v>6961.6940000000004</v>
      </c>
    </row>
    <row r="600" spans="1:24" x14ac:dyDescent="0.2">
      <c r="A600">
        <v>227820001</v>
      </c>
      <c r="B600" t="s">
        <v>1969</v>
      </c>
      <c r="C600">
        <v>227820</v>
      </c>
      <c r="D600" t="s">
        <v>1970</v>
      </c>
      <c r="E600">
        <v>227</v>
      </c>
      <c r="F600" t="s">
        <v>1963</v>
      </c>
      <c r="G600">
        <v>13</v>
      </c>
      <c r="H600" t="s">
        <v>92</v>
      </c>
      <c r="I600">
        <v>565</v>
      </c>
      <c r="J600">
        <v>560</v>
      </c>
      <c r="K600">
        <v>1125</v>
      </c>
      <c r="L600">
        <v>542</v>
      </c>
      <c r="M600">
        <v>533</v>
      </c>
      <c r="N600">
        <v>1075</v>
      </c>
      <c r="O600">
        <v>557</v>
      </c>
      <c r="P600">
        <v>500</v>
      </c>
      <c r="Q600">
        <v>1057</v>
      </c>
      <c r="R600">
        <v>527</v>
      </c>
      <c r="S600">
        <v>567</v>
      </c>
      <c r="T600">
        <v>1093</v>
      </c>
      <c r="U600">
        <v>318</v>
      </c>
      <c r="V600">
        <v>309</v>
      </c>
      <c r="W600">
        <v>627</v>
      </c>
      <c r="X600">
        <v>6969.9359999999997</v>
      </c>
    </row>
    <row r="601" spans="1:24" x14ac:dyDescent="0.2">
      <c r="A601">
        <v>220904003</v>
      </c>
      <c r="B601" t="s">
        <v>1874</v>
      </c>
      <c r="C601">
        <v>220904</v>
      </c>
      <c r="D601" t="s">
        <v>1873</v>
      </c>
      <c r="E601">
        <v>220</v>
      </c>
      <c r="F601" t="s">
        <v>1860</v>
      </c>
      <c r="G601">
        <v>11</v>
      </c>
      <c r="H601" t="s">
        <v>461</v>
      </c>
      <c r="I601">
        <v>416</v>
      </c>
      <c r="J601">
        <v>405</v>
      </c>
      <c r="K601">
        <v>819</v>
      </c>
      <c r="L601">
        <v>421</v>
      </c>
      <c r="M601">
        <v>408</v>
      </c>
      <c r="N601">
        <v>829</v>
      </c>
      <c r="O601">
        <v>418</v>
      </c>
      <c r="P601">
        <v>401</v>
      </c>
      <c r="Q601">
        <v>818</v>
      </c>
      <c r="R601">
        <v>438</v>
      </c>
      <c r="S601">
        <v>438</v>
      </c>
      <c r="T601">
        <v>875</v>
      </c>
      <c r="U601">
        <v>35</v>
      </c>
      <c r="V601">
        <v>25</v>
      </c>
      <c r="W601">
        <v>60</v>
      </c>
      <c r="X601">
        <v>7104.348</v>
      </c>
    </row>
    <row r="602" spans="1:24" x14ac:dyDescent="0.2">
      <c r="A602">
        <v>108907001</v>
      </c>
      <c r="B602" t="s">
        <v>1194</v>
      </c>
      <c r="C602">
        <v>108907</v>
      </c>
      <c r="D602" t="s">
        <v>1195</v>
      </c>
      <c r="E602">
        <v>108</v>
      </c>
      <c r="F602" t="s">
        <v>1170</v>
      </c>
      <c r="G602">
        <v>1</v>
      </c>
      <c r="H602" t="s">
        <v>327</v>
      </c>
      <c r="I602">
        <v>532</v>
      </c>
      <c r="J602">
        <v>450</v>
      </c>
      <c r="K602">
        <v>982</v>
      </c>
      <c r="L602">
        <v>505</v>
      </c>
      <c r="M602">
        <v>464</v>
      </c>
      <c r="N602">
        <v>969</v>
      </c>
      <c r="O602">
        <v>499</v>
      </c>
      <c r="P602">
        <v>447</v>
      </c>
      <c r="Q602">
        <v>946</v>
      </c>
      <c r="U602">
        <v>543</v>
      </c>
      <c r="V602">
        <v>566</v>
      </c>
      <c r="W602">
        <v>1109</v>
      </c>
      <c r="X602">
        <v>7445.2190000000001</v>
      </c>
    </row>
    <row r="603" spans="1:24" x14ac:dyDescent="0.2">
      <c r="A603">
        <v>72801131</v>
      </c>
      <c r="B603" t="s">
        <v>765</v>
      </c>
      <c r="C603">
        <v>72801</v>
      </c>
      <c r="D603" t="s">
        <v>754</v>
      </c>
      <c r="E603">
        <v>72</v>
      </c>
      <c r="F603" t="s">
        <v>755</v>
      </c>
      <c r="G603">
        <v>11</v>
      </c>
      <c r="H603" t="s">
        <v>461</v>
      </c>
      <c r="I603">
        <v>503</v>
      </c>
      <c r="J603">
        <v>458</v>
      </c>
      <c r="K603">
        <v>960</v>
      </c>
      <c r="L603">
        <v>503</v>
      </c>
      <c r="M603">
        <v>458</v>
      </c>
      <c r="N603">
        <v>960</v>
      </c>
      <c r="O603">
        <v>510</v>
      </c>
      <c r="P603">
        <v>447</v>
      </c>
      <c r="Q603">
        <v>957</v>
      </c>
      <c r="U603">
        <v>41</v>
      </c>
      <c r="V603">
        <v>23</v>
      </c>
      <c r="W603">
        <v>64</v>
      </c>
      <c r="X603">
        <v>7556.7150000000001</v>
      </c>
    </row>
    <row r="604" spans="1:24" x14ac:dyDescent="0.2">
      <c r="A604">
        <v>72801138</v>
      </c>
      <c r="B604" t="s">
        <v>769</v>
      </c>
      <c r="C604">
        <v>72801</v>
      </c>
      <c r="D604" t="s">
        <v>754</v>
      </c>
      <c r="E604">
        <v>72</v>
      </c>
      <c r="F604" t="s">
        <v>755</v>
      </c>
      <c r="G604">
        <v>11</v>
      </c>
      <c r="H604" t="s">
        <v>461</v>
      </c>
      <c r="I604">
        <v>460</v>
      </c>
      <c r="J604">
        <v>490</v>
      </c>
      <c r="K604">
        <v>955</v>
      </c>
      <c r="L604">
        <v>474</v>
      </c>
      <c r="M604">
        <v>492</v>
      </c>
      <c r="N604">
        <v>966</v>
      </c>
      <c r="O604">
        <v>447</v>
      </c>
      <c r="P604">
        <v>463</v>
      </c>
      <c r="Q604">
        <v>913</v>
      </c>
      <c r="R604">
        <v>515</v>
      </c>
      <c r="S604">
        <v>535</v>
      </c>
      <c r="T604">
        <v>1045</v>
      </c>
      <c r="U604">
        <v>53</v>
      </c>
      <c r="V604">
        <v>36</v>
      </c>
      <c r="W604">
        <v>89</v>
      </c>
      <c r="X604">
        <v>7556.7150000000001</v>
      </c>
    </row>
    <row r="605" spans="1:24" x14ac:dyDescent="0.2">
      <c r="A605">
        <v>72801135</v>
      </c>
      <c r="B605" t="s">
        <v>766</v>
      </c>
      <c r="C605">
        <v>72801</v>
      </c>
      <c r="D605" t="s">
        <v>754</v>
      </c>
      <c r="E605">
        <v>72</v>
      </c>
      <c r="F605" t="s">
        <v>755</v>
      </c>
      <c r="G605">
        <v>11</v>
      </c>
      <c r="H605" t="s">
        <v>461</v>
      </c>
      <c r="I605">
        <v>468</v>
      </c>
      <c r="J605">
        <v>478</v>
      </c>
      <c r="K605">
        <v>945</v>
      </c>
      <c r="L605">
        <v>491</v>
      </c>
      <c r="M605">
        <v>501</v>
      </c>
      <c r="N605">
        <v>992</v>
      </c>
      <c r="O605">
        <v>494</v>
      </c>
      <c r="P605">
        <v>504</v>
      </c>
      <c r="Q605">
        <v>998</v>
      </c>
      <c r="R605">
        <v>488</v>
      </c>
      <c r="S605">
        <v>498</v>
      </c>
      <c r="T605">
        <v>985</v>
      </c>
      <c r="U605">
        <v>60</v>
      </c>
      <c r="V605">
        <v>34</v>
      </c>
      <c r="W605">
        <v>94</v>
      </c>
      <c r="X605">
        <v>7556.7150000000001</v>
      </c>
    </row>
    <row r="606" spans="1:24" x14ac:dyDescent="0.2">
      <c r="A606">
        <v>72801139</v>
      </c>
      <c r="B606" t="s">
        <v>770</v>
      </c>
      <c r="C606">
        <v>72801</v>
      </c>
      <c r="D606" t="s">
        <v>754</v>
      </c>
      <c r="E606">
        <v>72</v>
      </c>
      <c r="F606" t="s">
        <v>755</v>
      </c>
      <c r="G606">
        <v>11</v>
      </c>
      <c r="H606" t="s">
        <v>461</v>
      </c>
      <c r="I606">
        <v>409</v>
      </c>
      <c r="J606">
        <v>397</v>
      </c>
      <c r="K606">
        <v>806</v>
      </c>
      <c r="L606">
        <v>419</v>
      </c>
      <c r="M606">
        <v>409</v>
      </c>
      <c r="N606">
        <v>828</v>
      </c>
      <c r="O606">
        <v>434</v>
      </c>
      <c r="P606">
        <v>419</v>
      </c>
      <c r="Q606">
        <v>853</v>
      </c>
      <c r="R606">
        <v>373</v>
      </c>
      <c r="S606">
        <v>380</v>
      </c>
      <c r="T606">
        <v>753</v>
      </c>
      <c r="U606">
        <v>52</v>
      </c>
      <c r="V606">
        <v>44</v>
      </c>
      <c r="W606">
        <v>96</v>
      </c>
      <c r="X606">
        <v>7556.7150000000001</v>
      </c>
    </row>
    <row r="607" spans="1:24" x14ac:dyDescent="0.2">
      <c r="A607">
        <v>72801136</v>
      </c>
      <c r="B607" t="s">
        <v>767</v>
      </c>
      <c r="C607">
        <v>72801</v>
      </c>
      <c r="D607" t="s">
        <v>754</v>
      </c>
      <c r="E607">
        <v>72</v>
      </c>
      <c r="F607" t="s">
        <v>755</v>
      </c>
      <c r="G607">
        <v>11</v>
      </c>
      <c r="H607" t="s">
        <v>461</v>
      </c>
      <c r="I607">
        <v>500</v>
      </c>
      <c r="J607">
        <v>503</v>
      </c>
      <c r="K607">
        <v>1003</v>
      </c>
      <c r="L607">
        <v>538</v>
      </c>
      <c r="M607">
        <v>517</v>
      </c>
      <c r="N607">
        <v>1055</v>
      </c>
      <c r="O607">
        <v>510</v>
      </c>
      <c r="P607">
        <v>487</v>
      </c>
      <c r="Q607">
        <v>997</v>
      </c>
      <c r="R607">
        <v>567</v>
      </c>
      <c r="S607">
        <v>547</v>
      </c>
      <c r="T607">
        <v>1113</v>
      </c>
      <c r="U607">
        <v>56</v>
      </c>
      <c r="V607">
        <v>52</v>
      </c>
      <c r="W607">
        <v>108</v>
      </c>
      <c r="X607">
        <v>7556.7150000000001</v>
      </c>
    </row>
    <row r="608" spans="1:24" x14ac:dyDescent="0.2">
      <c r="A608">
        <v>72801130</v>
      </c>
      <c r="B608" t="s">
        <v>764</v>
      </c>
      <c r="C608">
        <v>72801</v>
      </c>
      <c r="D608" t="s">
        <v>754</v>
      </c>
      <c r="E608">
        <v>72</v>
      </c>
      <c r="F608" t="s">
        <v>755</v>
      </c>
      <c r="G608">
        <v>11</v>
      </c>
      <c r="H608" t="s">
        <v>461</v>
      </c>
      <c r="I608">
        <v>493</v>
      </c>
      <c r="J608">
        <v>457</v>
      </c>
      <c r="K608">
        <v>950</v>
      </c>
      <c r="L608">
        <v>493</v>
      </c>
      <c r="M608">
        <v>458</v>
      </c>
      <c r="N608">
        <v>950</v>
      </c>
      <c r="O608">
        <v>507</v>
      </c>
      <c r="P608">
        <v>500</v>
      </c>
      <c r="Q608">
        <v>1007</v>
      </c>
      <c r="U608">
        <v>75</v>
      </c>
      <c r="V608">
        <v>51</v>
      </c>
      <c r="W608">
        <v>126</v>
      </c>
      <c r="X608">
        <v>7556.7150000000001</v>
      </c>
    </row>
    <row r="609" spans="1:24" x14ac:dyDescent="0.2">
      <c r="A609">
        <v>72801110</v>
      </c>
      <c r="B609" t="s">
        <v>760</v>
      </c>
      <c r="C609">
        <v>72801</v>
      </c>
      <c r="D609" t="s">
        <v>754</v>
      </c>
      <c r="E609">
        <v>72</v>
      </c>
      <c r="F609" t="s">
        <v>755</v>
      </c>
      <c r="G609">
        <v>11</v>
      </c>
      <c r="H609" t="s">
        <v>461</v>
      </c>
      <c r="I609">
        <v>500</v>
      </c>
      <c r="J609">
        <v>510</v>
      </c>
      <c r="K609">
        <v>1010</v>
      </c>
      <c r="L609">
        <v>528</v>
      </c>
      <c r="M609">
        <v>540</v>
      </c>
      <c r="N609">
        <v>1068</v>
      </c>
      <c r="O609">
        <v>500</v>
      </c>
      <c r="P609">
        <v>517</v>
      </c>
      <c r="Q609">
        <v>1017</v>
      </c>
      <c r="U609">
        <v>72</v>
      </c>
      <c r="V609">
        <v>62</v>
      </c>
      <c r="W609">
        <v>134</v>
      </c>
      <c r="X609">
        <v>7556.7150000000001</v>
      </c>
    </row>
    <row r="610" spans="1:24" x14ac:dyDescent="0.2">
      <c r="A610">
        <v>72801001</v>
      </c>
      <c r="B610" t="s">
        <v>753</v>
      </c>
      <c r="C610">
        <v>72801</v>
      </c>
      <c r="D610" t="s">
        <v>754</v>
      </c>
      <c r="E610">
        <v>72</v>
      </c>
      <c r="F610" t="s">
        <v>755</v>
      </c>
      <c r="G610">
        <v>11</v>
      </c>
      <c r="H610" t="s">
        <v>461</v>
      </c>
      <c r="I610">
        <v>493</v>
      </c>
      <c r="J610">
        <v>470</v>
      </c>
      <c r="K610">
        <v>963</v>
      </c>
      <c r="L610">
        <v>516</v>
      </c>
      <c r="M610">
        <v>474</v>
      </c>
      <c r="N610">
        <v>990</v>
      </c>
      <c r="O610">
        <v>485</v>
      </c>
      <c r="P610">
        <v>458</v>
      </c>
      <c r="Q610">
        <v>943</v>
      </c>
      <c r="U610">
        <v>78</v>
      </c>
      <c r="V610">
        <v>60</v>
      </c>
      <c r="W610">
        <v>138</v>
      </c>
      <c r="X610">
        <v>7556.7150000000001</v>
      </c>
    </row>
    <row r="611" spans="1:24" x14ac:dyDescent="0.2">
      <c r="A611">
        <v>72801109</v>
      </c>
      <c r="B611" t="s">
        <v>759</v>
      </c>
      <c r="C611">
        <v>72801</v>
      </c>
      <c r="D611" t="s">
        <v>754</v>
      </c>
      <c r="E611">
        <v>72</v>
      </c>
      <c r="F611" t="s">
        <v>755</v>
      </c>
      <c r="G611">
        <v>11</v>
      </c>
      <c r="H611" t="s">
        <v>461</v>
      </c>
      <c r="I611">
        <v>487</v>
      </c>
      <c r="J611">
        <v>447</v>
      </c>
      <c r="K611">
        <v>933</v>
      </c>
      <c r="L611">
        <v>487</v>
      </c>
      <c r="M611">
        <v>447</v>
      </c>
      <c r="N611">
        <v>933</v>
      </c>
      <c r="O611">
        <v>487</v>
      </c>
      <c r="P611">
        <v>447</v>
      </c>
      <c r="Q611">
        <v>933</v>
      </c>
      <c r="U611">
        <v>83</v>
      </c>
      <c r="V611">
        <v>58</v>
      </c>
      <c r="W611">
        <v>141</v>
      </c>
      <c r="X611">
        <v>7556.7150000000001</v>
      </c>
    </row>
    <row r="612" spans="1:24" x14ac:dyDescent="0.2">
      <c r="A612">
        <v>72801137</v>
      </c>
      <c r="B612" t="s">
        <v>768</v>
      </c>
      <c r="C612">
        <v>72801</v>
      </c>
      <c r="D612" t="s">
        <v>754</v>
      </c>
      <c r="E612">
        <v>72</v>
      </c>
      <c r="F612" t="s">
        <v>755</v>
      </c>
      <c r="G612">
        <v>11</v>
      </c>
      <c r="H612" t="s">
        <v>461</v>
      </c>
      <c r="I612">
        <v>533</v>
      </c>
      <c r="J612">
        <v>500</v>
      </c>
      <c r="K612">
        <v>1033</v>
      </c>
      <c r="L612">
        <v>504</v>
      </c>
      <c r="M612">
        <v>473</v>
      </c>
      <c r="N612">
        <v>976</v>
      </c>
      <c r="O612">
        <v>512</v>
      </c>
      <c r="P612">
        <v>470</v>
      </c>
      <c r="Q612">
        <v>982</v>
      </c>
      <c r="R612">
        <v>480</v>
      </c>
      <c r="S612">
        <v>480</v>
      </c>
      <c r="T612">
        <v>960</v>
      </c>
      <c r="U612">
        <v>87</v>
      </c>
      <c r="V612">
        <v>64</v>
      </c>
      <c r="W612">
        <v>151</v>
      </c>
      <c r="X612">
        <v>7556.7150000000001</v>
      </c>
    </row>
    <row r="613" spans="1:24" x14ac:dyDescent="0.2">
      <c r="A613">
        <v>72801104</v>
      </c>
      <c r="B613" t="s">
        <v>758</v>
      </c>
      <c r="C613">
        <v>72801</v>
      </c>
      <c r="D613" t="s">
        <v>754</v>
      </c>
      <c r="E613">
        <v>72</v>
      </c>
      <c r="F613" t="s">
        <v>755</v>
      </c>
      <c r="G613">
        <v>11</v>
      </c>
      <c r="H613" t="s">
        <v>461</v>
      </c>
      <c r="I613">
        <v>461</v>
      </c>
      <c r="J613">
        <v>425</v>
      </c>
      <c r="K613">
        <v>885</v>
      </c>
      <c r="L613">
        <v>465</v>
      </c>
      <c r="M613">
        <v>417</v>
      </c>
      <c r="N613">
        <v>882</v>
      </c>
      <c r="O613">
        <v>459</v>
      </c>
      <c r="P613">
        <v>413</v>
      </c>
      <c r="Q613">
        <v>872</v>
      </c>
      <c r="R613">
        <v>483</v>
      </c>
      <c r="S613">
        <v>427</v>
      </c>
      <c r="T613">
        <v>910</v>
      </c>
      <c r="U613">
        <v>101</v>
      </c>
      <c r="V613">
        <v>60</v>
      </c>
      <c r="W613">
        <v>161</v>
      </c>
      <c r="X613">
        <v>7556.7150000000001</v>
      </c>
    </row>
    <row r="614" spans="1:24" x14ac:dyDescent="0.2">
      <c r="A614">
        <v>72801116</v>
      </c>
      <c r="B614" t="s">
        <v>762</v>
      </c>
      <c r="C614">
        <v>72801</v>
      </c>
      <c r="D614" t="s">
        <v>754</v>
      </c>
      <c r="E614">
        <v>72</v>
      </c>
      <c r="F614" t="s">
        <v>755</v>
      </c>
      <c r="G614">
        <v>11</v>
      </c>
      <c r="H614" t="s">
        <v>461</v>
      </c>
      <c r="I614">
        <v>406</v>
      </c>
      <c r="J614">
        <v>413</v>
      </c>
      <c r="K614">
        <v>813</v>
      </c>
      <c r="L614">
        <v>406</v>
      </c>
      <c r="M614">
        <v>413</v>
      </c>
      <c r="N614">
        <v>813</v>
      </c>
      <c r="O614">
        <v>379</v>
      </c>
      <c r="P614">
        <v>399</v>
      </c>
      <c r="Q614">
        <v>770</v>
      </c>
      <c r="R614">
        <v>500</v>
      </c>
      <c r="S614">
        <v>465</v>
      </c>
      <c r="T614">
        <v>965</v>
      </c>
      <c r="U614">
        <v>89</v>
      </c>
      <c r="V614">
        <v>77</v>
      </c>
      <c r="W614">
        <v>166</v>
      </c>
      <c r="X614">
        <v>7556.7150000000001</v>
      </c>
    </row>
    <row r="615" spans="1:24" x14ac:dyDescent="0.2">
      <c r="A615">
        <v>72801101</v>
      </c>
      <c r="B615" t="s">
        <v>756</v>
      </c>
      <c r="C615">
        <v>72801</v>
      </c>
      <c r="D615" t="s">
        <v>754</v>
      </c>
      <c r="E615">
        <v>72</v>
      </c>
      <c r="F615" t="s">
        <v>755</v>
      </c>
      <c r="G615">
        <v>11</v>
      </c>
      <c r="H615" t="s">
        <v>461</v>
      </c>
      <c r="I615">
        <v>535</v>
      </c>
      <c r="J615">
        <v>533</v>
      </c>
      <c r="K615">
        <v>1068</v>
      </c>
      <c r="L615">
        <v>535</v>
      </c>
      <c r="M615">
        <v>533</v>
      </c>
      <c r="N615">
        <v>1068</v>
      </c>
      <c r="O615">
        <v>527</v>
      </c>
      <c r="P615">
        <v>547</v>
      </c>
      <c r="Q615">
        <v>1073</v>
      </c>
      <c r="U615">
        <v>98</v>
      </c>
      <c r="V615">
        <v>70</v>
      </c>
      <c r="W615">
        <v>168</v>
      </c>
      <c r="X615">
        <v>7556.7150000000001</v>
      </c>
    </row>
    <row r="616" spans="1:24" x14ac:dyDescent="0.2">
      <c r="A616">
        <v>72801128</v>
      </c>
      <c r="B616" t="s">
        <v>763</v>
      </c>
      <c r="C616">
        <v>72801</v>
      </c>
      <c r="D616" t="s">
        <v>754</v>
      </c>
      <c r="E616">
        <v>72</v>
      </c>
      <c r="F616" t="s">
        <v>755</v>
      </c>
      <c r="G616">
        <v>11</v>
      </c>
      <c r="H616" t="s">
        <v>461</v>
      </c>
      <c r="I616">
        <v>485</v>
      </c>
      <c r="J616">
        <v>443</v>
      </c>
      <c r="K616">
        <v>928</v>
      </c>
      <c r="L616">
        <v>527</v>
      </c>
      <c r="M616">
        <v>484</v>
      </c>
      <c r="N616">
        <v>1018</v>
      </c>
      <c r="O616">
        <v>522</v>
      </c>
      <c r="P616">
        <v>471</v>
      </c>
      <c r="Q616">
        <v>1001</v>
      </c>
      <c r="R616">
        <v>550</v>
      </c>
      <c r="S616">
        <v>550</v>
      </c>
      <c r="T616">
        <v>1100</v>
      </c>
      <c r="U616">
        <v>99</v>
      </c>
      <c r="V616">
        <v>70</v>
      </c>
      <c r="W616">
        <v>169</v>
      </c>
      <c r="X616">
        <v>7556.7150000000001</v>
      </c>
    </row>
    <row r="617" spans="1:24" x14ac:dyDescent="0.2">
      <c r="A617">
        <v>72801103</v>
      </c>
      <c r="B617" t="s">
        <v>757</v>
      </c>
      <c r="C617">
        <v>72801</v>
      </c>
      <c r="D617" t="s">
        <v>754</v>
      </c>
      <c r="E617">
        <v>72</v>
      </c>
      <c r="F617" t="s">
        <v>755</v>
      </c>
      <c r="G617">
        <v>11</v>
      </c>
      <c r="H617" t="s">
        <v>461</v>
      </c>
      <c r="I617">
        <v>482</v>
      </c>
      <c r="J617">
        <v>464</v>
      </c>
      <c r="K617">
        <v>947</v>
      </c>
      <c r="L617">
        <v>474</v>
      </c>
      <c r="M617">
        <v>457</v>
      </c>
      <c r="N617">
        <v>932</v>
      </c>
      <c r="O617">
        <v>471</v>
      </c>
      <c r="P617">
        <v>456</v>
      </c>
      <c r="Q617">
        <v>927</v>
      </c>
      <c r="R617">
        <v>483</v>
      </c>
      <c r="S617">
        <v>460</v>
      </c>
      <c r="T617">
        <v>943</v>
      </c>
      <c r="U617">
        <v>103</v>
      </c>
      <c r="V617">
        <v>90</v>
      </c>
      <c r="W617">
        <v>193</v>
      </c>
      <c r="X617">
        <v>7556.7150000000001</v>
      </c>
    </row>
    <row r="618" spans="1:24" x14ac:dyDescent="0.2">
      <c r="A618">
        <v>72801113</v>
      </c>
      <c r="B618" t="s">
        <v>761</v>
      </c>
      <c r="C618">
        <v>72801</v>
      </c>
      <c r="D618" t="s">
        <v>754</v>
      </c>
      <c r="E618">
        <v>72</v>
      </c>
      <c r="F618" t="s">
        <v>755</v>
      </c>
      <c r="G618">
        <v>11</v>
      </c>
      <c r="H618" t="s">
        <v>461</v>
      </c>
      <c r="I618">
        <v>500</v>
      </c>
      <c r="J618">
        <v>471</v>
      </c>
      <c r="K618">
        <v>971</v>
      </c>
      <c r="L618">
        <v>503</v>
      </c>
      <c r="M618">
        <v>492</v>
      </c>
      <c r="N618">
        <v>995</v>
      </c>
      <c r="O618">
        <v>483</v>
      </c>
      <c r="P618">
        <v>458</v>
      </c>
      <c r="Q618">
        <v>940</v>
      </c>
      <c r="R618">
        <v>536</v>
      </c>
      <c r="S618">
        <v>548</v>
      </c>
      <c r="T618">
        <v>1082</v>
      </c>
      <c r="U618">
        <v>87</v>
      </c>
      <c r="V618">
        <v>123</v>
      </c>
      <c r="W618">
        <v>210</v>
      </c>
      <c r="X618">
        <v>7556.7150000000001</v>
      </c>
    </row>
    <row r="619" spans="1:24" x14ac:dyDescent="0.2">
      <c r="A619">
        <v>71907003</v>
      </c>
      <c r="B619" t="s">
        <v>741</v>
      </c>
      <c r="C619">
        <v>71907</v>
      </c>
      <c r="D619" t="s">
        <v>740</v>
      </c>
      <c r="E619">
        <v>71</v>
      </c>
      <c r="F619" t="s">
        <v>696</v>
      </c>
      <c r="G619">
        <v>19</v>
      </c>
      <c r="H619" t="s">
        <v>697</v>
      </c>
      <c r="I619">
        <v>567</v>
      </c>
      <c r="J619">
        <v>541</v>
      </c>
      <c r="K619">
        <v>1108</v>
      </c>
      <c r="L619">
        <v>583</v>
      </c>
      <c r="M619">
        <v>572</v>
      </c>
      <c r="N619">
        <v>1155</v>
      </c>
      <c r="O619">
        <v>585</v>
      </c>
      <c r="P619">
        <v>569</v>
      </c>
      <c r="Q619">
        <v>1154</v>
      </c>
      <c r="R619">
        <v>577</v>
      </c>
      <c r="S619">
        <v>583</v>
      </c>
      <c r="T619">
        <v>1160</v>
      </c>
      <c r="U619">
        <v>182</v>
      </c>
      <c r="V619">
        <v>142</v>
      </c>
      <c r="W619">
        <v>324</v>
      </c>
      <c r="X619">
        <v>7736.0379999999996</v>
      </c>
    </row>
    <row r="620" spans="1:24" x14ac:dyDescent="0.2">
      <c r="A620">
        <v>57807002</v>
      </c>
      <c r="B620" t="s">
        <v>500</v>
      </c>
      <c r="C620">
        <v>57807</v>
      </c>
      <c r="D620" t="s">
        <v>499</v>
      </c>
      <c r="E620">
        <v>57</v>
      </c>
      <c r="F620" t="s">
        <v>480</v>
      </c>
      <c r="G620">
        <v>10</v>
      </c>
      <c r="H620" t="s">
        <v>397</v>
      </c>
      <c r="I620">
        <v>493</v>
      </c>
      <c r="J620">
        <v>479</v>
      </c>
      <c r="K620">
        <v>972</v>
      </c>
      <c r="L620">
        <v>508</v>
      </c>
      <c r="M620">
        <v>488</v>
      </c>
      <c r="N620">
        <v>996</v>
      </c>
      <c r="O620">
        <v>509</v>
      </c>
      <c r="P620">
        <v>475</v>
      </c>
      <c r="Q620">
        <v>983</v>
      </c>
      <c r="R620">
        <v>508</v>
      </c>
      <c r="S620">
        <v>505</v>
      </c>
      <c r="T620">
        <v>1013</v>
      </c>
      <c r="U620">
        <v>376</v>
      </c>
      <c r="V620">
        <v>333</v>
      </c>
      <c r="W620">
        <v>709</v>
      </c>
      <c r="X620">
        <v>7770.5159999999996</v>
      </c>
    </row>
    <row r="621" spans="1:24" x14ac:dyDescent="0.2">
      <c r="A621">
        <v>236902008</v>
      </c>
      <c r="B621" t="s">
        <v>2062</v>
      </c>
      <c r="C621">
        <v>236902</v>
      </c>
      <c r="D621" t="s">
        <v>2061</v>
      </c>
      <c r="E621">
        <v>236</v>
      </c>
      <c r="F621" t="s">
        <v>2059</v>
      </c>
      <c r="G621">
        <v>6</v>
      </c>
      <c r="H621" t="s">
        <v>79</v>
      </c>
      <c r="I621">
        <v>720</v>
      </c>
      <c r="J621">
        <v>665</v>
      </c>
      <c r="K621">
        <v>1400</v>
      </c>
      <c r="L621">
        <v>593</v>
      </c>
      <c r="M621">
        <v>553</v>
      </c>
      <c r="N621">
        <v>1147</v>
      </c>
      <c r="O621">
        <v>598</v>
      </c>
      <c r="P621">
        <v>547</v>
      </c>
      <c r="Q621">
        <v>1145</v>
      </c>
      <c r="R621">
        <v>582</v>
      </c>
      <c r="S621">
        <v>567</v>
      </c>
      <c r="T621">
        <v>1151</v>
      </c>
      <c r="U621">
        <v>211</v>
      </c>
      <c r="V621">
        <v>90</v>
      </c>
      <c r="W621">
        <v>301</v>
      </c>
      <c r="X621">
        <v>8195.9110000000001</v>
      </c>
    </row>
    <row r="622" spans="1:24" x14ac:dyDescent="0.2">
      <c r="A622">
        <v>220919001</v>
      </c>
      <c r="B622" t="s">
        <v>1925</v>
      </c>
      <c r="C622">
        <v>220919</v>
      </c>
      <c r="D622" t="s">
        <v>1926</v>
      </c>
      <c r="E622">
        <v>220</v>
      </c>
      <c r="F622" t="s">
        <v>1860</v>
      </c>
      <c r="G622">
        <v>11</v>
      </c>
      <c r="H622" t="s">
        <v>461</v>
      </c>
      <c r="I622">
        <v>603</v>
      </c>
      <c r="J622">
        <v>583</v>
      </c>
      <c r="K622">
        <v>1193</v>
      </c>
      <c r="L622">
        <v>626</v>
      </c>
      <c r="M622">
        <v>636</v>
      </c>
      <c r="N622">
        <v>1261</v>
      </c>
      <c r="O622">
        <v>633</v>
      </c>
      <c r="P622">
        <v>627</v>
      </c>
      <c r="Q622">
        <v>1260</v>
      </c>
      <c r="R622">
        <v>620</v>
      </c>
      <c r="S622">
        <v>645</v>
      </c>
      <c r="T622">
        <v>1262</v>
      </c>
      <c r="U622">
        <v>636</v>
      </c>
      <c r="V622">
        <v>663</v>
      </c>
      <c r="W622">
        <v>1299</v>
      </c>
      <c r="X622">
        <v>8603.1380000000008</v>
      </c>
    </row>
    <row r="623" spans="1:24" x14ac:dyDescent="0.2">
      <c r="A623">
        <v>94901002</v>
      </c>
      <c r="B623" t="s">
        <v>938</v>
      </c>
      <c r="C623">
        <v>94901</v>
      </c>
      <c r="D623" t="s">
        <v>936</v>
      </c>
      <c r="E623">
        <v>94</v>
      </c>
      <c r="F623" t="s">
        <v>937</v>
      </c>
      <c r="G623">
        <v>13</v>
      </c>
      <c r="H623" t="s">
        <v>92</v>
      </c>
      <c r="I623">
        <v>395</v>
      </c>
      <c r="J623">
        <v>410</v>
      </c>
      <c r="K623">
        <v>805</v>
      </c>
      <c r="L623">
        <v>395</v>
      </c>
      <c r="M623">
        <v>410</v>
      </c>
      <c r="N623">
        <v>805</v>
      </c>
      <c r="O623">
        <v>395</v>
      </c>
      <c r="P623">
        <v>410</v>
      </c>
      <c r="Q623">
        <v>805</v>
      </c>
      <c r="U623">
        <v>66</v>
      </c>
      <c r="V623">
        <v>53</v>
      </c>
      <c r="W623">
        <v>119</v>
      </c>
      <c r="X623">
        <v>8846.9170000000013</v>
      </c>
    </row>
    <row r="624" spans="1:24" x14ac:dyDescent="0.2">
      <c r="A624">
        <v>130901001</v>
      </c>
      <c r="B624" t="s">
        <v>1377</v>
      </c>
      <c r="C624">
        <v>130901</v>
      </c>
      <c r="D624" t="s">
        <v>1378</v>
      </c>
      <c r="E624">
        <v>130</v>
      </c>
      <c r="F624" t="s">
        <v>1379</v>
      </c>
      <c r="G624">
        <v>20</v>
      </c>
      <c r="H624" t="s">
        <v>67</v>
      </c>
      <c r="I624">
        <v>500</v>
      </c>
      <c r="J624">
        <v>501</v>
      </c>
      <c r="K624">
        <v>998</v>
      </c>
      <c r="L624">
        <v>571</v>
      </c>
      <c r="M624">
        <v>553</v>
      </c>
      <c r="N624">
        <v>1124</v>
      </c>
      <c r="O624">
        <v>574</v>
      </c>
      <c r="P624">
        <v>538</v>
      </c>
      <c r="Q624">
        <v>1113</v>
      </c>
      <c r="R624">
        <v>567</v>
      </c>
      <c r="S624">
        <v>568</v>
      </c>
      <c r="T624">
        <v>1135</v>
      </c>
      <c r="U624">
        <v>497</v>
      </c>
      <c r="V624">
        <v>590</v>
      </c>
      <c r="W624">
        <v>1087</v>
      </c>
      <c r="X624">
        <v>8904.8720000000012</v>
      </c>
    </row>
    <row r="625" spans="1:24" x14ac:dyDescent="0.2">
      <c r="A625">
        <v>70908003</v>
      </c>
      <c r="B625" t="s">
        <v>682</v>
      </c>
      <c r="C625">
        <v>70908</v>
      </c>
      <c r="D625" t="s">
        <v>681</v>
      </c>
      <c r="E625">
        <v>70</v>
      </c>
      <c r="F625" t="s">
        <v>671</v>
      </c>
      <c r="G625">
        <v>10</v>
      </c>
      <c r="H625" t="s">
        <v>397</v>
      </c>
      <c r="I625">
        <v>522</v>
      </c>
      <c r="J625">
        <v>522</v>
      </c>
      <c r="K625">
        <v>1044</v>
      </c>
      <c r="L625">
        <v>557</v>
      </c>
      <c r="M625">
        <v>565</v>
      </c>
      <c r="N625">
        <v>1122</v>
      </c>
      <c r="O625">
        <v>563</v>
      </c>
      <c r="P625">
        <v>552</v>
      </c>
      <c r="Q625">
        <v>1115</v>
      </c>
      <c r="R625">
        <v>553</v>
      </c>
      <c r="S625">
        <v>574</v>
      </c>
      <c r="T625">
        <v>1127</v>
      </c>
      <c r="U625">
        <v>253</v>
      </c>
      <c r="V625">
        <v>315</v>
      </c>
      <c r="W625">
        <v>568</v>
      </c>
      <c r="X625">
        <v>9307.6460000000025</v>
      </c>
    </row>
    <row r="626" spans="1:24" x14ac:dyDescent="0.2">
      <c r="A626">
        <v>57904003</v>
      </c>
      <c r="B626" t="s">
        <v>526</v>
      </c>
      <c r="C626">
        <v>57904</v>
      </c>
      <c r="D626" t="s">
        <v>525</v>
      </c>
      <c r="E626">
        <v>57</v>
      </c>
      <c r="F626" t="s">
        <v>480</v>
      </c>
      <c r="G626">
        <v>10</v>
      </c>
      <c r="H626" t="s">
        <v>397</v>
      </c>
      <c r="I626">
        <v>538</v>
      </c>
      <c r="J626">
        <v>537</v>
      </c>
      <c r="K626">
        <v>1076</v>
      </c>
      <c r="L626">
        <v>554</v>
      </c>
      <c r="M626">
        <v>542</v>
      </c>
      <c r="N626">
        <v>1097</v>
      </c>
      <c r="O626">
        <v>542</v>
      </c>
      <c r="P626">
        <v>526</v>
      </c>
      <c r="Q626">
        <v>1070</v>
      </c>
      <c r="R626">
        <v>582</v>
      </c>
      <c r="S626">
        <v>580</v>
      </c>
      <c r="T626">
        <v>1161</v>
      </c>
      <c r="U626">
        <v>263</v>
      </c>
      <c r="V626">
        <v>143</v>
      </c>
      <c r="W626">
        <v>406</v>
      </c>
      <c r="X626">
        <v>9892.987000000001</v>
      </c>
    </row>
    <row r="627" spans="1:24" x14ac:dyDescent="0.2">
      <c r="A627">
        <v>70912004</v>
      </c>
      <c r="B627" t="s">
        <v>691</v>
      </c>
      <c r="C627">
        <v>70912</v>
      </c>
      <c r="D627" t="s">
        <v>690</v>
      </c>
      <c r="E627">
        <v>70</v>
      </c>
      <c r="F627" t="s">
        <v>671</v>
      </c>
      <c r="G627">
        <v>10</v>
      </c>
      <c r="H627" t="s">
        <v>397</v>
      </c>
      <c r="I627">
        <v>551</v>
      </c>
      <c r="J627">
        <v>538</v>
      </c>
      <c r="K627">
        <v>1089</v>
      </c>
      <c r="L627">
        <v>586</v>
      </c>
      <c r="M627">
        <v>568</v>
      </c>
      <c r="N627">
        <v>1154</v>
      </c>
      <c r="O627">
        <v>569</v>
      </c>
      <c r="P627">
        <v>548</v>
      </c>
      <c r="Q627">
        <v>1117</v>
      </c>
      <c r="R627">
        <v>612</v>
      </c>
      <c r="S627">
        <v>599</v>
      </c>
      <c r="T627">
        <v>1211</v>
      </c>
      <c r="U627">
        <v>198</v>
      </c>
      <c r="V627">
        <v>226</v>
      </c>
      <c r="W627">
        <v>424</v>
      </c>
      <c r="X627">
        <v>9957.8550000000014</v>
      </c>
    </row>
    <row r="628" spans="1:24" x14ac:dyDescent="0.2">
      <c r="A628">
        <v>92903004</v>
      </c>
      <c r="B628" t="s">
        <v>917</v>
      </c>
      <c r="C628">
        <v>92903</v>
      </c>
      <c r="D628" t="s">
        <v>916</v>
      </c>
      <c r="E628">
        <v>92</v>
      </c>
      <c r="F628" t="s">
        <v>910</v>
      </c>
      <c r="G628">
        <v>7</v>
      </c>
      <c r="H628" t="s">
        <v>26</v>
      </c>
      <c r="I628">
        <v>420</v>
      </c>
      <c r="J628">
        <v>395</v>
      </c>
      <c r="K628">
        <v>815</v>
      </c>
      <c r="L628">
        <v>430</v>
      </c>
      <c r="M628">
        <v>422</v>
      </c>
      <c r="N628">
        <v>852</v>
      </c>
      <c r="O628">
        <v>440</v>
      </c>
      <c r="P628">
        <v>463</v>
      </c>
      <c r="Q628">
        <v>903</v>
      </c>
      <c r="R628">
        <v>415</v>
      </c>
      <c r="S628">
        <v>360</v>
      </c>
      <c r="T628">
        <v>775</v>
      </c>
      <c r="U628">
        <v>77</v>
      </c>
      <c r="V628">
        <v>85</v>
      </c>
      <c r="W628">
        <v>162</v>
      </c>
      <c r="X628">
        <v>10704.572</v>
      </c>
    </row>
    <row r="629" spans="1:24" x14ac:dyDescent="0.2">
      <c r="A629">
        <v>227907002</v>
      </c>
      <c r="B629" t="s">
        <v>1989</v>
      </c>
      <c r="C629">
        <v>227907</v>
      </c>
      <c r="D629" t="s">
        <v>1988</v>
      </c>
      <c r="E629">
        <v>227</v>
      </c>
      <c r="F629" t="s">
        <v>1963</v>
      </c>
      <c r="G629">
        <v>13</v>
      </c>
      <c r="H629" t="s">
        <v>92</v>
      </c>
      <c r="I629">
        <v>435</v>
      </c>
      <c r="J629">
        <v>373</v>
      </c>
      <c r="K629">
        <v>835</v>
      </c>
      <c r="L629">
        <v>424</v>
      </c>
      <c r="M629">
        <v>390</v>
      </c>
      <c r="N629">
        <v>836</v>
      </c>
      <c r="O629">
        <v>430</v>
      </c>
      <c r="P629">
        <v>430</v>
      </c>
      <c r="Q629">
        <v>860</v>
      </c>
      <c r="R629">
        <v>415</v>
      </c>
      <c r="S629">
        <v>330</v>
      </c>
      <c r="T629">
        <v>800</v>
      </c>
      <c r="U629">
        <v>44</v>
      </c>
      <c r="V629">
        <v>68</v>
      </c>
      <c r="W629">
        <v>112</v>
      </c>
      <c r="X629">
        <v>10824.784</v>
      </c>
    </row>
    <row r="630" spans="1:24" x14ac:dyDescent="0.2">
      <c r="A630">
        <v>227907004</v>
      </c>
      <c r="B630" t="s">
        <v>1990</v>
      </c>
      <c r="C630">
        <v>227907</v>
      </c>
      <c r="D630" t="s">
        <v>1988</v>
      </c>
      <c r="E630">
        <v>227</v>
      </c>
      <c r="F630" t="s">
        <v>1963</v>
      </c>
      <c r="G630">
        <v>13</v>
      </c>
      <c r="H630" t="s">
        <v>92</v>
      </c>
      <c r="I630">
        <v>516</v>
      </c>
      <c r="J630">
        <v>500</v>
      </c>
      <c r="K630">
        <v>1016</v>
      </c>
      <c r="L630">
        <v>519</v>
      </c>
      <c r="M630">
        <v>499</v>
      </c>
      <c r="N630">
        <v>1018</v>
      </c>
      <c r="O630">
        <v>528</v>
      </c>
      <c r="P630">
        <v>494</v>
      </c>
      <c r="Q630">
        <v>1022</v>
      </c>
      <c r="R630">
        <v>506</v>
      </c>
      <c r="S630">
        <v>506</v>
      </c>
      <c r="T630">
        <v>1013</v>
      </c>
      <c r="U630">
        <v>176</v>
      </c>
      <c r="V630">
        <v>197</v>
      </c>
      <c r="W630">
        <v>373</v>
      </c>
      <c r="X630">
        <v>10824.784</v>
      </c>
    </row>
    <row r="631" spans="1:24" x14ac:dyDescent="0.2">
      <c r="A631">
        <v>191901001</v>
      </c>
      <c r="B631" t="s">
        <v>446</v>
      </c>
      <c r="C631">
        <v>191901</v>
      </c>
      <c r="D631" t="s">
        <v>1755</v>
      </c>
      <c r="E631">
        <v>191</v>
      </c>
      <c r="F631" t="s">
        <v>1756</v>
      </c>
      <c r="G631">
        <v>16</v>
      </c>
      <c r="H631" t="s">
        <v>283</v>
      </c>
      <c r="I631">
        <v>503</v>
      </c>
      <c r="J631">
        <v>493</v>
      </c>
      <c r="K631">
        <v>997</v>
      </c>
      <c r="L631">
        <v>578</v>
      </c>
      <c r="M631">
        <v>574</v>
      </c>
      <c r="N631">
        <v>1152</v>
      </c>
      <c r="O631">
        <v>579</v>
      </c>
      <c r="P631">
        <v>568</v>
      </c>
      <c r="Q631">
        <v>1148</v>
      </c>
      <c r="R631">
        <v>577</v>
      </c>
      <c r="S631">
        <v>581</v>
      </c>
      <c r="T631">
        <v>1157</v>
      </c>
      <c r="U631">
        <v>561</v>
      </c>
      <c r="V631">
        <v>591</v>
      </c>
      <c r="W631">
        <v>1152</v>
      </c>
      <c r="X631">
        <v>10925.967000000001</v>
      </c>
    </row>
    <row r="632" spans="1:24" x14ac:dyDescent="0.2">
      <c r="A632">
        <v>14903005</v>
      </c>
      <c r="B632" t="s">
        <v>120</v>
      </c>
      <c r="C632">
        <v>14903</v>
      </c>
      <c r="D632" t="s">
        <v>119</v>
      </c>
      <c r="E632">
        <v>14</v>
      </c>
      <c r="F632" t="s">
        <v>108</v>
      </c>
      <c r="G632">
        <v>12</v>
      </c>
      <c r="H632" t="s">
        <v>115</v>
      </c>
      <c r="I632">
        <v>564</v>
      </c>
      <c r="J632">
        <v>518</v>
      </c>
      <c r="K632">
        <v>1084</v>
      </c>
      <c r="L632">
        <v>573</v>
      </c>
      <c r="M632">
        <v>537</v>
      </c>
      <c r="N632">
        <v>1112</v>
      </c>
      <c r="O632">
        <v>569</v>
      </c>
      <c r="P632">
        <v>525</v>
      </c>
      <c r="Q632">
        <v>1096</v>
      </c>
      <c r="R632">
        <v>582</v>
      </c>
      <c r="S632">
        <v>561</v>
      </c>
      <c r="T632">
        <v>1145</v>
      </c>
      <c r="U632">
        <v>233</v>
      </c>
      <c r="V632">
        <v>248</v>
      </c>
      <c r="W632">
        <v>481</v>
      </c>
      <c r="X632">
        <v>12915.173000000001</v>
      </c>
    </row>
    <row r="633" spans="1:24" x14ac:dyDescent="0.2">
      <c r="A633">
        <v>57922003</v>
      </c>
      <c r="B633" t="s">
        <v>606</v>
      </c>
      <c r="C633">
        <v>57922</v>
      </c>
      <c r="D633" t="s">
        <v>605</v>
      </c>
      <c r="E633">
        <v>57</v>
      </c>
      <c r="F633" t="s">
        <v>480</v>
      </c>
      <c r="G633">
        <v>10</v>
      </c>
      <c r="H633" t="s">
        <v>397</v>
      </c>
      <c r="I633">
        <v>618</v>
      </c>
      <c r="J633">
        <v>548</v>
      </c>
      <c r="K633">
        <v>1166</v>
      </c>
      <c r="L633">
        <v>588</v>
      </c>
      <c r="M633">
        <v>550</v>
      </c>
      <c r="N633">
        <v>1138</v>
      </c>
      <c r="O633">
        <v>586</v>
      </c>
      <c r="P633">
        <v>530</v>
      </c>
      <c r="Q633">
        <v>1117</v>
      </c>
      <c r="R633">
        <v>591</v>
      </c>
      <c r="S633">
        <v>575</v>
      </c>
      <c r="T633">
        <v>1165</v>
      </c>
      <c r="U633">
        <v>179</v>
      </c>
      <c r="V633">
        <v>181</v>
      </c>
      <c r="W633">
        <v>360</v>
      </c>
      <c r="X633">
        <v>12989.859</v>
      </c>
    </row>
    <row r="634" spans="1:24" x14ac:dyDescent="0.2">
      <c r="A634">
        <v>246904002</v>
      </c>
      <c r="B634" t="s">
        <v>2123</v>
      </c>
      <c r="C634">
        <v>246904</v>
      </c>
      <c r="D634" t="s">
        <v>2122</v>
      </c>
      <c r="E634">
        <v>246</v>
      </c>
      <c r="F634" t="s">
        <v>2118</v>
      </c>
      <c r="G634">
        <v>13</v>
      </c>
      <c r="H634" t="s">
        <v>92</v>
      </c>
      <c r="I634">
        <v>489</v>
      </c>
      <c r="J634">
        <v>474</v>
      </c>
      <c r="K634">
        <v>963</v>
      </c>
      <c r="L634">
        <v>508</v>
      </c>
      <c r="M634">
        <v>468</v>
      </c>
      <c r="N634">
        <v>977</v>
      </c>
      <c r="O634">
        <v>505</v>
      </c>
      <c r="P634">
        <v>467</v>
      </c>
      <c r="Q634">
        <v>973</v>
      </c>
      <c r="R634">
        <v>525</v>
      </c>
      <c r="S634">
        <v>475</v>
      </c>
      <c r="T634">
        <v>1000</v>
      </c>
      <c r="U634">
        <v>55</v>
      </c>
      <c r="V634">
        <v>29</v>
      </c>
      <c r="W634">
        <v>84</v>
      </c>
      <c r="X634">
        <v>13103.01</v>
      </c>
    </row>
    <row r="635" spans="1:24" x14ac:dyDescent="0.2">
      <c r="A635">
        <v>161807013</v>
      </c>
      <c r="B635" t="s">
        <v>1529</v>
      </c>
      <c r="C635">
        <v>161807</v>
      </c>
      <c r="D635" t="s">
        <v>1522</v>
      </c>
      <c r="E635">
        <v>161</v>
      </c>
      <c r="F635" t="s">
        <v>1521</v>
      </c>
      <c r="G635">
        <v>12</v>
      </c>
      <c r="H635" t="s">
        <v>115</v>
      </c>
      <c r="I635">
        <v>514</v>
      </c>
      <c r="J635">
        <v>517</v>
      </c>
      <c r="K635">
        <v>1031</v>
      </c>
      <c r="L635">
        <v>554</v>
      </c>
      <c r="M635">
        <v>559</v>
      </c>
      <c r="N635">
        <v>1113</v>
      </c>
      <c r="O635">
        <v>545</v>
      </c>
      <c r="P635">
        <v>511</v>
      </c>
      <c r="Q635">
        <v>1056</v>
      </c>
      <c r="R635">
        <v>558</v>
      </c>
      <c r="S635">
        <v>581</v>
      </c>
      <c r="T635">
        <v>1140</v>
      </c>
      <c r="U635">
        <v>200</v>
      </c>
      <c r="V635">
        <v>223</v>
      </c>
      <c r="W635">
        <v>423</v>
      </c>
      <c r="X635">
        <v>13611.877</v>
      </c>
    </row>
    <row r="636" spans="1:24" x14ac:dyDescent="0.2">
      <c r="A636">
        <v>161807006</v>
      </c>
      <c r="B636" t="s">
        <v>1525</v>
      </c>
      <c r="C636">
        <v>161807</v>
      </c>
      <c r="D636" t="s">
        <v>1522</v>
      </c>
      <c r="E636">
        <v>161</v>
      </c>
      <c r="F636" t="s">
        <v>1521</v>
      </c>
      <c r="G636">
        <v>12</v>
      </c>
      <c r="H636" t="s">
        <v>115</v>
      </c>
      <c r="I636">
        <v>442</v>
      </c>
      <c r="J636">
        <v>468</v>
      </c>
      <c r="K636">
        <v>910</v>
      </c>
      <c r="L636">
        <v>514</v>
      </c>
      <c r="M636">
        <v>548</v>
      </c>
      <c r="N636">
        <v>1062</v>
      </c>
      <c r="O636">
        <v>533</v>
      </c>
      <c r="P636">
        <v>539</v>
      </c>
      <c r="Q636">
        <v>1071</v>
      </c>
      <c r="R636">
        <v>505</v>
      </c>
      <c r="S636">
        <v>553</v>
      </c>
      <c r="T636">
        <v>1058</v>
      </c>
      <c r="U636">
        <v>266</v>
      </c>
      <c r="V636">
        <v>297</v>
      </c>
      <c r="W636">
        <v>563</v>
      </c>
      <c r="X636">
        <v>13611.877</v>
      </c>
    </row>
    <row r="637" spans="1:24" x14ac:dyDescent="0.2">
      <c r="A637">
        <v>161807009</v>
      </c>
      <c r="B637" t="s">
        <v>1526</v>
      </c>
      <c r="C637">
        <v>161807</v>
      </c>
      <c r="D637" t="s">
        <v>1522</v>
      </c>
      <c r="E637">
        <v>161</v>
      </c>
      <c r="F637" t="s">
        <v>1521</v>
      </c>
      <c r="G637">
        <v>12</v>
      </c>
      <c r="H637" t="s">
        <v>115</v>
      </c>
      <c r="I637">
        <v>510</v>
      </c>
      <c r="J637">
        <v>493</v>
      </c>
      <c r="K637">
        <v>1003</v>
      </c>
      <c r="L637">
        <v>531</v>
      </c>
      <c r="M637">
        <v>520</v>
      </c>
      <c r="N637">
        <v>1050</v>
      </c>
      <c r="O637">
        <v>515</v>
      </c>
      <c r="P637">
        <v>506</v>
      </c>
      <c r="Q637">
        <v>1021</v>
      </c>
      <c r="R637">
        <v>553</v>
      </c>
      <c r="S637">
        <v>539</v>
      </c>
      <c r="T637">
        <v>1092</v>
      </c>
      <c r="U637">
        <v>317</v>
      </c>
      <c r="V637">
        <v>308</v>
      </c>
      <c r="W637">
        <v>625</v>
      </c>
      <c r="X637">
        <v>13611.877</v>
      </c>
    </row>
    <row r="638" spans="1:24" x14ac:dyDescent="0.2">
      <c r="A638">
        <v>161807001</v>
      </c>
      <c r="B638" t="s">
        <v>1522</v>
      </c>
      <c r="C638">
        <v>161807</v>
      </c>
      <c r="D638" t="s">
        <v>1522</v>
      </c>
      <c r="E638">
        <v>161</v>
      </c>
      <c r="F638" t="s">
        <v>1521</v>
      </c>
      <c r="G638">
        <v>12</v>
      </c>
      <c r="H638" t="s">
        <v>115</v>
      </c>
      <c r="I638">
        <v>501</v>
      </c>
      <c r="J638">
        <v>483</v>
      </c>
      <c r="K638">
        <v>983</v>
      </c>
      <c r="L638">
        <v>532</v>
      </c>
      <c r="M638">
        <v>500</v>
      </c>
      <c r="N638">
        <v>1031</v>
      </c>
      <c r="O638">
        <v>531</v>
      </c>
      <c r="P638">
        <v>489</v>
      </c>
      <c r="Q638">
        <v>1020</v>
      </c>
      <c r="R638">
        <v>532</v>
      </c>
      <c r="S638">
        <v>517</v>
      </c>
      <c r="T638">
        <v>1049</v>
      </c>
      <c r="U638">
        <v>405</v>
      </c>
      <c r="V638">
        <v>370</v>
      </c>
      <c r="W638">
        <v>775</v>
      </c>
      <c r="X638">
        <v>13611.877</v>
      </c>
    </row>
    <row r="639" spans="1:24" x14ac:dyDescent="0.2">
      <c r="A639">
        <v>161807011</v>
      </c>
      <c r="B639" t="s">
        <v>1528</v>
      </c>
      <c r="C639">
        <v>161807</v>
      </c>
      <c r="D639" t="s">
        <v>1522</v>
      </c>
      <c r="E639">
        <v>161</v>
      </c>
      <c r="F639" t="s">
        <v>1521</v>
      </c>
      <c r="G639">
        <v>12</v>
      </c>
      <c r="H639" t="s">
        <v>115</v>
      </c>
      <c r="I639">
        <v>575</v>
      </c>
      <c r="J639">
        <v>568</v>
      </c>
      <c r="K639">
        <v>1144</v>
      </c>
      <c r="L639">
        <v>584</v>
      </c>
      <c r="M639">
        <v>566</v>
      </c>
      <c r="N639">
        <v>1150</v>
      </c>
      <c r="O639">
        <v>589</v>
      </c>
      <c r="P639">
        <v>550</v>
      </c>
      <c r="Q639">
        <v>1138</v>
      </c>
      <c r="R639">
        <v>577</v>
      </c>
      <c r="S639">
        <v>591</v>
      </c>
      <c r="T639">
        <v>1168</v>
      </c>
      <c r="U639">
        <v>439</v>
      </c>
      <c r="V639">
        <v>448</v>
      </c>
      <c r="W639">
        <v>887</v>
      </c>
      <c r="X639">
        <v>13611.877</v>
      </c>
    </row>
    <row r="640" spans="1:24" x14ac:dyDescent="0.2">
      <c r="A640">
        <v>161807005</v>
      </c>
      <c r="B640" t="s">
        <v>1524</v>
      </c>
      <c r="C640">
        <v>161807</v>
      </c>
      <c r="D640" t="s">
        <v>1522</v>
      </c>
      <c r="E640">
        <v>161</v>
      </c>
      <c r="F640" t="s">
        <v>1521</v>
      </c>
      <c r="G640">
        <v>12</v>
      </c>
      <c r="H640" t="s">
        <v>115</v>
      </c>
      <c r="I640">
        <v>517</v>
      </c>
      <c r="J640">
        <v>549</v>
      </c>
      <c r="K640">
        <v>1066</v>
      </c>
      <c r="L640">
        <v>534</v>
      </c>
      <c r="M640">
        <v>566</v>
      </c>
      <c r="N640">
        <v>1099</v>
      </c>
      <c r="O640">
        <v>514</v>
      </c>
      <c r="P640">
        <v>509</v>
      </c>
      <c r="Q640">
        <v>1023</v>
      </c>
      <c r="R640">
        <v>550</v>
      </c>
      <c r="S640">
        <v>611</v>
      </c>
      <c r="T640">
        <v>1161</v>
      </c>
      <c r="U640">
        <v>411</v>
      </c>
      <c r="V640">
        <v>483</v>
      </c>
      <c r="W640">
        <v>894</v>
      </c>
      <c r="X640">
        <v>13611.877</v>
      </c>
    </row>
    <row r="641" spans="1:24" x14ac:dyDescent="0.2">
      <c r="A641">
        <v>161807010</v>
      </c>
      <c r="B641" t="s">
        <v>1527</v>
      </c>
      <c r="C641">
        <v>161807</v>
      </c>
      <c r="D641" t="s">
        <v>1522</v>
      </c>
      <c r="E641">
        <v>161</v>
      </c>
      <c r="F641" t="s">
        <v>1521</v>
      </c>
      <c r="G641">
        <v>12</v>
      </c>
      <c r="H641" t="s">
        <v>115</v>
      </c>
      <c r="I641">
        <v>526</v>
      </c>
      <c r="J641">
        <v>513</v>
      </c>
      <c r="K641">
        <v>1039</v>
      </c>
      <c r="L641">
        <v>539</v>
      </c>
      <c r="M641">
        <v>527</v>
      </c>
      <c r="N641">
        <v>1067</v>
      </c>
      <c r="O641">
        <v>537</v>
      </c>
      <c r="P641">
        <v>522</v>
      </c>
      <c r="Q641">
        <v>1059</v>
      </c>
      <c r="R641">
        <v>541</v>
      </c>
      <c r="S641">
        <v>531</v>
      </c>
      <c r="T641">
        <v>1073</v>
      </c>
      <c r="U641">
        <v>477</v>
      </c>
      <c r="V641">
        <v>523</v>
      </c>
      <c r="W641">
        <v>1000</v>
      </c>
      <c r="X641">
        <v>13611.877</v>
      </c>
    </row>
    <row r="642" spans="1:24" x14ac:dyDescent="0.2">
      <c r="A642">
        <v>161807003</v>
      </c>
      <c r="B642" t="s">
        <v>1523</v>
      </c>
      <c r="C642">
        <v>161807</v>
      </c>
      <c r="D642" t="s">
        <v>1522</v>
      </c>
      <c r="E642">
        <v>161</v>
      </c>
      <c r="F642" t="s">
        <v>1521</v>
      </c>
      <c r="G642">
        <v>12</v>
      </c>
      <c r="H642" t="s">
        <v>115</v>
      </c>
      <c r="I642">
        <v>488</v>
      </c>
      <c r="J642">
        <v>495</v>
      </c>
      <c r="K642">
        <v>983</v>
      </c>
      <c r="L642">
        <v>486</v>
      </c>
      <c r="M642">
        <v>494</v>
      </c>
      <c r="N642">
        <v>980</v>
      </c>
      <c r="O642">
        <v>478</v>
      </c>
      <c r="P642">
        <v>497</v>
      </c>
      <c r="Q642">
        <v>975</v>
      </c>
      <c r="R642">
        <v>493</v>
      </c>
      <c r="S642">
        <v>492</v>
      </c>
      <c r="T642">
        <v>985</v>
      </c>
      <c r="U642">
        <v>571</v>
      </c>
      <c r="V642">
        <v>609</v>
      </c>
      <c r="W642">
        <v>1180</v>
      </c>
      <c r="X642">
        <v>13611.877</v>
      </c>
    </row>
    <row r="643" spans="1:24" x14ac:dyDescent="0.2">
      <c r="A643">
        <v>101845010</v>
      </c>
      <c r="B643" t="s">
        <v>993</v>
      </c>
      <c r="C643">
        <v>101845</v>
      </c>
      <c r="D643" t="s">
        <v>987</v>
      </c>
      <c r="E643">
        <v>101</v>
      </c>
      <c r="F643" t="s">
        <v>971</v>
      </c>
      <c r="G643">
        <v>4</v>
      </c>
      <c r="H643" t="s">
        <v>252</v>
      </c>
      <c r="I643">
        <v>491</v>
      </c>
      <c r="J643">
        <v>496</v>
      </c>
      <c r="K643">
        <v>987</v>
      </c>
      <c r="L643">
        <v>490</v>
      </c>
      <c r="M643">
        <v>499</v>
      </c>
      <c r="N643">
        <v>990</v>
      </c>
      <c r="O643">
        <v>482</v>
      </c>
      <c r="P643">
        <v>490</v>
      </c>
      <c r="Q643">
        <v>972</v>
      </c>
      <c r="R643">
        <v>500</v>
      </c>
      <c r="S643">
        <v>510</v>
      </c>
      <c r="T643">
        <v>1010</v>
      </c>
      <c r="U643">
        <v>412</v>
      </c>
      <c r="V643">
        <v>400</v>
      </c>
      <c r="W643">
        <v>812</v>
      </c>
      <c r="X643">
        <v>13996.958000000001</v>
      </c>
    </row>
    <row r="644" spans="1:24" x14ac:dyDescent="0.2">
      <c r="A644">
        <v>101845006</v>
      </c>
      <c r="B644" t="s">
        <v>992</v>
      </c>
      <c r="C644">
        <v>101845</v>
      </c>
      <c r="D644" t="s">
        <v>987</v>
      </c>
      <c r="E644">
        <v>101</v>
      </c>
      <c r="F644" t="s">
        <v>971</v>
      </c>
      <c r="G644">
        <v>4</v>
      </c>
      <c r="H644" t="s">
        <v>252</v>
      </c>
      <c r="I644">
        <v>497</v>
      </c>
      <c r="J644">
        <v>503</v>
      </c>
      <c r="K644">
        <v>1000</v>
      </c>
      <c r="L644">
        <v>500</v>
      </c>
      <c r="M644">
        <v>506</v>
      </c>
      <c r="N644">
        <v>1006</v>
      </c>
      <c r="O644">
        <v>496</v>
      </c>
      <c r="P644">
        <v>505</v>
      </c>
      <c r="Q644">
        <v>1002</v>
      </c>
      <c r="R644">
        <v>505</v>
      </c>
      <c r="S644">
        <v>507</v>
      </c>
      <c r="T644">
        <v>1013</v>
      </c>
      <c r="U644">
        <v>465</v>
      </c>
      <c r="V644">
        <v>434</v>
      </c>
      <c r="W644">
        <v>899</v>
      </c>
      <c r="X644">
        <v>13996.958000000001</v>
      </c>
    </row>
    <row r="645" spans="1:24" x14ac:dyDescent="0.2">
      <c r="A645">
        <v>101845003</v>
      </c>
      <c r="B645" t="s">
        <v>989</v>
      </c>
      <c r="C645">
        <v>101845</v>
      </c>
      <c r="D645" t="s">
        <v>987</v>
      </c>
      <c r="E645">
        <v>101</v>
      </c>
      <c r="F645" t="s">
        <v>971</v>
      </c>
      <c r="G645">
        <v>4</v>
      </c>
      <c r="H645" t="s">
        <v>252</v>
      </c>
      <c r="I645">
        <v>522</v>
      </c>
      <c r="J645">
        <v>529</v>
      </c>
      <c r="K645">
        <v>1050</v>
      </c>
      <c r="L645">
        <v>522</v>
      </c>
      <c r="M645">
        <v>528</v>
      </c>
      <c r="N645">
        <v>1050</v>
      </c>
      <c r="O645">
        <v>521</v>
      </c>
      <c r="P645">
        <v>516</v>
      </c>
      <c r="Q645">
        <v>1037</v>
      </c>
      <c r="R645">
        <v>522</v>
      </c>
      <c r="S645">
        <v>546</v>
      </c>
      <c r="T645">
        <v>1068</v>
      </c>
      <c r="U645">
        <v>464</v>
      </c>
      <c r="V645">
        <v>446</v>
      </c>
      <c r="W645">
        <v>910</v>
      </c>
      <c r="X645">
        <v>13996.958000000001</v>
      </c>
    </row>
    <row r="646" spans="1:24" x14ac:dyDescent="0.2">
      <c r="A646">
        <v>101845002</v>
      </c>
      <c r="B646" t="s">
        <v>988</v>
      </c>
      <c r="C646">
        <v>101845</v>
      </c>
      <c r="D646" t="s">
        <v>987</v>
      </c>
      <c r="E646">
        <v>101</v>
      </c>
      <c r="F646" t="s">
        <v>971</v>
      </c>
      <c r="G646">
        <v>4</v>
      </c>
      <c r="H646" t="s">
        <v>252</v>
      </c>
      <c r="I646">
        <v>539</v>
      </c>
      <c r="J646">
        <v>566</v>
      </c>
      <c r="K646">
        <v>1104</v>
      </c>
      <c r="L646">
        <v>539</v>
      </c>
      <c r="M646">
        <v>568</v>
      </c>
      <c r="N646">
        <v>1107</v>
      </c>
      <c r="O646">
        <v>532</v>
      </c>
      <c r="P646">
        <v>557</v>
      </c>
      <c r="Q646">
        <v>1089</v>
      </c>
      <c r="R646">
        <v>550</v>
      </c>
      <c r="S646">
        <v>583</v>
      </c>
      <c r="T646">
        <v>1134</v>
      </c>
      <c r="U646">
        <v>481</v>
      </c>
      <c r="V646">
        <v>445</v>
      </c>
      <c r="W646">
        <v>926</v>
      </c>
      <c r="X646">
        <v>13996.958000000001</v>
      </c>
    </row>
    <row r="647" spans="1:24" x14ac:dyDescent="0.2">
      <c r="A647">
        <v>101845005</v>
      </c>
      <c r="B647" t="s">
        <v>991</v>
      </c>
      <c r="C647">
        <v>101845</v>
      </c>
      <c r="D647" t="s">
        <v>987</v>
      </c>
      <c r="E647">
        <v>101</v>
      </c>
      <c r="F647" t="s">
        <v>971</v>
      </c>
      <c r="G647">
        <v>4</v>
      </c>
      <c r="H647" t="s">
        <v>252</v>
      </c>
      <c r="I647">
        <v>499</v>
      </c>
      <c r="J647">
        <v>509</v>
      </c>
      <c r="K647">
        <v>1008</v>
      </c>
      <c r="L647">
        <v>500</v>
      </c>
      <c r="M647">
        <v>510</v>
      </c>
      <c r="N647">
        <v>1010</v>
      </c>
      <c r="O647">
        <v>495</v>
      </c>
      <c r="P647">
        <v>508</v>
      </c>
      <c r="Q647">
        <v>1003</v>
      </c>
      <c r="R647">
        <v>504</v>
      </c>
      <c r="S647">
        <v>511</v>
      </c>
      <c r="T647">
        <v>1015</v>
      </c>
      <c r="U647">
        <v>496</v>
      </c>
      <c r="V647">
        <v>430</v>
      </c>
      <c r="W647">
        <v>926</v>
      </c>
      <c r="X647">
        <v>13996.958000000001</v>
      </c>
    </row>
    <row r="648" spans="1:24" x14ac:dyDescent="0.2">
      <c r="A648">
        <v>101845101</v>
      </c>
      <c r="B648" t="s">
        <v>994</v>
      </c>
      <c r="C648">
        <v>101845</v>
      </c>
      <c r="D648" t="s">
        <v>987</v>
      </c>
      <c r="E648">
        <v>101</v>
      </c>
      <c r="F648" t="s">
        <v>971</v>
      </c>
      <c r="G648">
        <v>4</v>
      </c>
      <c r="H648" t="s">
        <v>252</v>
      </c>
      <c r="I648">
        <v>504</v>
      </c>
      <c r="J648">
        <v>522</v>
      </c>
      <c r="K648">
        <v>1026</v>
      </c>
      <c r="L648">
        <v>502</v>
      </c>
      <c r="M648">
        <v>520</v>
      </c>
      <c r="N648">
        <v>1023</v>
      </c>
      <c r="O648">
        <v>509</v>
      </c>
      <c r="P648">
        <v>522</v>
      </c>
      <c r="Q648">
        <v>1031</v>
      </c>
      <c r="R648">
        <v>492</v>
      </c>
      <c r="S648">
        <v>518</v>
      </c>
      <c r="T648">
        <v>1010</v>
      </c>
      <c r="U648">
        <v>491</v>
      </c>
      <c r="V648">
        <v>456</v>
      </c>
      <c r="W648">
        <v>947</v>
      </c>
      <c r="X648">
        <v>13996.958000000001</v>
      </c>
    </row>
    <row r="649" spans="1:24" x14ac:dyDescent="0.2">
      <c r="A649">
        <v>101845004</v>
      </c>
      <c r="B649" t="s">
        <v>990</v>
      </c>
      <c r="C649">
        <v>101845</v>
      </c>
      <c r="D649" t="s">
        <v>987</v>
      </c>
      <c r="E649">
        <v>101</v>
      </c>
      <c r="F649" t="s">
        <v>971</v>
      </c>
      <c r="G649">
        <v>4</v>
      </c>
      <c r="H649" t="s">
        <v>252</v>
      </c>
      <c r="I649">
        <v>499</v>
      </c>
      <c r="J649">
        <v>492</v>
      </c>
      <c r="K649">
        <v>990</v>
      </c>
      <c r="L649">
        <v>497</v>
      </c>
      <c r="M649">
        <v>491</v>
      </c>
      <c r="N649">
        <v>988</v>
      </c>
      <c r="O649">
        <v>498</v>
      </c>
      <c r="P649">
        <v>486</v>
      </c>
      <c r="Q649">
        <v>984</v>
      </c>
      <c r="R649">
        <v>495</v>
      </c>
      <c r="S649">
        <v>497</v>
      </c>
      <c r="T649">
        <v>992</v>
      </c>
      <c r="U649">
        <v>515</v>
      </c>
      <c r="V649">
        <v>478</v>
      </c>
      <c r="W649">
        <v>993</v>
      </c>
      <c r="X649">
        <v>13996.958000000001</v>
      </c>
    </row>
    <row r="650" spans="1:24" x14ac:dyDescent="0.2">
      <c r="A650">
        <v>101845001</v>
      </c>
      <c r="B650" t="s">
        <v>986</v>
      </c>
      <c r="C650">
        <v>101845</v>
      </c>
      <c r="D650" t="s">
        <v>987</v>
      </c>
      <c r="E650">
        <v>101</v>
      </c>
      <c r="F650" t="s">
        <v>971</v>
      </c>
      <c r="G650">
        <v>4</v>
      </c>
      <c r="H650" t="s">
        <v>252</v>
      </c>
      <c r="I650">
        <v>532</v>
      </c>
      <c r="J650">
        <v>520</v>
      </c>
      <c r="K650">
        <v>1052</v>
      </c>
      <c r="L650">
        <v>534</v>
      </c>
      <c r="M650">
        <v>524</v>
      </c>
      <c r="N650">
        <v>1057</v>
      </c>
      <c r="O650">
        <v>537</v>
      </c>
      <c r="P650">
        <v>516</v>
      </c>
      <c r="Q650">
        <v>1052</v>
      </c>
      <c r="R650">
        <v>529</v>
      </c>
      <c r="S650">
        <v>534</v>
      </c>
      <c r="T650">
        <v>1063</v>
      </c>
      <c r="U650">
        <v>558</v>
      </c>
      <c r="V650">
        <v>453</v>
      </c>
      <c r="W650">
        <v>1011</v>
      </c>
      <c r="X650">
        <v>13996.958000000001</v>
      </c>
    </row>
    <row r="651" spans="1:24" x14ac:dyDescent="0.2">
      <c r="A651">
        <v>15905003</v>
      </c>
      <c r="B651" t="s">
        <v>165</v>
      </c>
      <c r="C651">
        <v>15905</v>
      </c>
      <c r="D651" t="s">
        <v>164</v>
      </c>
      <c r="E651">
        <v>15</v>
      </c>
      <c r="F651" t="s">
        <v>139</v>
      </c>
      <c r="G651">
        <v>20</v>
      </c>
      <c r="H651" t="s">
        <v>67</v>
      </c>
      <c r="I651">
        <v>464</v>
      </c>
      <c r="J651">
        <v>470</v>
      </c>
      <c r="K651">
        <v>934</v>
      </c>
      <c r="L651">
        <v>462</v>
      </c>
      <c r="M651">
        <v>468</v>
      </c>
      <c r="N651">
        <v>930</v>
      </c>
      <c r="O651">
        <v>460</v>
      </c>
      <c r="P651">
        <v>461</v>
      </c>
      <c r="Q651">
        <v>920</v>
      </c>
      <c r="R651">
        <v>465</v>
      </c>
      <c r="S651">
        <v>477</v>
      </c>
      <c r="T651">
        <v>942</v>
      </c>
      <c r="U651">
        <v>621</v>
      </c>
      <c r="V651">
        <v>663</v>
      </c>
      <c r="W651">
        <v>1284</v>
      </c>
      <c r="X651">
        <v>14428.109</v>
      </c>
    </row>
    <row r="652" spans="1:24" x14ac:dyDescent="0.2">
      <c r="A652">
        <v>227910002</v>
      </c>
      <c r="B652" t="s">
        <v>1994</v>
      </c>
      <c r="C652">
        <v>227910</v>
      </c>
      <c r="D652" t="s">
        <v>1993</v>
      </c>
      <c r="E652">
        <v>227</v>
      </c>
      <c r="F652" t="s">
        <v>1963</v>
      </c>
      <c r="G652">
        <v>13</v>
      </c>
      <c r="H652" t="s">
        <v>92</v>
      </c>
      <c r="I652">
        <v>333</v>
      </c>
      <c r="J652">
        <v>358</v>
      </c>
      <c r="K652">
        <v>691</v>
      </c>
      <c r="L652">
        <v>347</v>
      </c>
      <c r="M652">
        <v>365</v>
      </c>
      <c r="N652">
        <v>712</v>
      </c>
      <c r="O652">
        <v>365</v>
      </c>
      <c r="P652">
        <v>363</v>
      </c>
      <c r="Q652">
        <v>728</v>
      </c>
      <c r="R652">
        <v>328</v>
      </c>
      <c r="S652">
        <v>368</v>
      </c>
      <c r="T652">
        <v>697</v>
      </c>
      <c r="U652">
        <v>88</v>
      </c>
      <c r="V652">
        <v>110</v>
      </c>
      <c r="W652">
        <v>198</v>
      </c>
      <c r="X652">
        <v>14775.295</v>
      </c>
    </row>
    <row r="653" spans="1:24" x14ac:dyDescent="0.2">
      <c r="A653">
        <v>20905001</v>
      </c>
      <c r="B653" t="s">
        <v>256</v>
      </c>
      <c r="C653">
        <v>20905</v>
      </c>
      <c r="D653" t="s">
        <v>257</v>
      </c>
      <c r="E653">
        <v>20</v>
      </c>
      <c r="F653" t="s">
        <v>251</v>
      </c>
      <c r="G653">
        <v>4</v>
      </c>
      <c r="H653" t="s">
        <v>252</v>
      </c>
      <c r="I653">
        <v>456</v>
      </c>
      <c r="J653">
        <v>440</v>
      </c>
      <c r="K653">
        <v>897</v>
      </c>
      <c r="L653">
        <v>478</v>
      </c>
      <c r="M653">
        <v>465</v>
      </c>
      <c r="N653">
        <v>942</v>
      </c>
      <c r="O653">
        <v>475</v>
      </c>
      <c r="P653">
        <v>450</v>
      </c>
      <c r="Q653">
        <v>925</v>
      </c>
      <c r="R653">
        <v>482</v>
      </c>
      <c r="S653">
        <v>485</v>
      </c>
      <c r="T653">
        <v>967</v>
      </c>
      <c r="U653">
        <v>535</v>
      </c>
      <c r="V653">
        <v>502</v>
      </c>
      <c r="W653">
        <v>1037</v>
      </c>
      <c r="X653">
        <v>14815.973</v>
      </c>
    </row>
    <row r="654" spans="1:24" x14ac:dyDescent="0.2">
      <c r="A654">
        <v>71901009</v>
      </c>
      <c r="B654" t="s">
        <v>708</v>
      </c>
      <c r="C654">
        <v>71901</v>
      </c>
      <c r="D654" t="s">
        <v>705</v>
      </c>
      <c r="E654">
        <v>71</v>
      </c>
      <c r="F654" t="s">
        <v>696</v>
      </c>
      <c r="G654">
        <v>19</v>
      </c>
      <c r="H654" t="s">
        <v>697</v>
      </c>
      <c r="I654">
        <v>500</v>
      </c>
      <c r="J654">
        <v>488</v>
      </c>
      <c r="K654">
        <v>988</v>
      </c>
      <c r="L654">
        <v>501</v>
      </c>
      <c r="M654">
        <v>491</v>
      </c>
      <c r="N654">
        <v>991</v>
      </c>
      <c r="O654">
        <v>499</v>
      </c>
      <c r="P654">
        <v>484</v>
      </c>
      <c r="Q654">
        <v>983</v>
      </c>
      <c r="R654">
        <v>504</v>
      </c>
      <c r="S654">
        <v>503</v>
      </c>
      <c r="T654">
        <v>1007</v>
      </c>
      <c r="U654">
        <v>224</v>
      </c>
      <c r="V654">
        <v>137</v>
      </c>
      <c r="W654">
        <v>361</v>
      </c>
      <c r="X654">
        <v>14993.748</v>
      </c>
    </row>
    <row r="655" spans="1:24" x14ac:dyDescent="0.2">
      <c r="A655">
        <v>71901001</v>
      </c>
      <c r="B655" t="s">
        <v>704</v>
      </c>
      <c r="C655">
        <v>71901</v>
      </c>
      <c r="D655" t="s">
        <v>705</v>
      </c>
      <c r="E655">
        <v>71</v>
      </c>
      <c r="F655" t="s">
        <v>696</v>
      </c>
      <c r="G655">
        <v>19</v>
      </c>
      <c r="H655" t="s">
        <v>697</v>
      </c>
      <c r="I655">
        <v>420</v>
      </c>
      <c r="J655">
        <v>435</v>
      </c>
      <c r="K655">
        <v>856</v>
      </c>
      <c r="L655">
        <v>424</v>
      </c>
      <c r="M655">
        <v>438</v>
      </c>
      <c r="N655">
        <v>862</v>
      </c>
      <c r="O655">
        <v>433</v>
      </c>
      <c r="P655">
        <v>438</v>
      </c>
      <c r="Q655">
        <v>871</v>
      </c>
      <c r="R655">
        <v>412</v>
      </c>
      <c r="S655">
        <v>438</v>
      </c>
      <c r="T655">
        <v>850</v>
      </c>
      <c r="U655">
        <v>312</v>
      </c>
      <c r="V655">
        <v>309</v>
      </c>
      <c r="W655">
        <v>621</v>
      </c>
      <c r="X655">
        <v>14993.748</v>
      </c>
    </row>
    <row r="656" spans="1:24" x14ac:dyDescent="0.2">
      <c r="A656">
        <v>71901002</v>
      </c>
      <c r="B656" t="s">
        <v>706</v>
      </c>
      <c r="C656">
        <v>71901</v>
      </c>
      <c r="D656" t="s">
        <v>705</v>
      </c>
      <c r="E656">
        <v>71</v>
      </c>
      <c r="F656" t="s">
        <v>696</v>
      </c>
      <c r="G656">
        <v>19</v>
      </c>
      <c r="H656" t="s">
        <v>697</v>
      </c>
      <c r="I656">
        <v>404</v>
      </c>
      <c r="J656">
        <v>431</v>
      </c>
      <c r="K656">
        <v>836</v>
      </c>
      <c r="L656">
        <v>407</v>
      </c>
      <c r="M656">
        <v>431</v>
      </c>
      <c r="N656">
        <v>838</v>
      </c>
      <c r="O656">
        <v>408</v>
      </c>
      <c r="P656">
        <v>426</v>
      </c>
      <c r="Q656">
        <v>834</v>
      </c>
      <c r="R656">
        <v>406</v>
      </c>
      <c r="S656">
        <v>436</v>
      </c>
      <c r="T656">
        <v>842</v>
      </c>
      <c r="U656">
        <v>380</v>
      </c>
      <c r="V656">
        <v>418</v>
      </c>
      <c r="W656">
        <v>798</v>
      </c>
      <c r="X656">
        <v>14993.748</v>
      </c>
    </row>
    <row r="657" spans="1:24" x14ac:dyDescent="0.2">
      <c r="A657">
        <v>71901004</v>
      </c>
      <c r="B657" t="s">
        <v>707</v>
      </c>
      <c r="C657">
        <v>71901</v>
      </c>
      <c r="D657" t="s">
        <v>705</v>
      </c>
      <c r="E657">
        <v>71</v>
      </c>
      <c r="F657" t="s">
        <v>696</v>
      </c>
      <c r="G657">
        <v>19</v>
      </c>
      <c r="H657" t="s">
        <v>697</v>
      </c>
      <c r="I657">
        <v>408</v>
      </c>
      <c r="J657">
        <v>418</v>
      </c>
      <c r="K657">
        <v>826</v>
      </c>
      <c r="L657">
        <v>411</v>
      </c>
      <c r="M657">
        <v>420</v>
      </c>
      <c r="N657">
        <v>830</v>
      </c>
      <c r="O657">
        <v>420</v>
      </c>
      <c r="P657">
        <v>424</v>
      </c>
      <c r="Q657">
        <v>844</v>
      </c>
      <c r="R657">
        <v>401</v>
      </c>
      <c r="S657">
        <v>416</v>
      </c>
      <c r="T657">
        <v>816</v>
      </c>
      <c r="U657">
        <v>538</v>
      </c>
      <c r="V657">
        <v>600</v>
      </c>
      <c r="W657">
        <v>1138</v>
      </c>
      <c r="X657">
        <v>14993.748</v>
      </c>
    </row>
    <row r="658" spans="1:24" x14ac:dyDescent="0.2">
      <c r="A658">
        <v>214901003</v>
      </c>
      <c r="B658" t="s">
        <v>1853</v>
      </c>
      <c r="C658">
        <v>214901</v>
      </c>
      <c r="D658" t="s">
        <v>1851</v>
      </c>
      <c r="E658">
        <v>214</v>
      </c>
      <c r="F658" t="s">
        <v>1852</v>
      </c>
      <c r="G658">
        <v>1</v>
      </c>
      <c r="H658" t="s">
        <v>327</v>
      </c>
      <c r="I658">
        <v>485</v>
      </c>
      <c r="J658">
        <v>459</v>
      </c>
      <c r="K658">
        <v>944</v>
      </c>
      <c r="L658">
        <v>493</v>
      </c>
      <c r="M658">
        <v>467</v>
      </c>
      <c r="N658">
        <v>959</v>
      </c>
      <c r="O658">
        <v>491</v>
      </c>
      <c r="P658">
        <v>458</v>
      </c>
      <c r="Q658">
        <v>948</v>
      </c>
      <c r="R658">
        <v>498</v>
      </c>
      <c r="S658">
        <v>490</v>
      </c>
      <c r="T658">
        <v>988</v>
      </c>
      <c r="U658">
        <v>521</v>
      </c>
      <c r="V658">
        <v>535</v>
      </c>
      <c r="W658">
        <v>1056</v>
      </c>
      <c r="X658">
        <v>15019.207</v>
      </c>
    </row>
    <row r="659" spans="1:24" x14ac:dyDescent="0.2">
      <c r="A659">
        <v>220906007</v>
      </c>
      <c r="B659" t="s">
        <v>1894</v>
      </c>
      <c r="C659">
        <v>220906</v>
      </c>
      <c r="D659" t="s">
        <v>1892</v>
      </c>
      <c r="E659">
        <v>220</v>
      </c>
      <c r="F659" t="s">
        <v>1860</v>
      </c>
      <c r="G659">
        <v>11</v>
      </c>
      <c r="H659" t="s">
        <v>461</v>
      </c>
      <c r="I659">
        <v>618</v>
      </c>
      <c r="J659">
        <v>608</v>
      </c>
      <c r="K659">
        <v>1225</v>
      </c>
      <c r="L659">
        <v>567</v>
      </c>
      <c r="M659">
        <v>520</v>
      </c>
      <c r="N659">
        <v>1089</v>
      </c>
      <c r="O659">
        <v>566</v>
      </c>
      <c r="P659">
        <v>524</v>
      </c>
      <c r="Q659">
        <v>1093</v>
      </c>
      <c r="R659">
        <v>569</v>
      </c>
      <c r="S659">
        <v>516</v>
      </c>
      <c r="T659">
        <v>1084</v>
      </c>
      <c r="U659">
        <v>244</v>
      </c>
      <c r="V659">
        <v>135</v>
      </c>
      <c r="W659">
        <v>379</v>
      </c>
      <c r="X659">
        <v>15832.13</v>
      </c>
    </row>
    <row r="660" spans="1:24" x14ac:dyDescent="0.2">
      <c r="A660">
        <v>57907004</v>
      </c>
      <c r="B660" t="s">
        <v>568</v>
      </c>
      <c r="C660">
        <v>57907</v>
      </c>
      <c r="D660" t="s">
        <v>567</v>
      </c>
      <c r="E660">
        <v>57</v>
      </c>
      <c r="F660" t="s">
        <v>480</v>
      </c>
      <c r="G660">
        <v>10</v>
      </c>
      <c r="H660" t="s">
        <v>397</v>
      </c>
      <c r="I660">
        <v>505</v>
      </c>
      <c r="J660">
        <v>435</v>
      </c>
      <c r="K660">
        <v>940</v>
      </c>
      <c r="L660">
        <v>473</v>
      </c>
      <c r="M660">
        <v>403</v>
      </c>
      <c r="N660">
        <v>875</v>
      </c>
      <c r="O660">
        <v>450</v>
      </c>
      <c r="P660">
        <v>370</v>
      </c>
      <c r="Q660">
        <v>820</v>
      </c>
      <c r="U660">
        <v>31</v>
      </c>
      <c r="V660">
        <v>45</v>
      </c>
      <c r="W660">
        <v>76</v>
      </c>
      <c r="X660">
        <v>16416.893</v>
      </c>
    </row>
    <row r="661" spans="1:24" x14ac:dyDescent="0.2">
      <c r="A661">
        <v>170908007</v>
      </c>
      <c r="B661" t="s">
        <v>1614</v>
      </c>
      <c r="C661">
        <v>170908</v>
      </c>
      <c r="D661" t="s">
        <v>1612</v>
      </c>
      <c r="E661">
        <v>170</v>
      </c>
      <c r="F661" t="s">
        <v>1597</v>
      </c>
      <c r="G661">
        <v>6</v>
      </c>
      <c r="H661" t="s">
        <v>79</v>
      </c>
      <c r="I661">
        <v>549</v>
      </c>
      <c r="J661">
        <v>517</v>
      </c>
      <c r="K661">
        <v>1066</v>
      </c>
      <c r="L661">
        <v>549</v>
      </c>
      <c r="M661">
        <v>524</v>
      </c>
      <c r="N661">
        <v>1072</v>
      </c>
      <c r="O661">
        <v>537</v>
      </c>
      <c r="P661">
        <v>517</v>
      </c>
      <c r="Q661">
        <v>1055</v>
      </c>
      <c r="R661">
        <v>574</v>
      </c>
      <c r="S661">
        <v>537</v>
      </c>
      <c r="T661">
        <v>1111</v>
      </c>
      <c r="U661">
        <v>122</v>
      </c>
      <c r="V661">
        <v>88</v>
      </c>
      <c r="W661">
        <v>210</v>
      </c>
      <c r="X661">
        <v>16851.080000000005</v>
      </c>
    </row>
    <row r="662" spans="1:24" x14ac:dyDescent="0.2">
      <c r="A662">
        <v>221801056</v>
      </c>
      <c r="B662" t="s">
        <v>1936</v>
      </c>
      <c r="C662">
        <v>221801</v>
      </c>
      <c r="D662" t="s">
        <v>1930</v>
      </c>
      <c r="E662">
        <v>221</v>
      </c>
      <c r="F662" t="s">
        <v>1931</v>
      </c>
      <c r="G662">
        <v>14</v>
      </c>
      <c r="H662" t="s">
        <v>321</v>
      </c>
      <c r="I662">
        <v>495</v>
      </c>
      <c r="J662">
        <v>550</v>
      </c>
      <c r="K662">
        <v>1045</v>
      </c>
      <c r="L662">
        <v>587</v>
      </c>
      <c r="M662">
        <v>544</v>
      </c>
      <c r="N662">
        <v>1132</v>
      </c>
      <c r="O662">
        <v>579</v>
      </c>
      <c r="P662">
        <v>527</v>
      </c>
      <c r="Q662">
        <v>1109</v>
      </c>
      <c r="R662">
        <v>596</v>
      </c>
      <c r="S662">
        <v>568</v>
      </c>
      <c r="T662">
        <v>1165</v>
      </c>
      <c r="U662">
        <v>156</v>
      </c>
      <c r="V662">
        <v>118</v>
      </c>
      <c r="W662">
        <v>274</v>
      </c>
      <c r="X662">
        <v>16922.121999999999</v>
      </c>
    </row>
    <row r="663" spans="1:24" x14ac:dyDescent="0.2">
      <c r="A663">
        <v>221801051</v>
      </c>
      <c r="B663" t="s">
        <v>1935</v>
      </c>
      <c r="C663">
        <v>221801</v>
      </c>
      <c r="D663" t="s">
        <v>1930</v>
      </c>
      <c r="E663">
        <v>221</v>
      </c>
      <c r="F663" t="s">
        <v>1931</v>
      </c>
      <c r="G663">
        <v>14</v>
      </c>
      <c r="H663" t="s">
        <v>321</v>
      </c>
      <c r="I663">
        <v>549</v>
      </c>
      <c r="J663">
        <v>503</v>
      </c>
      <c r="K663">
        <v>1054</v>
      </c>
      <c r="L663">
        <v>559</v>
      </c>
      <c r="M663">
        <v>537</v>
      </c>
      <c r="N663">
        <v>1096</v>
      </c>
      <c r="O663">
        <v>574</v>
      </c>
      <c r="P663">
        <v>534</v>
      </c>
      <c r="Q663">
        <v>1109</v>
      </c>
      <c r="R663">
        <v>536</v>
      </c>
      <c r="S663">
        <v>541</v>
      </c>
      <c r="T663">
        <v>1077</v>
      </c>
      <c r="U663">
        <v>145</v>
      </c>
      <c r="V663">
        <v>145</v>
      </c>
      <c r="W663">
        <v>290</v>
      </c>
      <c r="X663">
        <v>16922.121999999999</v>
      </c>
    </row>
    <row r="664" spans="1:24" x14ac:dyDescent="0.2">
      <c r="A664">
        <v>221801027</v>
      </c>
      <c r="B664" t="s">
        <v>1933</v>
      </c>
      <c r="C664">
        <v>221801</v>
      </c>
      <c r="D664" t="s">
        <v>1930</v>
      </c>
      <c r="E664">
        <v>221</v>
      </c>
      <c r="F664" t="s">
        <v>1931</v>
      </c>
      <c r="G664">
        <v>14</v>
      </c>
      <c r="H664" t="s">
        <v>321</v>
      </c>
      <c r="I664">
        <v>535</v>
      </c>
      <c r="J664">
        <v>528</v>
      </c>
      <c r="K664">
        <v>1063</v>
      </c>
      <c r="L664">
        <v>589</v>
      </c>
      <c r="M664">
        <v>570</v>
      </c>
      <c r="N664">
        <v>1162</v>
      </c>
      <c r="O664">
        <v>607</v>
      </c>
      <c r="P664">
        <v>563</v>
      </c>
      <c r="Q664">
        <v>1179</v>
      </c>
      <c r="R664">
        <v>577</v>
      </c>
      <c r="S664">
        <v>575</v>
      </c>
      <c r="T664">
        <v>1152</v>
      </c>
      <c r="U664">
        <v>115</v>
      </c>
      <c r="V664">
        <v>190</v>
      </c>
      <c r="W664">
        <v>305</v>
      </c>
      <c r="X664">
        <v>16922.121999999999</v>
      </c>
    </row>
    <row r="665" spans="1:24" x14ac:dyDescent="0.2">
      <c r="A665">
        <v>221801011</v>
      </c>
      <c r="B665" t="s">
        <v>1929</v>
      </c>
      <c r="C665">
        <v>221801</v>
      </c>
      <c r="D665" t="s">
        <v>1930</v>
      </c>
      <c r="E665">
        <v>221</v>
      </c>
      <c r="F665" t="s">
        <v>1931</v>
      </c>
      <c r="G665">
        <v>14</v>
      </c>
      <c r="H665" t="s">
        <v>321</v>
      </c>
      <c r="I665">
        <v>577</v>
      </c>
      <c r="J665">
        <v>583</v>
      </c>
      <c r="K665">
        <v>1160</v>
      </c>
      <c r="L665">
        <v>594</v>
      </c>
      <c r="M665">
        <v>574</v>
      </c>
      <c r="N665">
        <v>1169</v>
      </c>
      <c r="O665">
        <v>588</v>
      </c>
      <c r="P665">
        <v>566</v>
      </c>
      <c r="Q665">
        <v>1154</v>
      </c>
      <c r="R665">
        <v>610</v>
      </c>
      <c r="S665">
        <v>595</v>
      </c>
      <c r="T665">
        <v>1205</v>
      </c>
      <c r="U665">
        <v>178</v>
      </c>
      <c r="V665">
        <v>170</v>
      </c>
      <c r="W665">
        <v>348</v>
      </c>
      <c r="X665">
        <v>16922.121999999999</v>
      </c>
    </row>
    <row r="666" spans="1:24" x14ac:dyDescent="0.2">
      <c r="A666">
        <v>221801043</v>
      </c>
      <c r="B666" t="s">
        <v>1934</v>
      </c>
      <c r="C666">
        <v>221801</v>
      </c>
      <c r="D666" t="s">
        <v>1930</v>
      </c>
      <c r="E666">
        <v>221</v>
      </c>
      <c r="F666" t="s">
        <v>1931</v>
      </c>
      <c r="G666">
        <v>14</v>
      </c>
      <c r="H666" t="s">
        <v>321</v>
      </c>
      <c r="I666">
        <v>567</v>
      </c>
      <c r="J666">
        <v>540</v>
      </c>
      <c r="K666">
        <v>1107</v>
      </c>
      <c r="L666">
        <v>615</v>
      </c>
      <c r="M666">
        <v>560</v>
      </c>
      <c r="N666">
        <v>1176</v>
      </c>
      <c r="O666">
        <v>610</v>
      </c>
      <c r="P666">
        <v>543</v>
      </c>
      <c r="Q666">
        <v>1153</v>
      </c>
      <c r="R666">
        <v>624</v>
      </c>
      <c r="S666">
        <v>588</v>
      </c>
      <c r="T666">
        <v>1212</v>
      </c>
      <c r="U666">
        <v>458</v>
      </c>
      <c r="V666">
        <v>396</v>
      </c>
      <c r="W666">
        <v>854</v>
      </c>
      <c r="X666">
        <v>16922.121999999999</v>
      </c>
    </row>
    <row r="667" spans="1:24" x14ac:dyDescent="0.2">
      <c r="A667">
        <v>235902006</v>
      </c>
      <c r="B667" t="s">
        <v>2053</v>
      </c>
      <c r="C667">
        <v>235902</v>
      </c>
      <c r="D667" t="s">
        <v>2054</v>
      </c>
      <c r="E667">
        <v>235</v>
      </c>
      <c r="F667" t="s">
        <v>2052</v>
      </c>
      <c r="G667">
        <v>3</v>
      </c>
      <c r="H667" t="s">
        <v>317</v>
      </c>
      <c r="I667">
        <v>494</v>
      </c>
      <c r="J667">
        <v>525</v>
      </c>
      <c r="K667">
        <v>1019</v>
      </c>
      <c r="L667">
        <v>532</v>
      </c>
      <c r="M667">
        <v>552</v>
      </c>
      <c r="N667">
        <v>1084</v>
      </c>
      <c r="O667">
        <v>528</v>
      </c>
      <c r="P667">
        <v>565</v>
      </c>
      <c r="Q667">
        <v>1093</v>
      </c>
      <c r="R667">
        <v>534</v>
      </c>
      <c r="S667">
        <v>541</v>
      </c>
      <c r="T667">
        <v>1076</v>
      </c>
      <c r="U667">
        <v>80</v>
      </c>
      <c r="V667">
        <v>71</v>
      </c>
      <c r="W667">
        <v>151</v>
      </c>
      <c r="X667">
        <v>17208.451000000001</v>
      </c>
    </row>
    <row r="668" spans="1:24" x14ac:dyDescent="0.2">
      <c r="A668">
        <v>243905001</v>
      </c>
      <c r="B668" t="s">
        <v>2104</v>
      </c>
      <c r="C668">
        <v>243905</v>
      </c>
      <c r="D668" t="s">
        <v>2105</v>
      </c>
      <c r="E668">
        <v>243</v>
      </c>
      <c r="F668" t="s">
        <v>2101</v>
      </c>
      <c r="G668">
        <v>9</v>
      </c>
      <c r="H668" t="s">
        <v>63</v>
      </c>
      <c r="I668">
        <v>496</v>
      </c>
      <c r="J668">
        <v>474</v>
      </c>
      <c r="K668">
        <v>970</v>
      </c>
      <c r="L668">
        <v>525</v>
      </c>
      <c r="M668">
        <v>505</v>
      </c>
      <c r="N668">
        <v>1029</v>
      </c>
      <c r="O668">
        <v>513</v>
      </c>
      <c r="P668">
        <v>495</v>
      </c>
      <c r="Q668">
        <v>1007</v>
      </c>
      <c r="R668">
        <v>541</v>
      </c>
      <c r="S668">
        <v>517</v>
      </c>
      <c r="T668">
        <v>1057</v>
      </c>
      <c r="U668">
        <v>433</v>
      </c>
      <c r="V668">
        <v>418</v>
      </c>
      <c r="W668">
        <v>851</v>
      </c>
      <c r="X668">
        <v>17240.936000000002</v>
      </c>
    </row>
    <row r="669" spans="1:24" x14ac:dyDescent="0.2">
      <c r="A669">
        <v>243905004</v>
      </c>
      <c r="B669" t="s">
        <v>2107</v>
      </c>
      <c r="C669">
        <v>243905</v>
      </c>
      <c r="D669" t="s">
        <v>2105</v>
      </c>
      <c r="E669">
        <v>243</v>
      </c>
      <c r="F669" t="s">
        <v>2101</v>
      </c>
      <c r="G669">
        <v>9</v>
      </c>
      <c r="H669" t="s">
        <v>63</v>
      </c>
      <c r="I669">
        <v>465</v>
      </c>
      <c r="J669">
        <v>465</v>
      </c>
      <c r="K669">
        <v>931</v>
      </c>
      <c r="L669">
        <v>496</v>
      </c>
      <c r="M669">
        <v>491</v>
      </c>
      <c r="N669">
        <v>987</v>
      </c>
      <c r="O669">
        <v>497</v>
      </c>
      <c r="P669">
        <v>494</v>
      </c>
      <c r="Q669">
        <v>991</v>
      </c>
      <c r="R669">
        <v>494</v>
      </c>
      <c r="S669">
        <v>487</v>
      </c>
      <c r="T669">
        <v>982</v>
      </c>
      <c r="U669">
        <v>612</v>
      </c>
      <c r="V669">
        <v>585</v>
      </c>
      <c r="W669">
        <v>1197</v>
      </c>
      <c r="X669">
        <v>17240.936000000002</v>
      </c>
    </row>
    <row r="670" spans="1:24" x14ac:dyDescent="0.2">
      <c r="A670">
        <v>15912011</v>
      </c>
      <c r="B670" t="s">
        <v>198</v>
      </c>
      <c r="C670">
        <v>15912</v>
      </c>
      <c r="D670" t="s">
        <v>197</v>
      </c>
      <c r="E670">
        <v>15</v>
      </c>
      <c r="F670" t="s">
        <v>139</v>
      </c>
      <c r="G670">
        <v>20</v>
      </c>
      <c r="H670" t="s">
        <v>67</v>
      </c>
      <c r="I670">
        <v>334</v>
      </c>
      <c r="J670">
        <v>354</v>
      </c>
      <c r="K670">
        <v>689</v>
      </c>
      <c r="L670">
        <v>331</v>
      </c>
      <c r="M670">
        <v>358</v>
      </c>
      <c r="N670">
        <v>688</v>
      </c>
      <c r="O670">
        <v>347</v>
      </c>
      <c r="P670">
        <v>349</v>
      </c>
      <c r="Q670">
        <v>696</v>
      </c>
      <c r="R670">
        <v>323</v>
      </c>
      <c r="S670">
        <v>362</v>
      </c>
      <c r="T670">
        <v>683</v>
      </c>
      <c r="U670">
        <v>71</v>
      </c>
      <c r="V670">
        <v>104</v>
      </c>
      <c r="W670">
        <v>175</v>
      </c>
      <c r="X670">
        <v>17404.921000000006</v>
      </c>
    </row>
    <row r="671" spans="1:24" x14ac:dyDescent="0.2">
      <c r="A671">
        <v>101813006</v>
      </c>
      <c r="B671" t="s">
        <v>976</v>
      </c>
      <c r="C671">
        <v>101813</v>
      </c>
      <c r="D671" t="s">
        <v>974</v>
      </c>
      <c r="E671">
        <v>101</v>
      </c>
      <c r="F671" t="s">
        <v>971</v>
      </c>
      <c r="G671">
        <v>4</v>
      </c>
      <c r="H671" t="s">
        <v>252</v>
      </c>
      <c r="I671">
        <v>501</v>
      </c>
      <c r="J671">
        <v>491</v>
      </c>
      <c r="K671">
        <v>992</v>
      </c>
      <c r="L671">
        <v>493</v>
      </c>
      <c r="M671">
        <v>478</v>
      </c>
      <c r="N671">
        <v>972</v>
      </c>
      <c r="O671">
        <v>491</v>
      </c>
      <c r="P671">
        <v>463</v>
      </c>
      <c r="Q671">
        <v>954</v>
      </c>
      <c r="R671">
        <v>497</v>
      </c>
      <c r="S671">
        <v>503</v>
      </c>
      <c r="T671">
        <v>1000</v>
      </c>
      <c r="U671">
        <v>270</v>
      </c>
      <c r="V671">
        <v>232</v>
      </c>
      <c r="W671">
        <v>502</v>
      </c>
      <c r="X671">
        <v>17615.243000000002</v>
      </c>
    </row>
    <row r="672" spans="1:24" x14ac:dyDescent="0.2">
      <c r="A672">
        <v>101813004</v>
      </c>
      <c r="B672" t="s">
        <v>975</v>
      </c>
      <c r="C672">
        <v>101813</v>
      </c>
      <c r="D672" t="s">
        <v>974</v>
      </c>
      <c r="E672">
        <v>101</v>
      </c>
      <c r="F672" t="s">
        <v>971</v>
      </c>
      <c r="G672">
        <v>4</v>
      </c>
      <c r="H672" t="s">
        <v>252</v>
      </c>
      <c r="I672">
        <v>483</v>
      </c>
      <c r="J672">
        <v>471</v>
      </c>
      <c r="K672">
        <v>954</v>
      </c>
      <c r="L672">
        <v>484</v>
      </c>
      <c r="M672">
        <v>470</v>
      </c>
      <c r="N672">
        <v>954</v>
      </c>
      <c r="O672">
        <v>483</v>
      </c>
      <c r="P672">
        <v>462</v>
      </c>
      <c r="Q672">
        <v>945</v>
      </c>
      <c r="R672">
        <v>485</v>
      </c>
      <c r="S672">
        <v>486</v>
      </c>
      <c r="T672">
        <v>971</v>
      </c>
      <c r="U672">
        <v>311</v>
      </c>
      <c r="V672">
        <v>321</v>
      </c>
      <c r="W672">
        <v>632</v>
      </c>
      <c r="X672">
        <v>17615.243000000002</v>
      </c>
    </row>
    <row r="673" spans="1:24" x14ac:dyDescent="0.2">
      <c r="A673">
        <v>101813003</v>
      </c>
      <c r="B673" t="s">
        <v>973</v>
      </c>
      <c r="C673">
        <v>101813</v>
      </c>
      <c r="D673" t="s">
        <v>974</v>
      </c>
      <c r="E673">
        <v>101</v>
      </c>
      <c r="F673" t="s">
        <v>971</v>
      </c>
      <c r="G673">
        <v>4</v>
      </c>
      <c r="H673" t="s">
        <v>252</v>
      </c>
      <c r="I673">
        <v>527</v>
      </c>
      <c r="J673">
        <v>548</v>
      </c>
      <c r="K673">
        <v>1072</v>
      </c>
      <c r="L673">
        <v>515</v>
      </c>
      <c r="M673">
        <v>540</v>
      </c>
      <c r="N673">
        <v>1054</v>
      </c>
      <c r="O673">
        <v>510</v>
      </c>
      <c r="P673">
        <v>538</v>
      </c>
      <c r="Q673">
        <v>1045</v>
      </c>
      <c r="R673">
        <v>524</v>
      </c>
      <c r="S673">
        <v>544</v>
      </c>
      <c r="T673">
        <v>1068</v>
      </c>
      <c r="U673">
        <v>343</v>
      </c>
      <c r="V673">
        <v>300</v>
      </c>
      <c r="W673">
        <v>643</v>
      </c>
      <c r="X673">
        <v>17615.243000000002</v>
      </c>
    </row>
    <row r="674" spans="1:24" x14ac:dyDescent="0.2">
      <c r="A674">
        <v>226903002</v>
      </c>
      <c r="B674" t="s">
        <v>1956</v>
      </c>
      <c r="C674">
        <v>226903</v>
      </c>
      <c r="D674" t="s">
        <v>1955</v>
      </c>
      <c r="E674">
        <v>226</v>
      </c>
      <c r="F674" t="s">
        <v>1954</v>
      </c>
      <c r="G674">
        <v>15</v>
      </c>
      <c r="H674" t="s">
        <v>287</v>
      </c>
      <c r="I674">
        <v>515</v>
      </c>
      <c r="J674">
        <v>498</v>
      </c>
      <c r="K674">
        <v>1011</v>
      </c>
      <c r="L674">
        <v>517</v>
      </c>
      <c r="M674">
        <v>497</v>
      </c>
      <c r="N674">
        <v>1014</v>
      </c>
      <c r="O674">
        <v>515</v>
      </c>
      <c r="P674">
        <v>479</v>
      </c>
      <c r="Q674">
        <v>995</v>
      </c>
      <c r="R674">
        <v>520</v>
      </c>
      <c r="S674">
        <v>527</v>
      </c>
      <c r="T674">
        <v>1045</v>
      </c>
      <c r="U674">
        <v>595</v>
      </c>
      <c r="V674">
        <v>613</v>
      </c>
      <c r="W674">
        <v>1208</v>
      </c>
      <c r="X674">
        <v>17697.356</v>
      </c>
    </row>
    <row r="675" spans="1:24" x14ac:dyDescent="0.2">
      <c r="A675">
        <v>15904004</v>
      </c>
      <c r="B675" t="s">
        <v>162</v>
      </c>
      <c r="C675">
        <v>15904</v>
      </c>
      <c r="D675" t="s">
        <v>160</v>
      </c>
      <c r="E675">
        <v>15</v>
      </c>
      <c r="F675" t="s">
        <v>139</v>
      </c>
      <c r="G675">
        <v>20</v>
      </c>
      <c r="H675" t="s">
        <v>67</v>
      </c>
      <c r="I675">
        <v>331</v>
      </c>
      <c r="J675">
        <v>342</v>
      </c>
      <c r="K675">
        <v>673</v>
      </c>
      <c r="L675">
        <v>330</v>
      </c>
      <c r="M675">
        <v>339</v>
      </c>
      <c r="N675">
        <v>669</v>
      </c>
      <c r="O675">
        <v>341</v>
      </c>
      <c r="P675">
        <v>343</v>
      </c>
      <c r="Q675">
        <v>683</v>
      </c>
      <c r="R675">
        <v>323</v>
      </c>
      <c r="S675">
        <v>335</v>
      </c>
      <c r="T675">
        <v>657</v>
      </c>
      <c r="U675">
        <v>78</v>
      </c>
      <c r="V675">
        <v>116</v>
      </c>
      <c r="W675">
        <v>194</v>
      </c>
      <c r="X675">
        <v>18936.635999999999</v>
      </c>
    </row>
    <row r="676" spans="1:24" x14ac:dyDescent="0.2">
      <c r="A676">
        <v>108908004</v>
      </c>
      <c r="B676" t="s">
        <v>1199</v>
      </c>
      <c r="C676">
        <v>108908</v>
      </c>
      <c r="D676" t="s">
        <v>1197</v>
      </c>
      <c r="E676">
        <v>108</v>
      </c>
      <c r="F676" t="s">
        <v>1170</v>
      </c>
      <c r="G676">
        <v>1</v>
      </c>
      <c r="H676" t="s">
        <v>327</v>
      </c>
      <c r="I676">
        <v>488</v>
      </c>
      <c r="J676">
        <v>456</v>
      </c>
      <c r="K676">
        <v>944</v>
      </c>
      <c r="L676">
        <v>487</v>
      </c>
      <c r="M676">
        <v>457</v>
      </c>
      <c r="N676">
        <v>944</v>
      </c>
      <c r="O676">
        <v>486</v>
      </c>
      <c r="P676">
        <v>457</v>
      </c>
      <c r="Q676">
        <v>943</v>
      </c>
      <c r="R676">
        <v>490</v>
      </c>
      <c r="S676">
        <v>457</v>
      </c>
      <c r="T676">
        <v>947</v>
      </c>
      <c r="U676">
        <v>250</v>
      </c>
      <c r="V676">
        <v>170</v>
      </c>
      <c r="W676">
        <v>420</v>
      </c>
      <c r="X676">
        <v>20157.432000000001</v>
      </c>
    </row>
    <row r="677" spans="1:24" x14ac:dyDescent="0.2">
      <c r="A677">
        <v>21902003</v>
      </c>
      <c r="B677" t="s">
        <v>274</v>
      </c>
      <c r="C677">
        <v>21902</v>
      </c>
      <c r="D677" t="s">
        <v>272</v>
      </c>
      <c r="E677">
        <v>21</v>
      </c>
      <c r="F677" t="s">
        <v>269</v>
      </c>
      <c r="G677">
        <v>6</v>
      </c>
      <c r="H677" t="s">
        <v>79</v>
      </c>
      <c r="I677">
        <v>542</v>
      </c>
      <c r="J677">
        <v>544</v>
      </c>
      <c r="K677">
        <v>1086</v>
      </c>
      <c r="L677">
        <v>566</v>
      </c>
      <c r="M677">
        <v>563</v>
      </c>
      <c r="N677">
        <v>1129</v>
      </c>
      <c r="O677">
        <v>564</v>
      </c>
      <c r="P677">
        <v>554</v>
      </c>
      <c r="Q677">
        <v>1118</v>
      </c>
      <c r="R677">
        <v>569</v>
      </c>
      <c r="S677">
        <v>574</v>
      </c>
      <c r="T677">
        <v>1142</v>
      </c>
      <c r="U677">
        <v>256</v>
      </c>
      <c r="V677">
        <v>174</v>
      </c>
      <c r="W677">
        <v>430</v>
      </c>
      <c r="X677">
        <v>20244.838</v>
      </c>
    </row>
    <row r="678" spans="1:24" x14ac:dyDescent="0.2">
      <c r="A678">
        <v>221901010</v>
      </c>
      <c r="B678" t="s">
        <v>1939</v>
      </c>
      <c r="C678">
        <v>221901</v>
      </c>
      <c r="D678" t="s">
        <v>1938</v>
      </c>
      <c r="E678">
        <v>221</v>
      </c>
      <c r="F678" t="s">
        <v>1931</v>
      </c>
      <c r="G678">
        <v>14</v>
      </c>
      <c r="H678" t="s">
        <v>321</v>
      </c>
      <c r="I678">
        <v>559</v>
      </c>
      <c r="J678">
        <v>547</v>
      </c>
      <c r="K678">
        <v>1107</v>
      </c>
      <c r="L678">
        <v>577</v>
      </c>
      <c r="M678">
        <v>569</v>
      </c>
      <c r="N678">
        <v>1147</v>
      </c>
      <c r="O678">
        <v>542</v>
      </c>
      <c r="P678">
        <v>541</v>
      </c>
      <c r="Q678">
        <v>1083</v>
      </c>
      <c r="R678">
        <v>597</v>
      </c>
      <c r="S678">
        <v>584</v>
      </c>
      <c r="T678">
        <v>1182</v>
      </c>
      <c r="U678">
        <v>138</v>
      </c>
      <c r="V678">
        <v>231</v>
      </c>
      <c r="W678">
        <v>369</v>
      </c>
      <c r="X678">
        <v>20324.323</v>
      </c>
    </row>
    <row r="679" spans="1:24" x14ac:dyDescent="0.2">
      <c r="A679">
        <v>57803007</v>
      </c>
      <c r="B679" t="s">
        <v>485</v>
      </c>
      <c r="C679">
        <v>57803</v>
      </c>
      <c r="D679" t="s">
        <v>482</v>
      </c>
      <c r="E679">
        <v>57</v>
      </c>
      <c r="F679" t="s">
        <v>480</v>
      </c>
      <c r="G679">
        <v>10</v>
      </c>
      <c r="H679" t="s">
        <v>397</v>
      </c>
      <c r="I679">
        <v>475</v>
      </c>
      <c r="J679">
        <v>468</v>
      </c>
      <c r="K679">
        <v>943</v>
      </c>
      <c r="L679">
        <v>492</v>
      </c>
      <c r="M679">
        <v>476</v>
      </c>
      <c r="N679">
        <v>967</v>
      </c>
      <c r="O679">
        <v>495</v>
      </c>
      <c r="P679">
        <v>456</v>
      </c>
      <c r="Q679">
        <v>952</v>
      </c>
      <c r="R679">
        <v>482</v>
      </c>
      <c r="S679">
        <v>526</v>
      </c>
      <c r="T679">
        <v>1008</v>
      </c>
      <c r="U679">
        <v>180</v>
      </c>
      <c r="V679">
        <v>126</v>
      </c>
      <c r="W679">
        <v>306</v>
      </c>
      <c r="X679">
        <v>20462.960999999999</v>
      </c>
    </row>
    <row r="680" spans="1:24" x14ac:dyDescent="0.2">
      <c r="A680">
        <v>57803009</v>
      </c>
      <c r="B680" t="s">
        <v>486</v>
      </c>
      <c r="C680">
        <v>57803</v>
      </c>
      <c r="D680" t="s">
        <v>482</v>
      </c>
      <c r="E680">
        <v>57</v>
      </c>
      <c r="F680" t="s">
        <v>480</v>
      </c>
      <c r="G680">
        <v>10</v>
      </c>
      <c r="H680" t="s">
        <v>397</v>
      </c>
      <c r="I680">
        <v>551</v>
      </c>
      <c r="J680">
        <v>522</v>
      </c>
      <c r="K680">
        <v>1073</v>
      </c>
      <c r="L680">
        <v>557</v>
      </c>
      <c r="M680">
        <v>521</v>
      </c>
      <c r="N680">
        <v>1080</v>
      </c>
      <c r="O680">
        <v>547</v>
      </c>
      <c r="P680">
        <v>514</v>
      </c>
      <c r="Q680">
        <v>1063</v>
      </c>
      <c r="R680">
        <v>570</v>
      </c>
      <c r="S680">
        <v>530</v>
      </c>
      <c r="T680">
        <v>1102</v>
      </c>
      <c r="U680">
        <v>215</v>
      </c>
      <c r="V680">
        <v>182</v>
      </c>
      <c r="W680">
        <v>397</v>
      </c>
      <c r="X680">
        <v>20462.960999999999</v>
      </c>
    </row>
    <row r="681" spans="1:24" x14ac:dyDescent="0.2">
      <c r="A681">
        <v>57803010</v>
      </c>
      <c r="B681" t="s">
        <v>487</v>
      </c>
      <c r="C681">
        <v>57803</v>
      </c>
      <c r="D681" t="s">
        <v>482</v>
      </c>
      <c r="E681">
        <v>57</v>
      </c>
      <c r="F681" t="s">
        <v>480</v>
      </c>
      <c r="G681">
        <v>10</v>
      </c>
      <c r="H681" t="s">
        <v>397</v>
      </c>
      <c r="I681">
        <v>496</v>
      </c>
      <c r="J681">
        <v>460</v>
      </c>
      <c r="K681">
        <v>956</v>
      </c>
      <c r="L681">
        <v>500</v>
      </c>
      <c r="M681">
        <v>464</v>
      </c>
      <c r="N681">
        <v>964</v>
      </c>
      <c r="O681">
        <v>512</v>
      </c>
      <c r="P681">
        <v>461</v>
      </c>
      <c r="Q681">
        <v>973</v>
      </c>
      <c r="R681">
        <v>485</v>
      </c>
      <c r="S681">
        <v>468</v>
      </c>
      <c r="T681">
        <v>953</v>
      </c>
      <c r="U681">
        <v>214</v>
      </c>
      <c r="V681">
        <v>187</v>
      </c>
      <c r="W681">
        <v>401</v>
      </c>
      <c r="X681">
        <v>20462.960999999999</v>
      </c>
    </row>
    <row r="682" spans="1:24" x14ac:dyDescent="0.2">
      <c r="A682">
        <v>57803004</v>
      </c>
      <c r="B682" t="s">
        <v>483</v>
      </c>
      <c r="C682">
        <v>57803</v>
      </c>
      <c r="D682" t="s">
        <v>482</v>
      </c>
      <c r="E682">
        <v>57</v>
      </c>
      <c r="F682" t="s">
        <v>480</v>
      </c>
      <c r="G682">
        <v>10</v>
      </c>
      <c r="H682" t="s">
        <v>397</v>
      </c>
      <c r="I682">
        <v>523</v>
      </c>
      <c r="J682">
        <v>506</v>
      </c>
      <c r="K682">
        <v>1029</v>
      </c>
      <c r="L682">
        <v>522</v>
      </c>
      <c r="M682">
        <v>505</v>
      </c>
      <c r="N682">
        <v>1027</v>
      </c>
      <c r="O682">
        <v>519</v>
      </c>
      <c r="P682">
        <v>492</v>
      </c>
      <c r="Q682">
        <v>1011</v>
      </c>
      <c r="R682">
        <v>528</v>
      </c>
      <c r="S682">
        <v>526</v>
      </c>
      <c r="T682">
        <v>1053</v>
      </c>
      <c r="U682">
        <v>232</v>
      </c>
      <c r="V682">
        <v>220</v>
      </c>
      <c r="W682">
        <v>452</v>
      </c>
      <c r="X682">
        <v>20462.960999999999</v>
      </c>
    </row>
    <row r="683" spans="1:24" x14ac:dyDescent="0.2">
      <c r="A683">
        <v>57803002</v>
      </c>
      <c r="B683" t="s">
        <v>481</v>
      </c>
      <c r="C683">
        <v>57803</v>
      </c>
      <c r="D683" t="s">
        <v>482</v>
      </c>
      <c r="E683">
        <v>57</v>
      </c>
      <c r="F683" t="s">
        <v>480</v>
      </c>
      <c r="G683">
        <v>10</v>
      </c>
      <c r="H683" t="s">
        <v>397</v>
      </c>
      <c r="I683">
        <v>583</v>
      </c>
      <c r="J683">
        <v>583</v>
      </c>
      <c r="K683">
        <v>1167</v>
      </c>
      <c r="L683">
        <v>637</v>
      </c>
      <c r="M683">
        <v>631</v>
      </c>
      <c r="N683">
        <v>1269</v>
      </c>
      <c r="O683">
        <v>639</v>
      </c>
      <c r="P683">
        <v>615</v>
      </c>
      <c r="Q683">
        <v>1257</v>
      </c>
      <c r="R683">
        <v>633</v>
      </c>
      <c r="S683">
        <v>667</v>
      </c>
      <c r="T683">
        <v>1297</v>
      </c>
      <c r="U683">
        <v>284</v>
      </c>
      <c r="V683">
        <v>242</v>
      </c>
      <c r="W683">
        <v>526</v>
      </c>
      <c r="X683">
        <v>20462.960999999999</v>
      </c>
    </row>
    <row r="684" spans="1:24" x14ac:dyDescent="0.2">
      <c r="A684">
        <v>57803005</v>
      </c>
      <c r="B684" t="s">
        <v>484</v>
      </c>
      <c r="C684">
        <v>57803</v>
      </c>
      <c r="D684" t="s">
        <v>482</v>
      </c>
      <c r="E684">
        <v>57</v>
      </c>
      <c r="F684" t="s">
        <v>480</v>
      </c>
      <c r="G684">
        <v>10</v>
      </c>
      <c r="H684" t="s">
        <v>397</v>
      </c>
      <c r="I684">
        <v>485</v>
      </c>
      <c r="J684">
        <v>486</v>
      </c>
      <c r="K684">
        <v>971</v>
      </c>
      <c r="L684">
        <v>488</v>
      </c>
      <c r="M684">
        <v>487</v>
      </c>
      <c r="N684">
        <v>975</v>
      </c>
      <c r="O684">
        <v>471</v>
      </c>
      <c r="P684">
        <v>464</v>
      </c>
      <c r="Q684">
        <v>935</v>
      </c>
      <c r="R684">
        <v>526</v>
      </c>
      <c r="S684">
        <v>538</v>
      </c>
      <c r="T684">
        <v>1064</v>
      </c>
      <c r="U684">
        <v>346</v>
      </c>
      <c r="V684">
        <v>325</v>
      </c>
      <c r="W684">
        <v>671</v>
      </c>
      <c r="X684">
        <v>20462.960999999999</v>
      </c>
    </row>
    <row r="685" spans="1:24" x14ac:dyDescent="0.2">
      <c r="A685">
        <v>123910004</v>
      </c>
      <c r="B685" t="s">
        <v>1319</v>
      </c>
      <c r="C685">
        <v>123910</v>
      </c>
      <c r="D685" t="s">
        <v>1318</v>
      </c>
      <c r="E685">
        <v>123</v>
      </c>
      <c r="F685" t="s">
        <v>1310</v>
      </c>
      <c r="G685">
        <v>5</v>
      </c>
      <c r="H685" t="s">
        <v>372</v>
      </c>
      <c r="I685">
        <v>459</v>
      </c>
      <c r="J685">
        <v>446</v>
      </c>
      <c r="K685">
        <v>905</v>
      </c>
      <c r="L685">
        <v>468</v>
      </c>
      <c r="M685">
        <v>452</v>
      </c>
      <c r="N685">
        <v>920</v>
      </c>
      <c r="O685">
        <v>477</v>
      </c>
      <c r="P685">
        <v>456</v>
      </c>
      <c r="Q685">
        <v>932</v>
      </c>
      <c r="R685">
        <v>451</v>
      </c>
      <c r="S685">
        <v>445</v>
      </c>
      <c r="T685">
        <v>896</v>
      </c>
      <c r="U685">
        <v>549</v>
      </c>
      <c r="V685">
        <v>532</v>
      </c>
      <c r="W685">
        <v>1081</v>
      </c>
      <c r="X685">
        <v>23271.361000000001</v>
      </c>
    </row>
    <row r="686" spans="1:24" x14ac:dyDescent="0.2">
      <c r="A686">
        <v>61911010</v>
      </c>
      <c r="B686" t="s">
        <v>638</v>
      </c>
      <c r="C686">
        <v>61911</v>
      </c>
      <c r="D686" t="s">
        <v>636</v>
      </c>
      <c r="E686">
        <v>61</v>
      </c>
      <c r="F686" t="s">
        <v>615</v>
      </c>
      <c r="G686">
        <v>11</v>
      </c>
      <c r="H686" t="s">
        <v>461</v>
      </c>
      <c r="I686">
        <v>550</v>
      </c>
      <c r="J686">
        <v>506</v>
      </c>
      <c r="K686">
        <v>1056</v>
      </c>
      <c r="L686">
        <v>573</v>
      </c>
      <c r="M686">
        <v>537</v>
      </c>
      <c r="N686">
        <v>1110</v>
      </c>
      <c r="O686">
        <v>548</v>
      </c>
      <c r="P686">
        <v>516</v>
      </c>
      <c r="Q686">
        <v>1065</v>
      </c>
      <c r="R686">
        <v>626</v>
      </c>
      <c r="S686">
        <v>582</v>
      </c>
      <c r="T686">
        <v>1208</v>
      </c>
      <c r="U686">
        <v>106</v>
      </c>
      <c r="V686">
        <v>33</v>
      </c>
      <c r="W686">
        <v>139</v>
      </c>
      <c r="X686">
        <v>23633.69</v>
      </c>
    </row>
    <row r="687" spans="1:24" x14ac:dyDescent="0.2">
      <c r="A687">
        <v>46902007</v>
      </c>
      <c r="B687" t="s">
        <v>450</v>
      </c>
      <c r="C687">
        <v>46902</v>
      </c>
      <c r="D687" t="s">
        <v>447</v>
      </c>
      <c r="E687">
        <v>46</v>
      </c>
      <c r="F687" t="s">
        <v>445</v>
      </c>
      <c r="G687">
        <v>20</v>
      </c>
      <c r="H687" t="s">
        <v>67</v>
      </c>
      <c r="I687">
        <v>570</v>
      </c>
      <c r="J687">
        <v>545</v>
      </c>
      <c r="K687">
        <v>1115</v>
      </c>
      <c r="L687">
        <v>582</v>
      </c>
      <c r="M687">
        <v>548</v>
      </c>
      <c r="N687">
        <v>1130</v>
      </c>
      <c r="O687">
        <v>543</v>
      </c>
      <c r="P687">
        <v>501</v>
      </c>
      <c r="Q687">
        <v>1044</v>
      </c>
      <c r="R687">
        <v>618</v>
      </c>
      <c r="S687">
        <v>591</v>
      </c>
      <c r="T687">
        <v>1209</v>
      </c>
      <c r="U687">
        <v>136</v>
      </c>
      <c r="V687">
        <v>124</v>
      </c>
      <c r="W687">
        <v>260</v>
      </c>
      <c r="X687">
        <v>24492.846000000001</v>
      </c>
    </row>
    <row r="688" spans="1:24" x14ac:dyDescent="0.2">
      <c r="A688">
        <v>46902003</v>
      </c>
      <c r="B688" t="s">
        <v>449</v>
      </c>
      <c r="C688">
        <v>46902</v>
      </c>
      <c r="D688" t="s">
        <v>447</v>
      </c>
      <c r="E688">
        <v>46</v>
      </c>
      <c r="F688" t="s">
        <v>445</v>
      </c>
      <c r="G688">
        <v>20</v>
      </c>
      <c r="H688" t="s">
        <v>67</v>
      </c>
      <c r="I688">
        <v>504</v>
      </c>
      <c r="J688">
        <v>487</v>
      </c>
      <c r="K688">
        <v>990</v>
      </c>
      <c r="L688">
        <v>533</v>
      </c>
      <c r="M688">
        <v>511</v>
      </c>
      <c r="N688">
        <v>1044</v>
      </c>
      <c r="O688">
        <v>541</v>
      </c>
      <c r="P688">
        <v>506</v>
      </c>
      <c r="Q688">
        <v>1047</v>
      </c>
      <c r="R688">
        <v>524</v>
      </c>
      <c r="S688">
        <v>516</v>
      </c>
      <c r="T688">
        <v>1040</v>
      </c>
      <c r="U688">
        <v>441</v>
      </c>
      <c r="V688">
        <v>518</v>
      </c>
      <c r="W688">
        <v>959</v>
      </c>
      <c r="X688">
        <v>24492.846000000001</v>
      </c>
    </row>
    <row r="689" spans="1:24" x14ac:dyDescent="0.2">
      <c r="A689">
        <v>31903005</v>
      </c>
      <c r="B689" t="s">
        <v>339</v>
      </c>
      <c r="C689">
        <v>31903</v>
      </c>
      <c r="D689" t="s">
        <v>337</v>
      </c>
      <c r="E689">
        <v>31</v>
      </c>
      <c r="F689" t="s">
        <v>326</v>
      </c>
      <c r="G689">
        <v>1</v>
      </c>
      <c r="H689" t="s">
        <v>327</v>
      </c>
      <c r="I689">
        <v>529</v>
      </c>
      <c r="J689">
        <v>492</v>
      </c>
      <c r="K689">
        <v>1021</v>
      </c>
      <c r="L689">
        <v>543</v>
      </c>
      <c r="M689">
        <v>503</v>
      </c>
      <c r="N689">
        <v>1046</v>
      </c>
      <c r="O689">
        <v>535</v>
      </c>
      <c r="P689">
        <v>498</v>
      </c>
      <c r="Q689">
        <v>1033</v>
      </c>
      <c r="R689">
        <v>559</v>
      </c>
      <c r="S689">
        <v>512</v>
      </c>
      <c r="T689">
        <v>1070</v>
      </c>
      <c r="U689">
        <v>186</v>
      </c>
      <c r="V689">
        <v>143</v>
      </c>
      <c r="W689">
        <v>329</v>
      </c>
      <c r="X689">
        <v>24657.326000000001</v>
      </c>
    </row>
    <row r="690" spans="1:24" x14ac:dyDescent="0.2">
      <c r="A690">
        <v>20908009</v>
      </c>
      <c r="B690" t="s">
        <v>266</v>
      </c>
      <c r="C690">
        <v>20908</v>
      </c>
      <c r="D690" t="s">
        <v>264</v>
      </c>
      <c r="E690">
        <v>20</v>
      </c>
      <c r="F690" t="s">
        <v>251</v>
      </c>
      <c r="G690">
        <v>4</v>
      </c>
      <c r="H690" t="s">
        <v>252</v>
      </c>
      <c r="I690">
        <v>540</v>
      </c>
      <c r="J690">
        <v>511</v>
      </c>
      <c r="K690">
        <v>1050</v>
      </c>
      <c r="L690">
        <v>564</v>
      </c>
      <c r="M690">
        <v>539</v>
      </c>
      <c r="N690">
        <v>1103</v>
      </c>
      <c r="O690">
        <v>550</v>
      </c>
      <c r="P690">
        <v>520</v>
      </c>
      <c r="Q690">
        <v>1070</v>
      </c>
      <c r="R690">
        <v>581</v>
      </c>
      <c r="S690">
        <v>561</v>
      </c>
      <c r="T690">
        <v>1142</v>
      </c>
      <c r="U690">
        <v>510</v>
      </c>
      <c r="V690">
        <v>491</v>
      </c>
      <c r="W690">
        <v>1001</v>
      </c>
      <c r="X690">
        <v>24892.39</v>
      </c>
    </row>
    <row r="691" spans="1:24" x14ac:dyDescent="0.2">
      <c r="A691">
        <v>165901006</v>
      </c>
      <c r="B691" t="s">
        <v>1574</v>
      </c>
      <c r="C691">
        <v>165901</v>
      </c>
      <c r="D691" t="s">
        <v>1571</v>
      </c>
      <c r="E691">
        <v>165</v>
      </c>
      <c r="F691" t="s">
        <v>1572</v>
      </c>
      <c r="G691">
        <v>18</v>
      </c>
      <c r="H691" t="s">
        <v>40</v>
      </c>
      <c r="I691">
        <v>526</v>
      </c>
      <c r="J691">
        <v>566</v>
      </c>
      <c r="K691">
        <v>1092</v>
      </c>
      <c r="L691">
        <v>531</v>
      </c>
      <c r="M691">
        <v>563</v>
      </c>
      <c r="N691">
        <v>1093</v>
      </c>
      <c r="O691">
        <v>523</v>
      </c>
      <c r="P691">
        <v>550</v>
      </c>
      <c r="Q691">
        <v>1073</v>
      </c>
      <c r="R691">
        <v>542</v>
      </c>
      <c r="S691">
        <v>582</v>
      </c>
      <c r="T691">
        <v>1124</v>
      </c>
      <c r="U691">
        <v>200</v>
      </c>
      <c r="V691">
        <v>130</v>
      </c>
      <c r="W691">
        <v>330</v>
      </c>
      <c r="X691">
        <v>28117.274000000001</v>
      </c>
    </row>
    <row r="692" spans="1:24" x14ac:dyDescent="0.2">
      <c r="A692">
        <v>15916003</v>
      </c>
      <c r="B692" t="s">
        <v>218</v>
      </c>
      <c r="C692">
        <v>15916</v>
      </c>
      <c r="D692" t="s">
        <v>217</v>
      </c>
      <c r="E692">
        <v>15</v>
      </c>
      <c r="F692" t="s">
        <v>139</v>
      </c>
      <c r="G692">
        <v>20</v>
      </c>
      <c r="H692" t="s">
        <v>67</v>
      </c>
      <c r="I692">
        <v>513</v>
      </c>
      <c r="J692">
        <v>497</v>
      </c>
      <c r="K692">
        <v>1010</v>
      </c>
      <c r="L692">
        <v>505</v>
      </c>
      <c r="M692">
        <v>478</v>
      </c>
      <c r="N692">
        <v>983</v>
      </c>
      <c r="O692">
        <v>498</v>
      </c>
      <c r="P692">
        <v>475</v>
      </c>
      <c r="Q692">
        <v>973</v>
      </c>
      <c r="R692">
        <v>520</v>
      </c>
      <c r="S692">
        <v>485</v>
      </c>
      <c r="T692">
        <v>1005</v>
      </c>
      <c r="U692">
        <v>50</v>
      </c>
      <c r="V692">
        <v>38</v>
      </c>
      <c r="W692">
        <v>88</v>
      </c>
      <c r="X692">
        <v>28485.071</v>
      </c>
    </row>
    <row r="693" spans="1:24" x14ac:dyDescent="0.2">
      <c r="A693">
        <v>15916009</v>
      </c>
      <c r="B693" t="s">
        <v>220</v>
      </c>
      <c r="C693">
        <v>15916</v>
      </c>
      <c r="D693" t="s">
        <v>217</v>
      </c>
      <c r="E693">
        <v>15</v>
      </c>
      <c r="F693" t="s">
        <v>139</v>
      </c>
      <c r="G693">
        <v>20</v>
      </c>
      <c r="H693" t="s">
        <v>67</v>
      </c>
      <c r="I693">
        <v>587</v>
      </c>
      <c r="J693">
        <v>560</v>
      </c>
      <c r="K693">
        <v>1147</v>
      </c>
      <c r="L693">
        <v>584</v>
      </c>
      <c r="M693">
        <v>564</v>
      </c>
      <c r="N693">
        <v>1148</v>
      </c>
      <c r="O693">
        <v>580</v>
      </c>
      <c r="P693">
        <v>553</v>
      </c>
      <c r="Q693">
        <v>1132</v>
      </c>
      <c r="R693">
        <v>597</v>
      </c>
      <c r="S693">
        <v>591</v>
      </c>
      <c r="T693">
        <v>1188</v>
      </c>
      <c r="U693">
        <v>304</v>
      </c>
      <c r="V693">
        <v>147</v>
      </c>
      <c r="W693">
        <v>451</v>
      </c>
      <c r="X693">
        <v>28485.071</v>
      </c>
    </row>
    <row r="694" spans="1:24" x14ac:dyDescent="0.2">
      <c r="A694">
        <v>101911005</v>
      </c>
      <c r="B694" t="s">
        <v>1044</v>
      </c>
      <c r="C694">
        <v>101911</v>
      </c>
      <c r="D694" t="s">
        <v>1042</v>
      </c>
      <c r="E694">
        <v>101</v>
      </c>
      <c r="F694" t="s">
        <v>971</v>
      </c>
      <c r="G694">
        <v>4</v>
      </c>
      <c r="H694" t="s">
        <v>252</v>
      </c>
      <c r="I694">
        <v>396</v>
      </c>
      <c r="J694">
        <v>398</v>
      </c>
      <c r="K694">
        <v>794</v>
      </c>
      <c r="L694">
        <v>404</v>
      </c>
      <c r="M694">
        <v>412</v>
      </c>
      <c r="N694">
        <v>816</v>
      </c>
      <c r="O694">
        <v>415</v>
      </c>
      <c r="P694">
        <v>422</v>
      </c>
      <c r="Q694">
        <v>837</v>
      </c>
      <c r="R694">
        <v>384</v>
      </c>
      <c r="S694">
        <v>394</v>
      </c>
      <c r="T694">
        <v>778</v>
      </c>
      <c r="U694">
        <v>94</v>
      </c>
      <c r="V694">
        <v>51</v>
      </c>
      <c r="W694">
        <v>145</v>
      </c>
      <c r="X694">
        <v>29678.771000000001</v>
      </c>
    </row>
    <row r="695" spans="1:24" x14ac:dyDescent="0.2">
      <c r="A695">
        <v>101911016</v>
      </c>
      <c r="B695" t="s">
        <v>1046</v>
      </c>
      <c r="C695">
        <v>101911</v>
      </c>
      <c r="D695" t="s">
        <v>1042</v>
      </c>
      <c r="E695">
        <v>101</v>
      </c>
      <c r="F695" t="s">
        <v>971</v>
      </c>
      <c r="G695">
        <v>4</v>
      </c>
      <c r="H695" t="s">
        <v>252</v>
      </c>
      <c r="I695">
        <v>520</v>
      </c>
      <c r="J695">
        <v>530</v>
      </c>
      <c r="K695">
        <v>1050</v>
      </c>
      <c r="L695">
        <v>536</v>
      </c>
      <c r="M695">
        <v>535</v>
      </c>
      <c r="N695">
        <v>1070</v>
      </c>
      <c r="O695">
        <v>537</v>
      </c>
      <c r="P695">
        <v>528</v>
      </c>
      <c r="Q695">
        <v>1065</v>
      </c>
      <c r="R695">
        <v>533</v>
      </c>
      <c r="S695">
        <v>547</v>
      </c>
      <c r="T695">
        <v>1080</v>
      </c>
      <c r="U695">
        <v>232</v>
      </c>
      <c r="V695">
        <v>156</v>
      </c>
      <c r="W695">
        <v>388</v>
      </c>
      <c r="X695">
        <v>29678.771000000001</v>
      </c>
    </row>
    <row r="696" spans="1:24" x14ac:dyDescent="0.2">
      <c r="A696">
        <v>220902012</v>
      </c>
      <c r="B696" t="s">
        <v>1871</v>
      </c>
      <c r="C696">
        <v>220902</v>
      </c>
      <c r="D696" t="s">
        <v>1868</v>
      </c>
      <c r="E696">
        <v>220</v>
      </c>
      <c r="F696" t="s">
        <v>1860</v>
      </c>
      <c r="G696">
        <v>11</v>
      </c>
      <c r="H696" t="s">
        <v>461</v>
      </c>
      <c r="I696">
        <v>425</v>
      </c>
      <c r="J696">
        <v>405</v>
      </c>
      <c r="K696">
        <v>830</v>
      </c>
      <c r="L696">
        <v>425</v>
      </c>
      <c r="M696">
        <v>405</v>
      </c>
      <c r="N696">
        <v>830</v>
      </c>
      <c r="U696">
        <v>81</v>
      </c>
      <c r="V696">
        <v>135</v>
      </c>
      <c r="W696">
        <v>216</v>
      </c>
      <c r="X696">
        <v>29771.72</v>
      </c>
    </row>
    <row r="697" spans="1:24" x14ac:dyDescent="0.2">
      <c r="A697">
        <v>108906007</v>
      </c>
      <c r="B697" t="s">
        <v>1192</v>
      </c>
      <c r="C697">
        <v>108906</v>
      </c>
      <c r="D697" t="s">
        <v>1190</v>
      </c>
      <c r="E697">
        <v>108</v>
      </c>
      <c r="F697" t="s">
        <v>1170</v>
      </c>
      <c r="G697">
        <v>1</v>
      </c>
      <c r="H697" t="s">
        <v>327</v>
      </c>
      <c r="I697">
        <v>504</v>
      </c>
      <c r="J697">
        <v>446</v>
      </c>
      <c r="K697">
        <v>949</v>
      </c>
      <c r="L697">
        <v>502</v>
      </c>
      <c r="M697">
        <v>448</v>
      </c>
      <c r="N697">
        <v>951</v>
      </c>
      <c r="O697">
        <v>512</v>
      </c>
      <c r="P697">
        <v>452</v>
      </c>
      <c r="Q697">
        <v>964</v>
      </c>
      <c r="R697">
        <v>489</v>
      </c>
      <c r="S697">
        <v>444</v>
      </c>
      <c r="T697">
        <v>933</v>
      </c>
      <c r="U697">
        <v>84</v>
      </c>
      <c r="V697">
        <v>44</v>
      </c>
      <c r="W697">
        <v>128</v>
      </c>
      <c r="X697">
        <v>31390.881000000001</v>
      </c>
    </row>
    <row r="698" spans="1:24" x14ac:dyDescent="0.2">
      <c r="A698">
        <v>108906011</v>
      </c>
      <c r="B698" t="s">
        <v>1193</v>
      </c>
      <c r="C698">
        <v>108906</v>
      </c>
      <c r="D698" t="s">
        <v>1190</v>
      </c>
      <c r="E698">
        <v>108</v>
      </c>
      <c r="F698" t="s">
        <v>1170</v>
      </c>
      <c r="G698">
        <v>1</v>
      </c>
      <c r="H698" t="s">
        <v>327</v>
      </c>
      <c r="I698">
        <v>522</v>
      </c>
      <c r="J698">
        <v>519</v>
      </c>
      <c r="K698">
        <v>1041</v>
      </c>
      <c r="L698">
        <v>523</v>
      </c>
      <c r="M698">
        <v>523</v>
      </c>
      <c r="N698">
        <v>1046</v>
      </c>
      <c r="O698">
        <v>511</v>
      </c>
      <c r="P698">
        <v>503</v>
      </c>
      <c r="Q698">
        <v>1015</v>
      </c>
      <c r="R698">
        <v>538</v>
      </c>
      <c r="S698">
        <v>549</v>
      </c>
      <c r="T698">
        <v>1087</v>
      </c>
      <c r="U698">
        <v>260</v>
      </c>
      <c r="V698">
        <v>168</v>
      </c>
      <c r="W698">
        <v>428</v>
      </c>
      <c r="X698">
        <v>31390.881000000001</v>
      </c>
    </row>
    <row r="699" spans="1:24" x14ac:dyDescent="0.2">
      <c r="A699">
        <v>57903010</v>
      </c>
      <c r="B699" t="s">
        <v>339</v>
      </c>
      <c r="C699">
        <v>57903</v>
      </c>
      <c r="D699" t="s">
        <v>520</v>
      </c>
      <c r="E699">
        <v>57</v>
      </c>
      <c r="F699" t="s">
        <v>480</v>
      </c>
      <c r="G699">
        <v>10</v>
      </c>
      <c r="H699" t="s">
        <v>397</v>
      </c>
      <c r="I699">
        <v>521</v>
      </c>
      <c r="J699">
        <v>537</v>
      </c>
      <c r="K699">
        <v>1058</v>
      </c>
      <c r="L699">
        <v>530</v>
      </c>
      <c r="M699">
        <v>537</v>
      </c>
      <c r="N699">
        <v>1067</v>
      </c>
      <c r="O699">
        <v>533</v>
      </c>
      <c r="P699">
        <v>519</v>
      </c>
      <c r="Q699">
        <v>1052</v>
      </c>
      <c r="R699">
        <v>524</v>
      </c>
      <c r="S699">
        <v>566</v>
      </c>
      <c r="T699">
        <v>1090</v>
      </c>
      <c r="U699">
        <v>194</v>
      </c>
      <c r="V699">
        <v>112</v>
      </c>
      <c r="W699">
        <v>306</v>
      </c>
      <c r="X699">
        <v>32290.821</v>
      </c>
    </row>
    <row r="700" spans="1:24" x14ac:dyDescent="0.2">
      <c r="A700">
        <v>57903007</v>
      </c>
      <c r="B700" t="s">
        <v>523</v>
      </c>
      <c r="C700">
        <v>57903</v>
      </c>
      <c r="D700" t="s">
        <v>520</v>
      </c>
      <c r="E700">
        <v>57</v>
      </c>
      <c r="F700" t="s">
        <v>480</v>
      </c>
      <c r="G700">
        <v>10</v>
      </c>
      <c r="H700" t="s">
        <v>397</v>
      </c>
      <c r="I700">
        <v>502</v>
      </c>
      <c r="J700">
        <v>506</v>
      </c>
      <c r="K700">
        <v>1007</v>
      </c>
      <c r="L700">
        <v>523</v>
      </c>
      <c r="M700">
        <v>524</v>
      </c>
      <c r="N700">
        <v>1047</v>
      </c>
      <c r="O700">
        <v>518</v>
      </c>
      <c r="P700">
        <v>504</v>
      </c>
      <c r="Q700">
        <v>1021</v>
      </c>
      <c r="R700">
        <v>528</v>
      </c>
      <c r="S700">
        <v>546</v>
      </c>
      <c r="T700">
        <v>1073</v>
      </c>
      <c r="U700">
        <v>411</v>
      </c>
      <c r="V700">
        <v>453</v>
      </c>
      <c r="W700">
        <v>864</v>
      </c>
      <c r="X700">
        <v>32290.821</v>
      </c>
    </row>
    <row r="701" spans="1:24" x14ac:dyDescent="0.2">
      <c r="A701">
        <v>240901008</v>
      </c>
      <c r="B701" t="s">
        <v>2079</v>
      </c>
      <c r="C701">
        <v>240901</v>
      </c>
      <c r="D701" t="s">
        <v>2075</v>
      </c>
      <c r="E701">
        <v>240</v>
      </c>
      <c r="F701" t="s">
        <v>2076</v>
      </c>
      <c r="G701">
        <v>1</v>
      </c>
      <c r="H701" t="s">
        <v>327</v>
      </c>
      <c r="I701">
        <v>510</v>
      </c>
      <c r="J701">
        <v>513</v>
      </c>
      <c r="K701">
        <v>1023</v>
      </c>
      <c r="L701">
        <v>513</v>
      </c>
      <c r="M701">
        <v>514</v>
      </c>
      <c r="N701">
        <v>1028</v>
      </c>
      <c r="O701">
        <v>504</v>
      </c>
      <c r="P701">
        <v>496</v>
      </c>
      <c r="Q701">
        <v>1000</v>
      </c>
      <c r="R701">
        <v>534</v>
      </c>
      <c r="S701">
        <v>552</v>
      </c>
      <c r="T701">
        <v>1086</v>
      </c>
      <c r="U701">
        <v>265</v>
      </c>
      <c r="V701">
        <v>162</v>
      </c>
      <c r="W701">
        <v>427</v>
      </c>
      <c r="X701">
        <v>32358.146000000001</v>
      </c>
    </row>
    <row r="702" spans="1:24" x14ac:dyDescent="0.2">
      <c r="A702">
        <v>61901039</v>
      </c>
      <c r="B702" t="s">
        <v>618</v>
      </c>
      <c r="C702">
        <v>61901</v>
      </c>
      <c r="D702" t="s">
        <v>614</v>
      </c>
      <c r="E702">
        <v>61</v>
      </c>
      <c r="F702" t="s">
        <v>615</v>
      </c>
      <c r="G702">
        <v>11</v>
      </c>
      <c r="H702" t="s">
        <v>461</v>
      </c>
      <c r="I702">
        <v>600</v>
      </c>
      <c r="J702">
        <v>490</v>
      </c>
      <c r="K702">
        <v>1090</v>
      </c>
      <c r="L702">
        <v>593</v>
      </c>
      <c r="M702">
        <v>475</v>
      </c>
      <c r="N702">
        <v>1075</v>
      </c>
      <c r="O702">
        <v>610</v>
      </c>
      <c r="P702">
        <v>503</v>
      </c>
      <c r="Q702">
        <v>1123</v>
      </c>
      <c r="R702">
        <v>560</v>
      </c>
      <c r="S702">
        <v>420</v>
      </c>
      <c r="T702">
        <v>980</v>
      </c>
      <c r="U702">
        <v>32</v>
      </c>
      <c r="V702">
        <v>25</v>
      </c>
      <c r="W702">
        <v>57</v>
      </c>
      <c r="X702">
        <v>33108.014000000003</v>
      </c>
    </row>
    <row r="703" spans="1:24" x14ac:dyDescent="0.2">
      <c r="A703">
        <v>108807008</v>
      </c>
      <c r="B703" t="s">
        <v>1174</v>
      </c>
      <c r="C703">
        <v>108807</v>
      </c>
      <c r="D703" t="s">
        <v>1169</v>
      </c>
      <c r="E703">
        <v>108</v>
      </c>
      <c r="F703" t="s">
        <v>1170</v>
      </c>
      <c r="G703">
        <v>1</v>
      </c>
      <c r="H703" t="s">
        <v>327</v>
      </c>
      <c r="I703">
        <v>543</v>
      </c>
      <c r="J703">
        <v>541</v>
      </c>
      <c r="K703">
        <v>1084</v>
      </c>
      <c r="L703">
        <v>549</v>
      </c>
      <c r="M703">
        <v>542</v>
      </c>
      <c r="N703">
        <v>1092</v>
      </c>
      <c r="O703">
        <v>522</v>
      </c>
      <c r="P703">
        <v>515</v>
      </c>
      <c r="Q703">
        <v>1037</v>
      </c>
      <c r="R703">
        <v>578</v>
      </c>
      <c r="S703">
        <v>572</v>
      </c>
      <c r="T703">
        <v>1151</v>
      </c>
      <c r="U703">
        <v>330</v>
      </c>
      <c r="V703">
        <v>346</v>
      </c>
      <c r="W703">
        <v>676</v>
      </c>
      <c r="X703">
        <v>34838.752999999997</v>
      </c>
    </row>
    <row r="704" spans="1:24" x14ac:dyDescent="0.2">
      <c r="A704">
        <v>108807005</v>
      </c>
      <c r="B704" t="s">
        <v>1172</v>
      </c>
      <c r="C704">
        <v>108807</v>
      </c>
      <c r="D704" t="s">
        <v>1169</v>
      </c>
      <c r="E704">
        <v>108</v>
      </c>
      <c r="F704" t="s">
        <v>1170</v>
      </c>
      <c r="G704">
        <v>1</v>
      </c>
      <c r="H704" t="s">
        <v>327</v>
      </c>
      <c r="I704">
        <v>545</v>
      </c>
      <c r="J704">
        <v>525</v>
      </c>
      <c r="K704">
        <v>1075</v>
      </c>
      <c r="L704">
        <v>518</v>
      </c>
      <c r="M704">
        <v>526</v>
      </c>
      <c r="N704">
        <v>1046</v>
      </c>
      <c r="R704">
        <v>513</v>
      </c>
      <c r="S704">
        <v>510</v>
      </c>
      <c r="T704">
        <v>1025</v>
      </c>
      <c r="U704">
        <v>362</v>
      </c>
      <c r="V704">
        <v>348</v>
      </c>
      <c r="W704">
        <v>710</v>
      </c>
      <c r="X704">
        <v>34838.752999999997</v>
      </c>
    </row>
    <row r="705" spans="1:24" x14ac:dyDescent="0.2">
      <c r="A705">
        <v>108807006</v>
      </c>
      <c r="B705" t="s">
        <v>1173</v>
      </c>
      <c r="C705">
        <v>108807</v>
      </c>
      <c r="D705" t="s">
        <v>1169</v>
      </c>
      <c r="E705">
        <v>108</v>
      </c>
      <c r="F705" t="s">
        <v>1170</v>
      </c>
      <c r="G705">
        <v>1</v>
      </c>
      <c r="H705" t="s">
        <v>327</v>
      </c>
      <c r="I705">
        <v>615</v>
      </c>
      <c r="J705">
        <v>555</v>
      </c>
      <c r="K705">
        <v>1170</v>
      </c>
      <c r="L705">
        <v>615</v>
      </c>
      <c r="M705">
        <v>555</v>
      </c>
      <c r="N705">
        <v>1170</v>
      </c>
      <c r="U705">
        <v>410</v>
      </c>
      <c r="V705">
        <v>350</v>
      </c>
      <c r="W705">
        <v>760</v>
      </c>
      <c r="X705">
        <v>34838.752999999997</v>
      </c>
    </row>
    <row r="706" spans="1:24" x14ac:dyDescent="0.2">
      <c r="A706">
        <v>108807003</v>
      </c>
      <c r="B706" t="s">
        <v>1171</v>
      </c>
      <c r="C706">
        <v>108807</v>
      </c>
      <c r="D706" t="s">
        <v>1169</v>
      </c>
      <c r="E706">
        <v>108</v>
      </c>
      <c r="F706" t="s">
        <v>1170</v>
      </c>
      <c r="G706">
        <v>1</v>
      </c>
      <c r="H706" t="s">
        <v>327</v>
      </c>
      <c r="I706">
        <v>507</v>
      </c>
      <c r="J706">
        <v>496</v>
      </c>
      <c r="K706">
        <v>1003</v>
      </c>
      <c r="L706">
        <v>513</v>
      </c>
      <c r="M706">
        <v>506</v>
      </c>
      <c r="N706">
        <v>1019</v>
      </c>
      <c r="O706">
        <v>507</v>
      </c>
      <c r="P706">
        <v>488</v>
      </c>
      <c r="Q706">
        <v>995</v>
      </c>
      <c r="R706">
        <v>522</v>
      </c>
      <c r="S706">
        <v>528</v>
      </c>
      <c r="T706">
        <v>1050</v>
      </c>
      <c r="U706">
        <v>433</v>
      </c>
      <c r="V706">
        <v>355</v>
      </c>
      <c r="W706">
        <v>788</v>
      </c>
      <c r="X706">
        <v>34838.752999999997</v>
      </c>
    </row>
    <row r="707" spans="1:24" x14ac:dyDescent="0.2">
      <c r="A707">
        <v>108807001</v>
      </c>
      <c r="B707" t="s">
        <v>1168</v>
      </c>
      <c r="C707">
        <v>108807</v>
      </c>
      <c r="D707" t="s">
        <v>1169</v>
      </c>
      <c r="E707">
        <v>108</v>
      </c>
      <c r="F707" t="s">
        <v>1170</v>
      </c>
      <c r="G707">
        <v>1</v>
      </c>
      <c r="H707" t="s">
        <v>327</v>
      </c>
      <c r="I707">
        <v>540</v>
      </c>
      <c r="J707">
        <v>519</v>
      </c>
      <c r="K707">
        <v>1058</v>
      </c>
      <c r="L707">
        <v>542</v>
      </c>
      <c r="M707">
        <v>526</v>
      </c>
      <c r="N707">
        <v>1068</v>
      </c>
      <c r="O707">
        <v>565</v>
      </c>
      <c r="P707">
        <v>531</v>
      </c>
      <c r="Q707">
        <v>1096</v>
      </c>
      <c r="R707">
        <v>525</v>
      </c>
      <c r="S707">
        <v>522</v>
      </c>
      <c r="T707">
        <v>1047</v>
      </c>
      <c r="U707">
        <v>413</v>
      </c>
      <c r="V707">
        <v>376</v>
      </c>
      <c r="W707">
        <v>789</v>
      </c>
      <c r="X707">
        <v>34838.752999999997</v>
      </c>
    </row>
    <row r="708" spans="1:24" x14ac:dyDescent="0.2">
      <c r="A708">
        <v>152901024</v>
      </c>
      <c r="B708" t="s">
        <v>1471</v>
      </c>
      <c r="C708">
        <v>152901</v>
      </c>
      <c r="D708" t="s">
        <v>1467</v>
      </c>
      <c r="E708">
        <v>152</v>
      </c>
      <c r="F708" t="s">
        <v>1466</v>
      </c>
      <c r="G708">
        <v>17</v>
      </c>
      <c r="H708" t="s">
        <v>388</v>
      </c>
      <c r="I708">
        <v>558</v>
      </c>
      <c r="J708">
        <v>522</v>
      </c>
      <c r="K708">
        <v>1080</v>
      </c>
      <c r="L708">
        <v>564</v>
      </c>
      <c r="M708">
        <v>542</v>
      </c>
      <c r="N708">
        <v>1106</v>
      </c>
      <c r="O708">
        <v>564</v>
      </c>
      <c r="P708">
        <v>542</v>
      </c>
      <c r="Q708">
        <v>1106</v>
      </c>
      <c r="U708">
        <v>449</v>
      </c>
      <c r="V708">
        <v>0</v>
      </c>
      <c r="W708">
        <v>449</v>
      </c>
      <c r="X708">
        <v>35808.504000000001</v>
      </c>
    </row>
    <row r="709" spans="1:24" x14ac:dyDescent="0.2">
      <c r="A709">
        <v>152901021</v>
      </c>
      <c r="B709" t="s">
        <v>1468</v>
      </c>
      <c r="C709">
        <v>152901</v>
      </c>
      <c r="D709" t="s">
        <v>1467</v>
      </c>
      <c r="E709">
        <v>152</v>
      </c>
      <c r="F709" t="s">
        <v>1466</v>
      </c>
      <c r="G709">
        <v>17</v>
      </c>
      <c r="H709" t="s">
        <v>388</v>
      </c>
      <c r="I709">
        <v>400</v>
      </c>
      <c r="J709">
        <v>401</v>
      </c>
      <c r="K709">
        <v>801</v>
      </c>
      <c r="L709">
        <v>401</v>
      </c>
      <c r="M709">
        <v>403</v>
      </c>
      <c r="N709">
        <v>804</v>
      </c>
      <c r="O709">
        <v>400</v>
      </c>
      <c r="P709">
        <v>397</v>
      </c>
      <c r="Q709">
        <v>797</v>
      </c>
      <c r="R709">
        <v>403</v>
      </c>
      <c r="S709">
        <v>411</v>
      </c>
      <c r="T709">
        <v>813</v>
      </c>
      <c r="U709">
        <v>332</v>
      </c>
      <c r="V709">
        <v>376</v>
      </c>
      <c r="W709">
        <v>708</v>
      </c>
      <c r="X709">
        <v>35808.504000000001</v>
      </c>
    </row>
    <row r="710" spans="1:24" x14ac:dyDescent="0.2">
      <c r="A710">
        <v>57910009</v>
      </c>
      <c r="B710" t="s">
        <v>582</v>
      </c>
      <c r="C710">
        <v>57910</v>
      </c>
      <c r="D710" t="s">
        <v>579</v>
      </c>
      <c r="E710">
        <v>57</v>
      </c>
      <c r="F710" t="s">
        <v>480</v>
      </c>
      <c r="G710">
        <v>10</v>
      </c>
      <c r="H710" t="s">
        <v>397</v>
      </c>
      <c r="I710">
        <v>383</v>
      </c>
      <c r="J710">
        <v>391</v>
      </c>
      <c r="K710">
        <v>774</v>
      </c>
      <c r="L710">
        <v>391</v>
      </c>
      <c r="M710">
        <v>402</v>
      </c>
      <c r="N710">
        <v>793</v>
      </c>
      <c r="O710">
        <v>415</v>
      </c>
      <c r="P710">
        <v>415</v>
      </c>
      <c r="Q710">
        <v>830</v>
      </c>
      <c r="R710">
        <v>370</v>
      </c>
      <c r="S710">
        <v>389</v>
      </c>
      <c r="T710">
        <v>759</v>
      </c>
      <c r="U710">
        <v>165</v>
      </c>
      <c r="V710">
        <v>165</v>
      </c>
      <c r="W710">
        <v>330</v>
      </c>
      <c r="X710">
        <v>36814.025999999998</v>
      </c>
    </row>
    <row r="711" spans="1:24" x14ac:dyDescent="0.2">
      <c r="A711">
        <v>57910001</v>
      </c>
      <c r="B711" t="s">
        <v>578</v>
      </c>
      <c r="C711">
        <v>57910</v>
      </c>
      <c r="D711" t="s">
        <v>579</v>
      </c>
      <c r="E711">
        <v>57</v>
      </c>
      <c r="F711" t="s">
        <v>480</v>
      </c>
      <c r="G711">
        <v>10</v>
      </c>
      <c r="H711" t="s">
        <v>397</v>
      </c>
      <c r="I711">
        <v>542</v>
      </c>
      <c r="J711">
        <v>534</v>
      </c>
      <c r="K711">
        <v>1076</v>
      </c>
      <c r="L711">
        <v>553</v>
      </c>
      <c r="M711">
        <v>531</v>
      </c>
      <c r="N711">
        <v>1083</v>
      </c>
      <c r="O711">
        <v>545</v>
      </c>
      <c r="P711">
        <v>523</v>
      </c>
      <c r="Q711">
        <v>1069</v>
      </c>
      <c r="R711">
        <v>571</v>
      </c>
      <c r="S711">
        <v>549</v>
      </c>
      <c r="T711">
        <v>1119</v>
      </c>
      <c r="U711">
        <v>444</v>
      </c>
      <c r="V711">
        <v>210</v>
      </c>
      <c r="W711">
        <v>654</v>
      </c>
      <c r="X711">
        <v>36814.025999999998</v>
      </c>
    </row>
    <row r="712" spans="1:24" x14ac:dyDescent="0.2">
      <c r="A712">
        <v>57910053</v>
      </c>
      <c r="B712" t="s">
        <v>584</v>
      </c>
      <c r="C712">
        <v>57910</v>
      </c>
      <c r="D712" t="s">
        <v>579</v>
      </c>
      <c r="E712">
        <v>57</v>
      </c>
      <c r="F712" t="s">
        <v>480</v>
      </c>
      <c r="G712">
        <v>10</v>
      </c>
      <c r="H712" t="s">
        <v>397</v>
      </c>
      <c r="I712">
        <v>496</v>
      </c>
      <c r="J712">
        <v>508</v>
      </c>
      <c r="K712">
        <v>1004</v>
      </c>
      <c r="L712">
        <v>495</v>
      </c>
      <c r="M712">
        <v>495</v>
      </c>
      <c r="N712">
        <v>991</v>
      </c>
      <c r="O712">
        <v>491</v>
      </c>
      <c r="P712">
        <v>498</v>
      </c>
      <c r="Q712">
        <v>989</v>
      </c>
      <c r="U712">
        <v>1226</v>
      </c>
      <c r="V712">
        <v>0</v>
      </c>
      <c r="W712">
        <v>1226</v>
      </c>
      <c r="X712">
        <v>36814.025999999998</v>
      </c>
    </row>
    <row r="713" spans="1:24" x14ac:dyDescent="0.2">
      <c r="A713">
        <v>68901011</v>
      </c>
      <c r="B713" t="s">
        <v>668</v>
      </c>
      <c r="C713">
        <v>68901</v>
      </c>
      <c r="D713" t="s">
        <v>665</v>
      </c>
      <c r="E713">
        <v>68</v>
      </c>
      <c r="F713" t="s">
        <v>666</v>
      </c>
      <c r="G713">
        <v>18</v>
      </c>
      <c r="H713" t="s">
        <v>40</v>
      </c>
      <c r="I713">
        <v>481</v>
      </c>
      <c r="J713">
        <v>468</v>
      </c>
      <c r="K713">
        <v>949</v>
      </c>
      <c r="L713">
        <v>499</v>
      </c>
      <c r="M713">
        <v>488</v>
      </c>
      <c r="N713">
        <v>987</v>
      </c>
      <c r="O713">
        <v>503</v>
      </c>
      <c r="P713">
        <v>471</v>
      </c>
      <c r="Q713">
        <v>974</v>
      </c>
      <c r="R713">
        <v>493</v>
      </c>
      <c r="S713">
        <v>515</v>
      </c>
      <c r="T713">
        <v>1007</v>
      </c>
      <c r="U713">
        <v>150</v>
      </c>
      <c r="V713">
        <v>155</v>
      </c>
      <c r="W713">
        <v>305</v>
      </c>
      <c r="X713">
        <v>37111.506000000001</v>
      </c>
    </row>
    <row r="714" spans="1:24" x14ac:dyDescent="0.2">
      <c r="A714">
        <v>108912010</v>
      </c>
      <c r="B714" t="s">
        <v>1213</v>
      </c>
      <c r="C714">
        <v>108912</v>
      </c>
      <c r="D714" t="s">
        <v>1210</v>
      </c>
      <c r="E714">
        <v>108</v>
      </c>
      <c r="F714" t="s">
        <v>1170</v>
      </c>
      <c r="G714">
        <v>1</v>
      </c>
      <c r="H714" t="s">
        <v>327</v>
      </c>
      <c r="I714">
        <v>538</v>
      </c>
      <c r="J714">
        <v>538</v>
      </c>
      <c r="K714">
        <v>1073</v>
      </c>
      <c r="L714">
        <v>538</v>
      </c>
      <c r="M714">
        <v>538</v>
      </c>
      <c r="N714">
        <v>1073</v>
      </c>
      <c r="O714">
        <v>544</v>
      </c>
      <c r="P714">
        <v>520</v>
      </c>
      <c r="Q714">
        <v>1064</v>
      </c>
      <c r="R714">
        <v>527</v>
      </c>
      <c r="S714">
        <v>569</v>
      </c>
      <c r="T714">
        <v>1089</v>
      </c>
      <c r="U714">
        <v>183</v>
      </c>
      <c r="V714">
        <v>221</v>
      </c>
      <c r="W714">
        <v>404</v>
      </c>
      <c r="X714">
        <v>38643.683000000005</v>
      </c>
    </row>
    <row r="715" spans="1:24" x14ac:dyDescent="0.2">
      <c r="A715">
        <v>220908006</v>
      </c>
      <c r="B715" t="s">
        <v>1904</v>
      </c>
      <c r="C715">
        <v>220908</v>
      </c>
      <c r="D715" t="s">
        <v>1900</v>
      </c>
      <c r="E715">
        <v>220</v>
      </c>
      <c r="F715" t="s">
        <v>1860</v>
      </c>
      <c r="G715">
        <v>11</v>
      </c>
      <c r="H715" t="s">
        <v>461</v>
      </c>
      <c r="I715">
        <v>415</v>
      </c>
      <c r="J715">
        <v>415</v>
      </c>
      <c r="K715">
        <v>830</v>
      </c>
      <c r="L715">
        <v>415</v>
      </c>
      <c r="M715">
        <v>415</v>
      </c>
      <c r="N715">
        <v>830</v>
      </c>
      <c r="O715">
        <v>415</v>
      </c>
      <c r="P715">
        <v>415</v>
      </c>
      <c r="Q715">
        <v>830</v>
      </c>
      <c r="U715">
        <v>32</v>
      </c>
      <c r="V715">
        <v>70</v>
      </c>
      <c r="W715">
        <v>102</v>
      </c>
      <c r="X715">
        <v>40472.946000000018</v>
      </c>
    </row>
    <row r="716" spans="1:24" x14ac:dyDescent="0.2">
      <c r="A716">
        <v>220908008</v>
      </c>
      <c r="B716" t="s">
        <v>1906</v>
      </c>
      <c r="C716">
        <v>220908</v>
      </c>
      <c r="D716" t="s">
        <v>1900</v>
      </c>
      <c r="E716">
        <v>220</v>
      </c>
      <c r="F716" t="s">
        <v>1860</v>
      </c>
      <c r="G716">
        <v>11</v>
      </c>
      <c r="H716" t="s">
        <v>461</v>
      </c>
      <c r="I716">
        <v>560</v>
      </c>
      <c r="J716">
        <v>537</v>
      </c>
      <c r="K716">
        <v>1097</v>
      </c>
      <c r="L716">
        <v>564</v>
      </c>
      <c r="M716">
        <v>540</v>
      </c>
      <c r="N716">
        <v>1103</v>
      </c>
      <c r="O716">
        <v>559</v>
      </c>
      <c r="P716">
        <v>530</v>
      </c>
      <c r="Q716">
        <v>1090</v>
      </c>
      <c r="R716">
        <v>572</v>
      </c>
      <c r="S716">
        <v>557</v>
      </c>
      <c r="T716">
        <v>1127</v>
      </c>
      <c r="U716">
        <v>149</v>
      </c>
      <c r="V716">
        <v>99</v>
      </c>
      <c r="W716">
        <v>248</v>
      </c>
      <c r="X716">
        <v>40472.946000000018</v>
      </c>
    </row>
    <row r="717" spans="1:24" x14ac:dyDescent="0.2">
      <c r="A717">
        <v>108909009</v>
      </c>
      <c r="B717" t="s">
        <v>1205</v>
      </c>
      <c r="C717">
        <v>108909</v>
      </c>
      <c r="D717" t="s">
        <v>1201</v>
      </c>
      <c r="E717">
        <v>108</v>
      </c>
      <c r="F717" t="s">
        <v>1170</v>
      </c>
      <c r="G717">
        <v>1</v>
      </c>
      <c r="H717" t="s">
        <v>327</v>
      </c>
      <c r="I717">
        <v>509</v>
      </c>
      <c r="J717">
        <v>489</v>
      </c>
      <c r="K717">
        <v>999</v>
      </c>
      <c r="L717">
        <v>522</v>
      </c>
      <c r="M717">
        <v>497</v>
      </c>
      <c r="N717">
        <v>1020</v>
      </c>
      <c r="O717">
        <v>503</v>
      </c>
      <c r="P717">
        <v>471</v>
      </c>
      <c r="Q717">
        <v>974</v>
      </c>
      <c r="R717">
        <v>549</v>
      </c>
      <c r="S717">
        <v>533</v>
      </c>
      <c r="T717">
        <v>1082</v>
      </c>
      <c r="U717">
        <v>320</v>
      </c>
      <c r="V717">
        <v>288</v>
      </c>
      <c r="W717">
        <v>608</v>
      </c>
      <c r="X717">
        <v>42765.840000000018</v>
      </c>
    </row>
    <row r="718" spans="1:24" x14ac:dyDescent="0.2">
      <c r="A718">
        <v>246913011</v>
      </c>
      <c r="B718" t="s">
        <v>2147</v>
      </c>
      <c r="C718">
        <v>246913</v>
      </c>
      <c r="D718" t="s">
        <v>2142</v>
      </c>
      <c r="E718">
        <v>246</v>
      </c>
      <c r="F718" t="s">
        <v>2118</v>
      </c>
      <c r="G718">
        <v>13</v>
      </c>
      <c r="H718" t="s">
        <v>92</v>
      </c>
      <c r="I718">
        <v>485</v>
      </c>
      <c r="J718">
        <v>465</v>
      </c>
      <c r="K718">
        <v>950</v>
      </c>
      <c r="L718">
        <v>510</v>
      </c>
      <c r="M718">
        <v>505</v>
      </c>
      <c r="N718">
        <v>1015</v>
      </c>
      <c r="O718">
        <v>510</v>
      </c>
      <c r="P718">
        <v>505</v>
      </c>
      <c r="Q718">
        <v>1015</v>
      </c>
      <c r="U718">
        <v>25</v>
      </c>
      <c r="V718">
        <v>17</v>
      </c>
      <c r="W718">
        <v>42</v>
      </c>
      <c r="X718">
        <v>42977.415999999997</v>
      </c>
    </row>
    <row r="719" spans="1:24" x14ac:dyDescent="0.2">
      <c r="A719">
        <v>101920016</v>
      </c>
      <c r="B719" t="s">
        <v>1130</v>
      </c>
      <c r="C719">
        <v>101920</v>
      </c>
      <c r="D719" t="s">
        <v>1125</v>
      </c>
      <c r="E719">
        <v>101</v>
      </c>
      <c r="F719" t="s">
        <v>971</v>
      </c>
      <c r="G719">
        <v>4</v>
      </c>
      <c r="H719" t="s">
        <v>252</v>
      </c>
      <c r="I719">
        <v>409</v>
      </c>
      <c r="J719">
        <v>421</v>
      </c>
      <c r="K719">
        <v>831</v>
      </c>
      <c r="L719">
        <v>428</v>
      </c>
      <c r="M719">
        <v>414</v>
      </c>
      <c r="N719">
        <v>842</v>
      </c>
      <c r="O719">
        <v>423</v>
      </c>
      <c r="P719">
        <v>428</v>
      </c>
      <c r="Q719">
        <v>851</v>
      </c>
      <c r="R719">
        <v>433</v>
      </c>
      <c r="S719">
        <v>398</v>
      </c>
      <c r="T719">
        <v>833</v>
      </c>
      <c r="U719">
        <v>84</v>
      </c>
      <c r="V719">
        <v>69</v>
      </c>
      <c r="W719">
        <v>153</v>
      </c>
      <c r="X719">
        <v>43301.116000000002</v>
      </c>
    </row>
    <row r="720" spans="1:24" x14ac:dyDescent="0.2">
      <c r="A720">
        <v>101920014</v>
      </c>
      <c r="B720" t="s">
        <v>1129</v>
      </c>
      <c r="C720">
        <v>101920</v>
      </c>
      <c r="D720" t="s">
        <v>1125</v>
      </c>
      <c r="E720">
        <v>101</v>
      </c>
      <c r="F720" t="s">
        <v>971</v>
      </c>
      <c r="G720">
        <v>4</v>
      </c>
      <c r="H720" t="s">
        <v>252</v>
      </c>
      <c r="I720">
        <v>494</v>
      </c>
      <c r="J720">
        <v>513</v>
      </c>
      <c r="K720">
        <v>1006</v>
      </c>
      <c r="L720">
        <v>532</v>
      </c>
      <c r="M720">
        <v>535</v>
      </c>
      <c r="N720">
        <v>1066</v>
      </c>
      <c r="O720">
        <v>530</v>
      </c>
      <c r="P720">
        <v>509</v>
      </c>
      <c r="Q720">
        <v>1039</v>
      </c>
      <c r="R720">
        <v>533</v>
      </c>
      <c r="S720">
        <v>555</v>
      </c>
      <c r="T720">
        <v>1088</v>
      </c>
      <c r="U720">
        <v>546</v>
      </c>
      <c r="V720">
        <v>468</v>
      </c>
      <c r="W720">
        <v>1014</v>
      </c>
      <c r="X720">
        <v>43301.116000000002</v>
      </c>
    </row>
    <row r="721" spans="1:24" x14ac:dyDescent="0.2">
      <c r="A721">
        <v>57912005</v>
      </c>
      <c r="B721" t="s">
        <v>588</v>
      </c>
      <c r="C721">
        <v>57912</v>
      </c>
      <c r="D721" t="s">
        <v>586</v>
      </c>
      <c r="E721">
        <v>57</v>
      </c>
      <c r="F721" t="s">
        <v>480</v>
      </c>
      <c r="G721">
        <v>10</v>
      </c>
      <c r="H721" t="s">
        <v>397</v>
      </c>
      <c r="I721">
        <v>375</v>
      </c>
      <c r="J721">
        <v>399</v>
      </c>
      <c r="K721">
        <v>773</v>
      </c>
      <c r="L721">
        <v>377</v>
      </c>
      <c r="M721">
        <v>402</v>
      </c>
      <c r="N721">
        <v>777</v>
      </c>
      <c r="O721">
        <v>381</v>
      </c>
      <c r="P721">
        <v>404</v>
      </c>
      <c r="Q721">
        <v>785</v>
      </c>
      <c r="R721">
        <v>369</v>
      </c>
      <c r="S721">
        <v>397</v>
      </c>
      <c r="T721">
        <v>764</v>
      </c>
      <c r="U721">
        <v>196</v>
      </c>
      <c r="V721">
        <v>158</v>
      </c>
      <c r="W721">
        <v>354</v>
      </c>
      <c r="X721">
        <v>44695.108999999982</v>
      </c>
    </row>
    <row r="722" spans="1:24" x14ac:dyDescent="0.2">
      <c r="A722">
        <v>101919021</v>
      </c>
      <c r="B722" t="s">
        <v>1124</v>
      </c>
      <c r="C722">
        <v>101919</v>
      </c>
      <c r="D722" t="s">
        <v>1121</v>
      </c>
      <c r="E722">
        <v>101</v>
      </c>
      <c r="F722" t="s">
        <v>971</v>
      </c>
      <c r="G722">
        <v>4</v>
      </c>
      <c r="H722" t="s">
        <v>252</v>
      </c>
      <c r="I722">
        <v>527</v>
      </c>
      <c r="J722">
        <v>513</v>
      </c>
      <c r="K722">
        <v>1040</v>
      </c>
      <c r="L722">
        <v>528</v>
      </c>
      <c r="M722">
        <v>519</v>
      </c>
      <c r="N722">
        <v>1047</v>
      </c>
      <c r="O722">
        <v>527</v>
      </c>
      <c r="P722">
        <v>523</v>
      </c>
      <c r="Q722">
        <v>1050</v>
      </c>
      <c r="R722">
        <v>529</v>
      </c>
      <c r="S722">
        <v>516</v>
      </c>
      <c r="T722">
        <v>1045</v>
      </c>
      <c r="U722">
        <v>222</v>
      </c>
      <c r="V722">
        <v>167</v>
      </c>
      <c r="W722">
        <v>389</v>
      </c>
      <c r="X722">
        <v>46061.436000000002</v>
      </c>
    </row>
    <row r="723" spans="1:24" x14ac:dyDescent="0.2">
      <c r="A723">
        <v>178904014</v>
      </c>
      <c r="B723" t="s">
        <v>1667</v>
      </c>
      <c r="C723">
        <v>178904</v>
      </c>
      <c r="D723" t="s">
        <v>1662</v>
      </c>
      <c r="E723">
        <v>178</v>
      </c>
      <c r="F723" t="s">
        <v>1657</v>
      </c>
      <c r="G723">
        <v>2</v>
      </c>
      <c r="H723" t="s">
        <v>59</v>
      </c>
      <c r="I723">
        <v>485</v>
      </c>
      <c r="J723">
        <v>462</v>
      </c>
      <c r="K723">
        <v>948</v>
      </c>
      <c r="L723">
        <v>500</v>
      </c>
      <c r="M723">
        <v>477</v>
      </c>
      <c r="N723">
        <v>977</v>
      </c>
      <c r="O723">
        <v>500</v>
      </c>
      <c r="P723">
        <v>479</v>
      </c>
      <c r="Q723">
        <v>980</v>
      </c>
      <c r="R723">
        <v>501</v>
      </c>
      <c r="S723">
        <v>474</v>
      </c>
      <c r="T723">
        <v>975</v>
      </c>
      <c r="U723">
        <v>102</v>
      </c>
      <c r="V723">
        <v>107</v>
      </c>
      <c r="W723">
        <v>209</v>
      </c>
      <c r="X723">
        <v>46632.576000000001</v>
      </c>
    </row>
    <row r="724" spans="1:24" x14ac:dyDescent="0.2">
      <c r="A724">
        <v>178904008</v>
      </c>
      <c r="B724" t="s">
        <v>1666</v>
      </c>
      <c r="C724">
        <v>178904</v>
      </c>
      <c r="D724" t="s">
        <v>1662</v>
      </c>
      <c r="E724">
        <v>178</v>
      </c>
      <c r="F724" t="s">
        <v>1657</v>
      </c>
      <c r="G724">
        <v>2</v>
      </c>
      <c r="H724" t="s">
        <v>59</v>
      </c>
      <c r="I724">
        <v>521</v>
      </c>
      <c r="J724">
        <v>489</v>
      </c>
      <c r="K724">
        <v>1010</v>
      </c>
      <c r="L724">
        <v>526</v>
      </c>
      <c r="M724">
        <v>497</v>
      </c>
      <c r="N724">
        <v>1023</v>
      </c>
      <c r="O724">
        <v>517</v>
      </c>
      <c r="P724">
        <v>492</v>
      </c>
      <c r="Q724">
        <v>1009</v>
      </c>
      <c r="R724">
        <v>543</v>
      </c>
      <c r="S724">
        <v>506</v>
      </c>
      <c r="T724">
        <v>1049</v>
      </c>
      <c r="U724">
        <v>244</v>
      </c>
      <c r="V724">
        <v>149</v>
      </c>
      <c r="W724">
        <v>393</v>
      </c>
      <c r="X724">
        <v>46632.576000000001</v>
      </c>
    </row>
    <row r="725" spans="1:24" x14ac:dyDescent="0.2">
      <c r="A725">
        <v>101913005</v>
      </c>
      <c r="B725" t="s">
        <v>1095</v>
      </c>
      <c r="C725">
        <v>101913</v>
      </c>
      <c r="D725" t="s">
        <v>1093</v>
      </c>
      <c r="E725">
        <v>101</v>
      </c>
      <c r="F725" t="s">
        <v>971</v>
      </c>
      <c r="G725">
        <v>4</v>
      </c>
      <c r="H725" t="s">
        <v>252</v>
      </c>
      <c r="I725">
        <v>550</v>
      </c>
      <c r="J725">
        <v>518</v>
      </c>
      <c r="K725">
        <v>1068</v>
      </c>
      <c r="L725">
        <v>576</v>
      </c>
      <c r="M725">
        <v>552</v>
      </c>
      <c r="N725">
        <v>1129</v>
      </c>
      <c r="O725">
        <v>575</v>
      </c>
      <c r="P725">
        <v>544</v>
      </c>
      <c r="Q725">
        <v>1119</v>
      </c>
      <c r="R725">
        <v>578</v>
      </c>
      <c r="S725">
        <v>562</v>
      </c>
      <c r="T725">
        <v>1141</v>
      </c>
      <c r="U725">
        <v>226</v>
      </c>
      <c r="V725">
        <v>161</v>
      </c>
      <c r="W725">
        <v>387</v>
      </c>
      <c r="X725">
        <v>47284.934000000001</v>
      </c>
    </row>
    <row r="726" spans="1:24" x14ac:dyDescent="0.2">
      <c r="A726">
        <v>84910004</v>
      </c>
      <c r="B726" t="s">
        <v>861</v>
      </c>
      <c r="C726">
        <v>84910</v>
      </c>
      <c r="D726" t="s">
        <v>858</v>
      </c>
      <c r="E726">
        <v>84</v>
      </c>
      <c r="F726" t="s">
        <v>843</v>
      </c>
      <c r="G726">
        <v>4</v>
      </c>
      <c r="H726" t="s">
        <v>252</v>
      </c>
      <c r="I726">
        <v>520</v>
      </c>
      <c r="J726">
        <v>497</v>
      </c>
      <c r="K726">
        <v>1017</v>
      </c>
      <c r="L726">
        <v>548</v>
      </c>
      <c r="M726">
        <v>523</v>
      </c>
      <c r="N726">
        <v>1070</v>
      </c>
      <c r="O726">
        <v>546</v>
      </c>
      <c r="P726">
        <v>514</v>
      </c>
      <c r="Q726">
        <v>1060</v>
      </c>
      <c r="R726">
        <v>550</v>
      </c>
      <c r="S726">
        <v>540</v>
      </c>
      <c r="T726">
        <v>1090</v>
      </c>
      <c r="U726">
        <v>112</v>
      </c>
      <c r="V726">
        <v>97</v>
      </c>
      <c r="W726">
        <v>209</v>
      </c>
      <c r="X726">
        <v>48423.828000000001</v>
      </c>
    </row>
    <row r="727" spans="1:24" x14ac:dyDescent="0.2">
      <c r="A727">
        <v>84910010</v>
      </c>
      <c r="B727" t="s">
        <v>863</v>
      </c>
      <c r="C727">
        <v>84910</v>
      </c>
      <c r="D727" t="s">
        <v>858</v>
      </c>
      <c r="E727">
        <v>84</v>
      </c>
      <c r="F727" t="s">
        <v>843</v>
      </c>
      <c r="G727">
        <v>4</v>
      </c>
      <c r="H727" t="s">
        <v>252</v>
      </c>
      <c r="I727">
        <v>595</v>
      </c>
      <c r="J727">
        <v>612</v>
      </c>
      <c r="K727">
        <v>1207</v>
      </c>
      <c r="L727">
        <v>598</v>
      </c>
      <c r="M727">
        <v>602</v>
      </c>
      <c r="N727">
        <v>1200</v>
      </c>
      <c r="O727">
        <v>595</v>
      </c>
      <c r="P727">
        <v>591</v>
      </c>
      <c r="Q727">
        <v>1185</v>
      </c>
      <c r="R727">
        <v>602</v>
      </c>
      <c r="S727">
        <v>616</v>
      </c>
      <c r="T727">
        <v>1218</v>
      </c>
      <c r="U727">
        <v>262</v>
      </c>
      <c r="V727">
        <v>191</v>
      </c>
      <c r="W727">
        <v>453</v>
      </c>
      <c r="X727">
        <v>48423.828000000001</v>
      </c>
    </row>
    <row r="728" spans="1:24" x14ac:dyDescent="0.2">
      <c r="A728">
        <v>14906006</v>
      </c>
      <c r="B728" t="s">
        <v>126</v>
      </c>
      <c r="C728">
        <v>14906</v>
      </c>
      <c r="D728" t="s">
        <v>124</v>
      </c>
      <c r="E728">
        <v>14</v>
      </c>
      <c r="F728" t="s">
        <v>108</v>
      </c>
      <c r="G728">
        <v>12</v>
      </c>
      <c r="H728" t="s">
        <v>115</v>
      </c>
      <c r="I728">
        <v>492</v>
      </c>
      <c r="J728">
        <v>464</v>
      </c>
      <c r="K728">
        <v>954</v>
      </c>
      <c r="L728">
        <v>534</v>
      </c>
      <c r="M728">
        <v>488</v>
      </c>
      <c r="N728">
        <v>1021</v>
      </c>
      <c r="O728">
        <v>552</v>
      </c>
      <c r="P728">
        <v>485</v>
      </c>
      <c r="Q728">
        <v>1035</v>
      </c>
      <c r="R728">
        <v>500</v>
      </c>
      <c r="S728">
        <v>493</v>
      </c>
      <c r="T728">
        <v>993</v>
      </c>
      <c r="U728">
        <v>183</v>
      </c>
      <c r="V728">
        <v>184</v>
      </c>
      <c r="W728">
        <v>367</v>
      </c>
      <c r="X728">
        <v>51086.625</v>
      </c>
    </row>
    <row r="729" spans="1:24" x14ac:dyDescent="0.2">
      <c r="A729">
        <v>71905010</v>
      </c>
      <c r="B729" t="s">
        <v>734</v>
      </c>
      <c r="C729">
        <v>71905</v>
      </c>
      <c r="D729" t="s">
        <v>727</v>
      </c>
      <c r="E729">
        <v>71</v>
      </c>
      <c r="F729" t="s">
        <v>696</v>
      </c>
      <c r="G729">
        <v>19</v>
      </c>
      <c r="H729" t="s">
        <v>697</v>
      </c>
      <c r="I729">
        <v>440</v>
      </c>
      <c r="J729">
        <v>390</v>
      </c>
      <c r="K729">
        <v>830</v>
      </c>
      <c r="L729">
        <v>440</v>
      </c>
      <c r="M729">
        <v>390</v>
      </c>
      <c r="N729">
        <v>830</v>
      </c>
      <c r="O729">
        <v>440</v>
      </c>
      <c r="P729">
        <v>390</v>
      </c>
      <c r="Q729">
        <v>830</v>
      </c>
      <c r="U729">
        <v>51</v>
      </c>
      <c r="V729">
        <v>51</v>
      </c>
      <c r="W729">
        <v>102</v>
      </c>
      <c r="X729">
        <v>55270.713000000018</v>
      </c>
    </row>
    <row r="730" spans="1:24" x14ac:dyDescent="0.2">
      <c r="A730">
        <v>71905033</v>
      </c>
      <c r="B730" t="s">
        <v>736</v>
      </c>
      <c r="C730">
        <v>71905</v>
      </c>
      <c r="D730" t="s">
        <v>727</v>
      </c>
      <c r="E730">
        <v>71</v>
      </c>
      <c r="F730" t="s">
        <v>696</v>
      </c>
      <c r="G730">
        <v>19</v>
      </c>
      <c r="H730" t="s">
        <v>697</v>
      </c>
      <c r="I730">
        <v>400</v>
      </c>
      <c r="J730">
        <v>373</v>
      </c>
      <c r="K730">
        <v>768</v>
      </c>
      <c r="L730">
        <v>414</v>
      </c>
      <c r="M730">
        <v>394</v>
      </c>
      <c r="N730">
        <v>804</v>
      </c>
      <c r="O730">
        <v>425</v>
      </c>
      <c r="P730">
        <v>363</v>
      </c>
      <c r="Q730">
        <v>788</v>
      </c>
      <c r="R730">
        <v>400</v>
      </c>
      <c r="S730">
        <v>437</v>
      </c>
      <c r="T730">
        <v>827</v>
      </c>
      <c r="U730">
        <v>56</v>
      </c>
      <c r="V730">
        <v>90</v>
      </c>
      <c r="W730">
        <v>146</v>
      </c>
      <c r="X730">
        <v>55270.713000000018</v>
      </c>
    </row>
    <row r="731" spans="1:24" x14ac:dyDescent="0.2">
      <c r="A731">
        <v>71905017</v>
      </c>
      <c r="B731" t="s">
        <v>735</v>
      </c>
      <c r="C731">
        <v>71905</v>
      </c>
      <c r="D731" t="s">
        <v>727</v>
      </c>
      <c r="E731">
        <v>71</v>
      </c>
      <c r="F731" t="s">
        <v>696</v>
      </c>
      <c r="G731">
        <v>19</v>
      </c>
      <c r="H731" t="s">
        <v>697</v>
      </c>
      <c r="I731">
        <v>528</v>
      </c>
      <c r="J731">
        <v>510</v>
      </c>
      <c r="K731">
        <v>1040</v>
      </c>
      <c r="L731">
        <v>547</v>
      </c>
      <c r="M731">
        <v>522</v>
      </c>
      <c r="N731">
        <v>1074</v>
      </c>
      <c r="O731">
        <v>545</v>
      </c>
      <c r="P731">
        <v>517</v>
      </c>
      <c r="Q731">
        <v>1071</v>
      </c>
      <c r="R731">
        <v>549</v>
      </c>
      <c r="S731">
        <v>530</v>
      </c>
      <c r="T731">
        <v>1078</v>
      </c>
      <c r="U731">
        <v>234</v>
      </c>
      <c r="V731">
        <v>173</v>
      </c>
      <c r="W731">
        <v>407</v>
      </c>
      <c r="X731">
        <v>55270.713000000018</v>
      </c>
    </row>
    <row r="732" spans="1:24" x14ac:dyDescent="0.2">
      <c r="A732">
        <v>71905005</v>
      </c>
      <c r="B732" t="s">
        <v>731</v>
      </c>
      <c r="C732">
        <v>71905</v>
      </c>
      <c r="D732" t="s">
        <v>727</v>
      </c>
      <c r="E732">
        <v>71</v>
      </c>
      <c r="F732" t="s">
        <v>696</v>
      </c>
      <c r="G732">
        <v>19</v>
      </c>
      <c r="H732" t="s">
        <v>697</v>
      </c>
      <c r="I732">
        <v>489</v>
      </c>
      <c r="J732">
        <v>457</v>
      </c>
      <c r="K732">
        <v>946</v>
      </c>
      <c r="L732">
        <v>490</v>
      </c>
      <c r="M732">
        <v>458</v>
      </c>
      <c r="N732">
        <v>948</v>
      </c>
      <c r="O732">
        <v>472</v>
      </c>
      <c r="P732">
        <v>440</v>
      </c>
      <c r="Q732">
        <v>912</v>
      </c>
      <c r="R732">
        <v>513</v>
      </c>
      <c r="S732">
        <v>481</v>
      </c>
      <c r="T732">
        <v>994</v>
      </c>
      <c r="U732">
        <v>562</v>
      </c>
      <c r="V732">
        <v>605</v>
      </c>
      <c r="W732">
        <v>1167</v>
      </c>
      <c r="X732">
        <v>55270.713000000018</v>
      </c>
    </row>
    <row r="733" spans="1:24" x14ac:dyDescent="0.2">
      <c r="A733">
        <v>246909011</v>
      </c>
      <c r="B733" t="s">
        <v>1888</v>
      </c>
      <c r="C733">
        <v>246909</v>
      </c>
      <c r="D733" t="s">
        <v>2134</v>
      </c>
      <c r="E733">
        <v>246</v>
      </c>
      <c r="F733" t="s">
        <v>2118</v>
      </c>
      <c r="G733">
        <v>13</v>
      </c>
      <c r="H733" t="s">
        <v>92</v>
      </c>
      <c r="I733">
        <v>392</v>
      </c>
      <c r="J733">
        <v>412</v>
      </c>
      <c r="K733">
        <v>803</v>
      </c>
      <c r="L733">
        <v>425</v>
      </c>
      <c r="M733">
        <v>430</v>
      </c>
      <c r="N733">
        <v>855</v>
      </c>
      <c r="O733">
        <v>432</v>
      </c>
      <c r="P733">
        <v>431</v>
      </c>
      <c r="Q733">
        <v>863</v>
      </c>
      <c r="R733">
        <v>420</v>
      </c>
      <c r="S733">
        <v>430</v>
      </c>
      <c r="T733">
        <v>849</v>
      </c>
      <c r="U733">
        <v>189</v>
      </c>
      <c r="V733">
        <v>203</v>
      </c>
      <c r="W733">
        <v>392</v>
      </c>
      <c r="X733">
        <v>55594.972000000002</v>
      </c>
    </row>
    <row r="734" spans="1:24" x14ac:dyDescent="0.2">
      <c r="A734">
        <v>71909003</v>
      </c>
      <c r="B734" t="s">
        <v>747</v>
      </c>
      <c r="C734">
        <v>71909</v>
      </c>
      <c r="D734" t="s">
        <v>745</v>
      </c>
      <c r="E734">
        <v>71</v>
      </c>
      <c r="F734" t="s">
        <v>696</v>
      </c>
      <c r="G734">
        <v>19</v>
      </c>
      <c r="H734" t="s">
        <v>697</v>
      </c>
      <c r="I734">
        <v>360</v>
      </c>
      <c r="J734">
        <v>387</v>
      </c>
      <c r="K734">
        <v>747</v>
      </c>
      <c r="L734">
        <v>427</v>
      </c>
      <c r="M734">
        <v>407</v>
      </c>
      <c r="N734">
        <v>833</v>
      </c>
      <c r="R734">
        <v>427</v>
      </c>
      <c r="S734">
        <v>407</v>
      </c>
      <c r="T734">
        <v>833</v>
      </c>
      <c r="U734">
        <v>8</v>
      </c>
      <c r="V734">
        <v>42</v>
      </c>
      <c r="W734">
        <v>50</v>
      </c>
      <c r="X734">
        <v>57459.817999999999</v>
      </c>
    </row>
    <row r="735" spans="1:24" x14ac:dyDescent="0.2">
      <c r="A735">
        <v>71909009</v>
      </c>
      <c r="B735" t="s">
        <v>752</v>
      </c>
      <c r="C735">
        <v>71909</v>
      </c>
      <c r="D735" t="s">
        <v>745</v>
      </c>
      <c r="E735">
        <v>71</v>
      </c>
      <c r="F735" t="s">
        <v>696</v>
      </c>
      <c r="G735">
        <v>19</v>
      </c>
      <c r="H735" t="s">
        <v>697</v>
      </c>
      <c r="I735">
        <v>387</v>
      </c>
      <c r="J735">
        <v>381</v>
      </c>
      <c r="K735">
        <v>770</v>
      </c>
      <c r="L735">
        <v>393</v>
      </c>
      <c r="M735">
        <v>389</v>
      </c>
      <c r="N735">
        <v>784</v>
      </c>
      <c r="O735">
        <v>401</v>
      </c>
      <c r="P735">
        <v>389</v>
      </c>
      <c r="Q735">
        <v>791</v>
      </c>
      <c r="R735">
        <v>378</v>
      </c>
      <c r="S735">
        <v>390</v>
      </c>
      <c r="T735">
        <v>770</v>
      </c>
      <c r="U735">
        <v>25</v>
      </c>
      <c r="V735">
        <v>47</v>
      </c>
      <c r="W735">
        <v>72</v>
      </c>
      <c r="X735">
        <v>57459.817999999999</v>
      </c>
    </row>
    <row r="736" spans="1:24" x14ac:dyDescent="0.2">
      <c r="A736">
        <v>71909007</v>
      </c>
      <c r="B736" t="s">
        <v>750</v>
      </c>
      <c r="C736">
        <v>71909</v>
      </c>
      <c r="D736" t="s">
        <v>745</v>
      </c>
      <c r="E736">
        <v>71</v>
      </c>
      <c r="F736" t="s">
        <v>696</v>
      </c>
      <c r="G736">
        <v>19</v>
      </c>
      <c r="H736" t="s">
        <v>697</v>
      </c>
      <c r="I736">
        <v>535</v>
      </c>
      <c r="J736">
        <v>540</v>
      </c>
      <c r="K736">
        <v>1075</v>
      </c>
      <c r="L736">
        <v>544</v>
      </c>
      <c r="M736">
        <v>545</v>
      </c>
      <c r="N736">
        <v>1088</v>
      </c>
      <c r="O736">
        <v>538</v>
      </c>
      <c r="P736">
        <v>527</v>
      </c>
      <c r="Q736">
        <v>1065</v>
      </c>
      <c r="R736">
        <v>554</v>
      </c>
      <c r="S736">
        <v>573</v>
      </c>
      <c r="T736">
        <v>1127</v>
      </c>
      <c r="U736">
        <v>293</v>
      </c>
      <c r="V736">
        <v>171</v>
      </c>
      <c r="W736">
        <v>464</v>
      </c>
      <c r="X736">
        <v>57459.817999999999</v>
      </c>
    </row>
    <row r="737" spans="1:24" x14ac:dyDescent="0.2">
      <c r="A737">
        <v>101903012</v>
      </c>
      <c r="B737" t="s">
        <v>1021</v>
      </c>
      <c r="C737">
        <v>101903</v>
      </c>
      <c r="D737" t="s">
        <v>1017</v>
      </c>
      <c r="E737">
        <v>101</v>
      </c>
      <c r="F737" t="s">
        <v>971</v>
      </c>
      <c r="G737">
        <v>4</v>
      </c>
      <c r="H737" t="s">
        <v>252</v>
      </c>
      <c r="I737">
        <v>537</v>
      </c>
      <c r="J737">
        <v>536</v>
      </c>
      <c r="K737">
        <v>1073</v>
      </c>
      <c r="L737">
        <v>544</v>
      </c>
      <c r="M737">
        <v>539</v>
      </c>
      <c r="N737">
        <v>1083</v>
      </c>
      <c r="O737">
        <v>539</v>
      </c>
      <c r="P737">
        <v>533</v>
      </c>
      <c r="Q737">
        <v>1073</v>
      </c>
      <c r="R737">
        <v>554</v>
      </c>
      <c r="S737">
        <v>552</v>
      </c>
      <c r="T737">
        <v>1105</v>
      </c>
      <c r="U737">
        <v>274</v>
      </c>
      <c r="V737">
        <v>158</v>
      </c>
      <c r="W737">
        <v>432</v>
      </c>
      <c r="X737">
        <v>60767.932000000001</v>
      </c>
    </row>
    <row r="738" spans="1:24" x14ac:dyDescent="0.2">
      <c r="A738">
        <v>101903006</v>
      </c>
      <c r="B738" t="s">
        <v>1020</v>
      </c>
      <c r="C738">
        <v>101903</v>
      </c>
      <c r="D738" t="s">
        <v>1017</v>
      </c>
      <c r="E738">
        <v>101</v>
      </c>
      <c r="F738" t="s">
        <v>971</v>
      </c>
      <c r="G738">
        <v>4</v>
      </c>
      <c r="H738" t="s">
        <v>252</v>
      </c>
      <c r="I738">
        <v>579</v>
      </c>
      <c r="J738">
        <v>582</v>
      </c>
      <c r="K738">
        <v>1161</v>
      </c>
      <c r="L738">
        <v>578</v>
      </c>
      <c r="M738">
        <v>577</v>
      </c>
      <c r="N738">
        <v>1155</v>
      </c>
      <c r="O738">
        <v>578</v>
      </c>
      <c r="P738">
        <v>568</v>
      </c>
      <c r="Q738">
        <v>1146</v>
      </c>
      <c r="R738">
        <v>579</v>
      </c>
      <c r="S738">
        <v>586</v>
      </c>
      <c r="T738">
        <v>1164</v>
      </c>
      <c r="U738">
        <v>429</v>
      </c>
      <c r="V738">
        <v>380</v>
      </c>
      <c r="W738">
        <v>809</v>
      </c>
      <c r="X738">
        <v>60767.932000000001</v>
      </c>
    </row>
    <row r="739" spans="1:24" x14ac:dyDescent="0.2">
      <c r="A739">
        <v>31901127</v>
      </c>
      <c r="B739" t="s">
        <v>335</v>
      </c>
      <c r="C739">
        <v>31901</v>
      </c>
      <c r="D739" t="s">
        <v>325</v>
      </c>
      <c r="E739">
        <v>31</v>
      </c>
      <c r="F739" t="s">
        <v>326</v>
      </c>
      <c r="G739">
        <v>1</v>
      </c>
      <c r="H739" t="s">
        <v>327</v>
      </c>
      <c r="I739">
        <v>450</v>
      </c>
      <c r="J739">
        <v>500</v>
      </c>
      <c r="K739">
        <v>950</v>
      </c>
      <c r="L739">
        <v>450</v>
      </c>
      <c r="M739">
        <v>500</v>
      </c>
      <c r="N739">
        <v>950</v>
      </c>
      <c r="O739">
        <v>460</v>
      </c>
      <c r="P739">
        <v>497</v>
      </c>
      <c r="Q739">
        <v>957</v>
      </c>
      <c r="U739">
        <v>103</v>
      </c>
      <c r="V739">
        <v>0</v>
      </c>
      <c r="W739">
        <v>103</v>
      </c>
      <c r="X739">
        <v>64082.152000000002</v>
      </c>
    </row>
    <row r="740" spans="1:24" x14ac:dyDescent="0.2">
      <c r="A740">
        <v>31901008</v>
      </c>
      <c r="B740" t="s">
        <v>332</v>
      </c>
      <c r="C740">
        <v>31901</v>
      </c>
      <c r="D740" t="s">
        <v>325</v>
      </c>
      <c r="E740">
        <v>31</v>
      </c>
      <c r="F740" t="s">
        <v>326</v>
      </c>
      <c r="G740">
        <v>1</v>
      </c>
      <c r="H740" t="s">
        <v>327</v>
      </c>
      <c r="I740">
        <v>553</v>
      </c>
      <c r="J740">
        <v>524</v>
      </c>
      <c r="K740">
        <v>1078</v>
      </c>
      <c r="L740">
        <v>556</v>
      </c>
      <c r="M740">
        <v>522</v>
      </c>
      <c r="N740">
        <v>1078</v>
      </c>
      <c r="O740">
        <v>560</v>
      </c>
      <c r="P740">
        <v>515</v>
      </c>
      <c r="Q740">
        <v>1074</v>
      </c>
      <c r="R740">
        <v>550</v>
      </c>
      <c r="S740">
        <v>533</v>
      </c>
      <c r="T740">
        <v>1082</v>
      </c>
      <c r="U740">
        <v>265</v>
      </c>
      <c r="V740">
        <v>160</v>
      </c>
      <c r="W740">
        <v>425</v>
      </c>
      <c r="X740">
        <v>64082.152000000002</v>
      </c>
    </row>
    <row r="741" spans="1:24" x14ac:dyDescent="0.2">
      <c r="A741">
        <v>31901055</v>
      </c>
      <c r="B741" t="s">
        <v>334</v>
      </c>
      <c r="C741">
        <v>31901</v>
      </c>
      <c r="D741" t="s">
        <v>325</v>
      </c>
      <c r="E741">
        <v>31</v>
      </c>
      <c r="F741" t="s">
        <v>326</v>
      </c>
      <c r="G741">
        <v>1</v>
      </c>
      <c r="H741" t="s">
        <v>327</v>
      </c>
      <c r="I741">
        <v>610</v>
      </c>
      <c r="J741">
        <v>580</v>
      </c>
      <c r="K741">
        <v>1190</v>
      </c>
      <c r="L741">
        <v>610</v>
      </c>
      <c r="M741">
        <v>580</v>
      </c>
      <c r="N741">
        <v>1190</v>
      </c>
      <c r="O741">
        <v>610</v>
      </c>
      <c r="P741">
        <v>580</v>
      </c>
      <c r="Q741">
        <v>1190</v>
      </c>
      <c r="U741">
        <v>425</v>
      </c>
      <c r="V741">
        <v>441</v>
      </c>
      <c r="W741">
        <v>866</v>
      </c>
      <c r="X741">
        <v>64082.152000000002</v>
      </c>
    </row>
    <row r="742" spans="1:24" x14ac:dyDescent="0.2">
      <c r="A742">
        <v>43910008</v>
      </c>
      <c r="B742" t="s">
        <v>421</v>
      </c>
      <c r="C742">
        <v>43910</v>
      </c>
      <c r="D742" t="s">
        <v>419</v>
      </c>
      <c r="E742">
        <v>43</v>
      </c>
      <c r="F742" t="s">
        <v>396</v>
      </c>
      <c r="G742">
        <v>10</v>
      </c>
      <c r="H742" t="s">
        <v>397</v>
      </c>
      <c r="I742">
        <v>493</v>
      </c>
      <c r="J742">
        <v>489</v>
      </c>
      <c r="K742">
        <v>981</v>
      </c>
      <c r="L742">
        <v>588</v>
      </c>
      <c r="M742">
        <v>570</v>
      </c>
      <c r="N742">
        <v>1159</v>
      </c>
      <c r="O742">
        <v>551</v>
      </c>
      <c r="P742">
        <v>521</v>
      </c>
      <c r="Q742">
        <v>1071</v>
      </c>
      <c r="R742">
        <v>603</v>
      </c>
      <c r="S742">
        <v>589</v>
      </c>
      <c r="T742">
        <v>1193</v>
      </c>
      <c r="U742">
        <v>160</v>
      </c>
      <c r="V742">
        <v>259</v>
      </c>
      <c r="W742">
        <v>419</v>
      </c>
      <c r="X742">
        <v>64213.548000000003</v>
      </c>
    </row>
    <row r="743" spans="1:24" x14ac:dyDescent="0.2">
      <c r="A743">
        <v>15907024</v>
      </c>
      <c r="B743" t="s">
        <v>179</v>
      </c>
      <c r="C743">
        <v>15907</v>
      </c>
      <c r="D743" t="s">
        <v>169</v>
      </c>
      <c r="E743">
        <v>15</v>
      </c>
      <c r="F743" t="s">
        <v>139</v>
      </c>
      <c r="G743">
        <v>20</v>
      </c>
      <c r="H743" t="s">
        <v>67</v>
      </c>
      <c r="I743">
        <v>415</v>
      </c>
      <c r="J743">
        <v>398</v>
      </c>
      <c r="K743">
        <v>812</v>
      </c>
      <c r="L743">
        <v>407</v>
      </c>
      <c r="M743">
        <v>394</v>
      </c>
      <c r="N743">
        <v>801</v>
      </c>
      <c r="O743">
        <v>420</v>
      </c>
      <c r="P743">
        <v>396</v>
      </c>
      <c r="Q743">
        <v>816</v>
      </c>
      <c r="R743">
        <v>375</v>
      </c>
      <c r="S743">
        <v>389</v>
      </c>
      <c r="T743">
        <v>764</v>
      </c>
      <c r="U743">
        <v>91</v>
      </c>
      <c r="V743">
        <v>87</v>
      </c>
      <c r="W743">
        <v>178</v>
      </c>
      <c r="X743">
        <v>67874.505000000005</v>
      </c>
    </row>
    <row r="744" spans="1:24" x14ac:dyDescent="0.2">
      <c r="A744">
        <v>15907004</v>
      </c>
      <c r="B744" t="s">
        <v>172</v>
      </c>
      <c r="C744">
        <v>15907</v>
      </c>
      <c r="D744" t="s">
        <v>169</v>
      </c>
      <c r="E744">
        <v>15</v>
      </c>
      <c r="F744" t="s">
        <v>139</v>
      </c>
      <c r="G744">
        <v>20</v>
      </c>
      <c r="H744" t="s">
        <v>67</v>
      </c>
      <c r="I744">
        <v>492</v>
      </c>
      <c r="J744">
        <v>489</v>
      </c>
      <c r="K744">
        <v>981</v>
      </c>
      <c r="L744">
        <v>498</v>
      </c>
      <c r="M744">
        <v>481</v>
      </c>
      <c r="N744">
        <v>979</v>
      </c>
      <c r="O744">
        <v>498</v>
      </c>
      <c r="P744">
        <v>475</v>
      </c>
      <c r="Q744">
        <v>973</v>
      </c>
      <c r="R744">
        <v>497</v>
      </c>
      <c r="S744">
        <v>497</v>
      </c>
      <c r="T744">
        <v>994</v>
      </c>
      <c r="U744">
        <v>245</v>
      </c>
      <c r="V744">
        <v>116</v>
      </c>
      <c r="W744">
        <v>361</v>
      </c>
      <c r="X744">
        <v>67874.505000000005</v>
      </c>
    </row>
    <row r="745" spans="1:24" x14ac:dyDescent="0.2">
      <c r="A745">
        <v>15907023</v>
      </c>
      <c r="B745" t="s">
        <v>178</v>
      </c>
      <c r="C745">
        <v>15907</v>
      </c>
      <c r="D745" t="s">
        <v>169</v>
      </c>
      <c r="E745">
        <v>15</v>
      </c>
      <c r="F745" t="s">
        <v>139</v>
      </c>
      <c r="G745">
        <v>20</v>
      </c>
      <c r="H745" t="s">
        <v>67</v>
      </c>
      <c r="I745">
        <v>578</v>
      </c>
      <c r="J745">
        <v>591</v>
      </c>
      <c r="K745">
        <v>1168</v>
      </c>
      <c r="L745">
        <v>577</v>
      </c>
      <c r="M745">
        <v>584</v>
      </c>
      <c r="N745">
        <v>1161</v>
      </c>
      <c r="O745">
        <v>577</v>
      </c>
      <c r="P745">
        <v>584</v>
      </c>
      <c r="Q745">
        <v>1161</v>
      </c>
      <c r="U745">
        <v>424</v>
      </c>
      <c r="V745">
        <v>0</v>
      </c>
      <c r="W745">
        <v>424</v>
      </c>
      <c r="X745">
        <v>67874.505000000005</v>
      </c>
    </row>
    <row r="746" spans="1:24" x14ac:dyDescent="0.2">
      <c r="A746">
        <v>15907022</v>
      </c>
      <c r="B746" t="s">
        <v>177</v>
      </c>
      <c r="C746">
        <v>15907</v>
      </c>
      <c r="D746" t="s">
        <v>169</v>
      </c>
      <c r="E746">
        <v>15</v>
      </c>
      <c r="F746" t="s">
        <v>139</v>
      </c>
      <c r="G746">
        <v>20</v>
      </c>
      <c r="H746" t="s">
        <v>67</v>
      </c>
      <c r="I746">
        <v>531</v>
      </c>
      <c r="J746">
        <v>525</v>
      </c>
      <c r="K746">
        <v>1056</v>
      </c>
      <c r="L746">
        <v>539</v>
      </c>
      <c r="M746">
        <v>531</v>
      </c>
      <c r="N746">
        <v>1069</v>
      </c>
      <c r="O746">
        <v>535</v>
      </c>
      <c r="P746">
        <v>523</v>
      </c>
      <c r="Q746">
        <v>1058</v>
      </c>
      <c r="R746">
        <v>546</v>
      </c>
      <c r="S746">
        <v>547</v>
      </c>
      <c r="T746">
        <v>1093</v>
      </c>
      <c r="U746">
        <v>279</v>
      </c>
      <c r="V746">
        <v>158</v>
      </c>
      <c r="W746">
        <v>437</v>
      </c>
      <c r="X746">
        <v>67874.505000000005</v>
      </c>
    </row>
    <row r="747" spans="1:24" x14ac:dyDescent="0.2">
      <c r="A747">
        <v>15907006</v>
      </c>
      <c r="B747" t="s">
        <v>174</v>
      </c>
      <c r="C747">
        <v>15907</v>
      </c>
      <c r="D747" t="s">
        <v>169</v>
      </c>
      <c r="E747">
        <v>15</v>
      </c>
      <c r="F747" t="s">
        <v>139</v>
      </c>
      <c r="G747">
        <v>20</v>
      </c>
      <c r="H747" t="s">
        <v>67</v>
      </c>
      <c r="I747">
        <v>411</v>
      </c>
      <c r="J747">
        <v>406</v>
      </c>
      <c r="K747">
        <v>816</v>
      </c>
      <c r="L747">
        <v>409</v>
      </c>
      <c r="M747">
        <v>405</v>
      </c>
      <c r="N747">
        <v>814</v>
      </c>
      <c r="O747">
        <v>412</v>
      </c>
      <c r="P747">
        <v>411</v>
      </c>
      <c r="Q747">
        <v>823</v>
      </c>
      <c r="R747">
        <v>406</v>
      </c>
      <c r="S747">
        <v>399</v>
      </c>
      <c r="T747">
        <v>805</v>
      </c>
      <c r="U747">
        <v>489</v>
      </c>
      <c r="V747">
        <v>558</v>
      </c>
      <c r="W747">
        <v>1047</v>
      </c>
      <c r="X747">
        <v>67874.505000000005</v>
      </c>
    </row>
    <row r="748" spans="1:24" x14ac:dyDescent="0.2">
      <c r="A748">
        <v>57909006</v>
      </c>
      <c r="B748" t="s">
        <v>574</v>
      </c>
      <c r="C748">
        <v>57909</v>
      </c>
      <c r="D748" t="s">
        <v>570</v>
      </c>
      <c r="E748">
        <v>57</v>
      </c>
      <c r="F748" t="s">
        <v>480</v>
      </c>
      <c r="G748">
        <v>10</v>
      </c>
      <c r="H748" t="s">
        <v>397</v>
      </c>
      <c r="I748">
        <v>401</v>
      </c>
      <c r="J748">
        <v>398</v>
      </c>
      <c r="K748">
        <v>799</v>
      </c>
      <c r="L748">
        <v>449</v>
      </c>
      <c r="M748">
        <v>441</v>
      </c>
      <c r="N748">
        <v>890</v>
      </c>
      <c r="O748">
        <v>438</v>
      </c>
      <c r="P748">
        <v>439</v>
      </c>
      <c r="Q748">
        <v>877</v>
      </c>
      <c r="R748">
        <v>468</v>
      </c>
      <c r="S748">
        <v>446</v>
      </c>
      <c r="T748">
        <v>914</v>
      </c>
      <c r="U748">
        <v>81</v>
      </c>
      <c r="V748">
        <v>68</v>
      </c>
      <c r="W748">
        <v>149</v>
      </c>
      <c r="X748">
        <v>72369.164000000004</v>
      </c>
    </row>
    <row r="749" spans="1:24" x14ac:dyDescent="0.2">
      <c r="A749">
        <v>71902020</v>
      </c>
      <c r="B749" t="s">
        <v>721</v>
      </c>
      <c r="C749">
        <v>71902</v>
      </c>
      <c r="D749" t="s">
        <v>710</v>
      </c>
      <c r="E749">
        <v>71</v>
      </c>
      <c r="F749" t="s">
        <v>696</v>
      </c>
      <c r="G749">
        <v>19</v>
      </c>
      <c r="H749" t="s">
        <v>697</v>
      </c>
      <c r="I749">
        <v>386</v>
      </c>
      <c r="J749">
        <v>372</v>
      </c>
      <c r="K749">
        <v>758</v>
      </c>
      <c r="L749">
        <v>394</v>
      </c>
      <c r="M749">
        <v>385</v>
      </c>
      <c r="N749">
        <v>778</v>
      </c>
      <c r="O749">
        <v>404</v>
      </c>
      <c r="P749">
        <v>391</v>
      </c>
      <c r="Q749">
        <v>795</v>
      </c>
      <c r="R749">
        <v>381</v>
      </c>
      <c r="S749">
        <v>376</v>
      </c>
      <c r="T749">
        <v>754</v>
      </c>
      <c r="U749">
        <v>158</v>
      </c>
      <c r="V749">
        <v>119</v>
      </c>
      <c r="W749">
        <v>277</v>
      </c>
      <c r="X749">
        <v>76212.111000000004</v>
      </c>
    </row>
    <row r="750" spans="1:24" x14ac:dyDescent="0.2">
      <c r="A750">
        <v>71902015</v>
      </c>
      <c r="B750" t="s">
        <v>720</v>
      </c>
      <c r="C750">
        <v>71902</v>
      </c>
      <c r="D750" t="s">
        <v>710</v>
      </c>
      <c r="E750">
        <v>71</v>
      </c>
      <c r="F750" t="s">
        <v>696</v>
      </c>
      <c r="G750">
        <v>19</v>
      </c>
      <c r="H750" t="s">
        <v>697</v>
      </c>
      <c r="I750">
        <v>536</v>
      </c>
      <c r="J750">
        <v>528</v>
      </c>
      <c r="K750">
        <v>1064</v>
      </c>
      <c r="L750">
        <v>544</v>
      </c>
      <c r="M750">
        <v>535</v>
      </c>
      <c r="N750">
        <v>1079</v>
      </c>
      <c r="O750">
        <v>523</v>
      </c>
      <c r="P750">
        <v>521</v>
      </c>
      <c r="Q750">
        <v>1043</v>
      </c>
      <c r="R750">
        <v>582</v>
      </c>
      <c r="S750">
        <v>559</v>
      </c>
      <c r="T750">
        <v>1140</v>
      </c>
      <c r="U750">
        <v>262</v>
      </c>
      <c r="V750">
        <v>173</v>
      </c>
      <c r="W750">
        <v>435</v>
      </c>
      <c r="X750">
        <v>76212.111000000004</v>
      </c>
    </row>
    <row r="751" spans="1:24" x14ac:dyDescent="0.2">
      <c r="A751">
        <v>71902011</v>
      </c>
      <c r="B751" t="s">
        <v>718</v>
      </c>
      <c r="C751">
        <v>71902</v>
      </c>
      <c r="D751" t="s">
        <v>710</v>
      </c>
      <c r="E751">
        <v>71</v>
      </c>
      <c r="F751" t="s">
        <v>696</v>
      </c>
      <c r="G751">
        <v>19</v>
      </c>
      <c r="H751" t="s">
        <v>697</v>
      </c>
      <c r="I751">
        <v>541</v>
      </c>
      <c r="J751">
        <v>554</v>
      </c>
      <c r="K751">
        <v>1096</v>
      </c>
      <c r="L751">
        <v>563</v>
      </c>
      <c r="M751">
        <v>566</v>
      </c>
      <c r="N751">
        <v>1128</v>
      </c>
      <c r="O751">
        <v>560</v>
      </c>
      <c r="P751">
        <v>558</v>
      </c>
      <c r="Q751">
        <v>1118</v>
      </c>
      <c r="R751">
        <v>571</v>
      </c>
      <c r="S751">
        <v>593</v>
      </c>
      <c r="T751">
        <v>1165</v>
      </c>
      <c r="U751">
        <v>475</v>
      </c>
      <c r="V751">
        <v>160</v>
      </c>
      <c r="W751">
        <v>635</v>
      </c>
      <c r="X751">
        <v>76212.111000000004</v>
      </c>
    </row>
    <row r="752" spans="1:24" x14ac:dyDescent="0.2">
      <c r="A752">
        <v>71902009</v>
      </c>
      <c r="B752" t="s">
        <v>175</v>
      </c>
      <c r="C752">
        <v>71902</v>
      </c>
      <c r="D752" t="s">
        <v>710</v>
      </c>
      <c r="E752">
        <v>71</v>
      </c>
      <c r="F752" t="s">
        <v>696</v>
      </c>
      <c r="G752">
        <v>19</v>
      </c>
      <c r="H752" t="s">
        <v>697</v>
      </c>
      <c r="I752">
        <v>409</v>
      </c>
      <c r="J752">
        <v>419</v>
      </c>
      <c r="K752">
        <v>828</v>
      </c>
      <c r="L752">
        <v>411</v>
      </c>
      <c r="M752">
        <v>421</v>
      </c>
      <c r="N752">
        <v>832</v>
      </c>
      <c r="O752">
        <v>414</v>
      </c>
      <c r="P752">
        <v>415</v>
      </c>
      <c r="Q752">
        <v>829</v>
      </c>
      <c r="R752">
        <v>408</v>
      </c>
      <c r="S752">
        <v>426</v>
      </c>
      <c r="T752">
        <v>834</v>
      </c>
      <c r="U752">
        <v>430</v>
      </c>
      <c r="V752">
        <v>573</v>
      </c>
      <c r="W752">
        <v>1003</v>
      </c>
      <c r="X752">
        <v>76212.111000000004</v>
      </c>
    </row>
    <row r="753" spans="1:24" x14ac:dyDescent="0.2">
      <c r="A753">
        <v>220901006</v>
      </c>
      <c r="B753" t="s">
        <v>1866</v>
      </c>
      <c r="C753">
        <v>220901</v>
      </c>
      <c r="D753" t="s">
        <v>1863</v>
      </c>
      <c r="E753">
        <v>220</v>
      </c>
      <c r="F753" t="s">
        <v>1860</v>
      </c>
      <c r="G753">
        <v>11</v>
      </c>
      <c r="H753" t="s">
        <v>461</v>
      </c>
      <c r="I753">
        <v>453</v>
      </c>
      <c r="J753">
        <v>415</v>
      </c>
      <c r="K753">
        <v>868</v>
      </c>
      <c r="L753">
        <v>451</v>
      </c>
      <c r="M753">
        <v>406</v>
      </c>
      <c r="N753">
        <v>857</v>
      </c>
      <c r="O753">
        <v>415</v>
      </c>
      <c r="P753">
        <v>385</v>
      </c>
      <c r="Q753">
        <v>800</v>
      </c>
      <c r="R753">
        <v>500</v>
      </c>
      <c r="S753">
        <v>433</v>
      </c>
      <c r="T753">
        <v>933</v>
      </c>
      <c r="U753">
        <v>166</v>
      </c>
      <c r="V753">
        <v>148</v>
      </c>
      <c r="W753">
        <v>314</v>
      </c>
      <c r="X753">
        <v>78021.790000000037</v>
      </c>
    </row>
    <row r="754" spans="1:24" x14ac:dyDescent="0.2">
      <c r="A754">
        <v>15910008</v>
      </c>
      <c r="B754" t="s">
        <v>191</v>
      </c>
      <c r="C754">
        <v>15910</v>
      </c>
      <c r="D754" t="s">
        <v>185</v>
      </c>
      <c r="E754">
        <v>15</v>
      </c>
      <c r="F754" t="s">
        <v>139</v>
      </c>
      <c r="G754">
        <v>20</v>
      </c>
      <c r="H754" t="s">
        <v>67</v>
      </c>
      <c r="I754">
        <v>483</v>
      </c>
      <c r="J754">
        <v>440</v>
      </c>
      <c r="K754">
        <v>923</v>
      </c>
      <c r="L754">
        <v>500</v>
      </c>
      <c r="M754">
        <v>466</v>
      </c>
      <c r="N754">
        <v>966</v>
      </c>
      <c r="O754">
        <v>502</v>
      </c>
      <c r="P754">
        <v>476</v>
      </c>
      <c r="Q754">
        <v>978</v>
      </c>
      <c r="R754">
        <v>497</v>
      </c>
      <c r="S754">
        <v>450</v>
      </c>
      <c r="T754">
        <v>947</v>
      </c>
      <c r="U754">
        <v>69</v>
      </c>
      <c r="V754">
        <v>71</v>
      </c>
      <c r="W754">
        <v>140</v>
      </c>
      <c r="X754">
        <v>80494.501000000004</v>
      </c>
    </row>
    <row r="755" spans="1:24" x14ac:dyDescent="0.2">
      <c r="A755">
        <v>15910009</v>
      </c>
      <c r="B755" t="s">
        <v>192</v>
      </c>
      <c r="C755">
        <v>15910</v>
      </c>
      <c r="D755" t="s">
        <v>185</v>
      </c>
      <c r="E755">
        <v>15</v>
      </c>
      <c r="F755" t="s">
        <v>139</v>
      </c>
      <c r="G755">
        <v>20</v>
      </c>
      <c r="H755" t="s">
        <v>67</v>
      </c>
      <c r="I755">
        <v>523</v>
      </c>
      <c r="J755">
        <v>536</v>
      </c>
      <c r="K755">
        <v>1060</v>
      </c>
      <c r="L755">
        <v>579</v>
      </c>
      <c r="M755">
        <v>564</v>
      </c>
      <c r="N755">
        <v>1143</v>
      </c>
      <c r="O755">
        <v>585</v>
      </c>
      <c r="P755">
        <v>553</v>
      </c>
      <c r="Q755">
        <v>1139</v>
      </c>
      <c r="R755">
        <v>570</v>
      </c>
      <c r="S755">
        <v>578</v>
      </c>
      <c r="T755">
        <v>1148</v>
      </c>
      <c r="U755">
        <v>274</v>
      </c>
      <c r="V755">
        <v>209</v>
      </c>
      <c r="W755">
        <v>483</v>
      </c>
      <c r="X755">
        <v>80494.501000000004</v>
      </c>
    </row>
    <row r="756" spans="1:24" x14ac:dyDescent="0.2">
      <c r="A756">
        <v>101914011</v>
      </c>
      <c r="B756" t="s">
        <v>1105</v>
      </c>
      <c r="C756">
        <v>101914</v>
      </c>
      <c r="D756" t="s">
        <v>1100</v>
      </c>
      <c r="E756">
        <v>101</v>
      </c>
      <c r="F756" t="s">
        <v>971</v>
      </c>
      <c r="G756">
        <v>4</v>
      </c>
      <c r="H756" t="s">
        <v>252</v>
      </c>
      <c r="I756">
        <v>460</v>
      </c>
      <c r="J756">
        <v>465</v>
      </c>
      <c r="K756">
        <v>925</v>
      </c>
      <c r="L756">
        <v>473</v>
      </c>
      <c r="M756">
        <v>470</v>
      </c>
      <c r="N756">
        <v>943</v>
      </c>
      <c r="R756">
        <v>460</v>
      </c>
      <c r="S756">
        <v>465</v>
      </c>
      <c r="T756">
        <v>925</v>
      </c>
      <c r="U756">
        <v>76</v>
      </c>
      <c r="V756">
        <v>91</v>
      </c>
      <c r="W756">
        <v>167</v>
      </c>
      <c r="X756">
        <v>86720.096999999994</v>
      </c>
    </row>
    <row r="757" spans="1:24" x14ac:dyDescent="0.2">
      <c r="A757">
        <v>79907012</v>
      </c>
      <c r="B757" t="s">
        <v>823</v>
      </c>
      <c r="C757">
        <v>79907</v>
      </c>
      <c r="D757" t="s">
        <v>815</v>
      </c>
      <c r="E757">
        <v>79</v>
      </c>
      <c r="F757" t="s">
        <v>808</v>
      </c>
      <c r="G757">
        <v>4</v>
      </c>
      <c r="H757" t="s">
        <v>252</v>
      </c>
      <c r="I757">
        <v>460</v>
      </c>
      <c r="J757">
        <v>448</v>
      </c>
      <c r="K757">
        <v>908</v>
      </c>
      <c r="L757">
        <v>459</v>
      </c>
      <c r="M757">
        <v>446</v>
      </c>
      <c r="N757">
        <v>904</v>
      </c>
      <c r="O757">
        <v>464</v>
      </c>
      <c r="P757">
        <v>441</v>
      </c>
      <c r="Q757">
        <v>905</v>
      </c>
      <c r="R757">
        <v>450</v>
      </c>
      <c r="S757">
        <v>455</v>
      </c>
      <c r="T757">
        <v>904</v>
      </c>
      <c r="U757">
        <v>631</v>
      </c>
      <c r="V757">
        <v>627</v>
      </c>
      <c r="W757">
        <v>1258</v>
      </c>
      <c r="X757">
        <v>87181.043999999994</v>
      </c>
    </row>
    <row r="758" spans="1:24" x14ac:dyDescent="0.2">
      <c r="A758">
        <v>79907002</v>
      </c>
      <c r="B758" t="s">
        <v>816</v>
      </c>
      <c r="C758">
        <v>79907</v>
      </c>
      <c r="D758" t="s">
        <v>815</v>
      </c>
      <c r="E758">
        <v>79</v>
      </c>
      <c r="F758" t="s">
        <v>808</v>
      </c>
      <c r="G758">
        <v>4</v>
      </c>
      <c r="H758" t="s">
        <v>252</v>
      </c>
      <c r="I758">
        <v>446</v>
      </c>
      <c r="J758">
        <v>436</v>
      </c>
      <c r="K758">
        <v>883</v>
      </c>
      <c r="L758">
        <v>452</v>
      </c>
      <c r="M758">
        <v>444</v>
      </c>
      <c r="N758">
        <v>895</v>
      </c>
      <c r="O758">
        <v>441</v>
      </c>
      <c r="P758">
        <v>428</v>
      </c>
      <c r="Q758">
        <v>869</v>
      </c>
      <c r="R758">
        <v>462</v>
      </c>
      <c r="S758">
        <v>460</v>
      </c>
      <c r="T758">
        <v>922</v>
      </c>
      <c r="U758">
        <v>620</v>
      </c>
      <c r="V758">
        <v>679</v>
      </c>
      <c r="W758">
        <v>1299</v>
      </c>
      <c r="X758">
        <v>87181.043999999994</v>
      </c>
    </row>
    <row r="759" spans="1:24" x14ac:dyDescent="0.2">
      <c r="A759">
        <v>101902013</v>
      </c>
      <c r="B759" t="s">
        <v>1015</v>
      </c>
      <c r="C759">
        <v>101902</v>
      </c>
      <c r="D759" t="s">
        <v>1010</v>
      </c>
      <c r="E759">
        <v>101</v>
      </c>
      <c r="F759" t="s">
        <v>971</v>
      </c>
      <c r="G759">
        <v>4</v>
      </c>
      <c r="H759" t="s">
        <v>252</v>
      </c>
      <c r="I759">
        <v>392</v>
      </c>
      <c r="J759">
        <v>395</v>
      </c>
      <c r="K759">
        <v>787</v>
      </c>
      <c r="L759">
        <v>394</v>
      </c>
      <c r="M759">
        <v>397</v>
      </c>
      <c r="N759">
        <v>791</v>
      </c>
      <c r="O759">
        <v>406</v>
      </c>
      <c r="P759">
        <v>387</v>
      </c>
      <c r="Q759">
        <v>793</v>
      </c>
      <c r="R759">
        <v>374</v>
      </c>
      <c r="S759">
        <v>414</v>
      </c>
      <c r="T759">
        <v>788</v>
      </c>
      <c r="U759">
        <v>121</v>
      </c>
      <c r="V759">
        <v>136</v>
      </c>
      <c r="W759">
        <v>257</v>
      </c>
      <c r="X759">
        <v>88188.914999999964</v>
      </c>
    </row>
    <row r="760" spans="1:24" x14ac:dyDescent="0.2">
      <c r="A760">
        <v>101902008</v>
      </c>
      <c r="B760" t="s">
        <v>1013</v>
      </c>
      <c r="C760">
        <v>101902</v>
      </c>
      <c r="D760" t="s">
        <v>1010</v>
      </c>
      <c r="E760">
        <v>101</v>
      </c>
      <c r="F760" t="s">
        <v>971</v>
      </c>
      <c r="G760">
        <v>4</v>
      </c>
      <c r="H760" t="s">
        <v>252</v>
      </c>
      <c r="I760">
        <v>545</v>
      </c>
      <c r="J760">
        <v>540</v>
      </c>
      <c r="K760">
        <v>1085</v>
      </c>
      <c r="L760">
        <v>546</v>
      </c>
      <c r="M760">
        <v>537</v>
      </c>
      <c r="N760">
        <v>1084</v>
      </c>
      <c r="O760">
        <v>537</v>
      </c>
      <c r="P760">
        <v>529</v>
      </c>
      <c r="Q760">
        <v>1065</v>
      </c>
      <c r="R760">
        <v>568</v>
      </c>
      <c r="S760">
        <v>558</v>
      </c>
      <c r="T760">
        <v>1126</v>
      </c>
      <c r="U760">
        <v>294</v>
      </c>
      <c r="V760">
        <v>155</v>
      </c>
      <c r="W760">
        <v>449</v>
      </c>
      <c r="X760">
        <v>88188.914999999964</v>
      </c>
    </row>
    <row r="761" spans="1:24" x14ac:dyDescent="0.2">
      <c r="A761">
        <v>101902002</v>
      </c>
      <c r="B761" t="s">
        <v>1011</v>
      </c>
      <c r="C761">
        <v>101902</v>
      </c>
      <c r="D761" t="s">
        <v>1010</v>
      </c>
      <c r="E761">
        <v>101</v>
      </c>
      <c r="F761" t="s">
        <v>971</v>
      </c>
      <c r="G761">
        <v>4</v>
      </c>
      <c r="H761" t="s">
        <v>252</v>
      </c>
      <c r="I761">
        <v>470</v>
      </c>
      <c r="J761">
        <v>463</v>
      </c>
      <c r="K761">
        <v>933</v>
      </c>
      <c r="L761">
        <v>477</v>
      </c>
      <c r="M761">
        <v>469</v>
      </c>
      <c r="N761">
        <v>945</v>
      </c>
      <c r="O761">
        <v>463</v>
      </c>
      <c r="P761">
        <v>449</v>
      </c>
      <c r="Q761">
        <v>912</v>
      </c>
      <c r="R761">
        <v>488</v>
      </c>
      <c r="S761">
        <v>487</v>
      </c>
      <c r="T761">
        <v>975</v>
      </c>
      <c r="U761">
        <v>480</v>
      </c>
      <c r="V761">
        <v>470</v>
      </c>
      <c r="W761">
        <v>950</v>
      </c>
      <c r="X761">
        <v>88188.914999999964</v>
      </c>
    </row>
    <row r="762" spans="1:24" x14ac:dyDescent="0.2">
      <c r="A762">
        <v>227901015</v>
      </c>
      <c r="B762" t="s">
        <v>1978</v>
      </c>
      <c r="C762">
        <v>227901</v>
      </c>
      <c r="D762" t="s">
        <v>1973</v>
      </c>
      <c r="E762">
        <v>227</v>
      </c>
      <c r="F762" t="s">
        <v>1963</v>
      </c>
      <c r="G762">
        <v>13</v>
      </c>
      <c r="H762" t="s">
        <v>92</v>
      </c>
      <c r="I762">
        <v>541</v>
      </c>
      <c r="J762">
        <v>522</v>
      </c>
      <c r="K762">
        <v>1066</v>
      </c>
      <c r="L762">
        <v>582</v>
      </c>
      <c r="M762">
        <v>551</v>
      </c>
      <c r="N762">
        <v>1136</v>
      </c>
      <c r="O762">
        <v>580</v>
      </c>
      <c r="P762">
        <v>551</v>
      </c>
      <c r="Q762">
        <v>1133</v>
      </c>
      <c r="R762">
        <v>588</v>
      </c>
      <c r="S762">
        <v>554</v>
      </c>
      <c r="T762">
        <v>1154</v>
      </c>
      <c r="U762">
        <v>99</v>
      </c>
      <c r="V762">
        <v>93</v>
      </c>
      <c r="W762">
        <v>192</v>
      </c>
      <c r="X762">
        <v>101004.613</v>
      </c>
    </row>
    <row r="763" spans="1:24" x14ac:dyDescent="0.2">
      <c r="A763">
        <v>227901019</v>
      </c>
      <c r="B763" t="s">
        <v>1981</v>
      </c>
      <c r="C763">
        <v>227901</v>
      </c>
      <c r="D763" t="s">
        <v>1973</v>
      </c>
      <c r="E763">
        <v>227</v>
      </c>
      <c r="F763" t="s">
        <v>1963</v>
      </c>
      <c r="G763">
        <v>13</v>
      </c>
      <c r="H763" t="s">
        <v>92</v>
      </c>
      <c r="I763">
        <v>419</v>
      </c>
      <c r="J763">
        <v>421</v>
      </c>
      <c r="K763">
        <v>840</v>
      </c>
      <c r="L763">
        <v>434</v>
      </c>
      <c r="M763">
        <v>432</v>
      </c>
      <c r="N763">
        <v>866</v>
      </c>
      <c r="O763">
        <v>442</v>
      </c>
      <c r="P763">
        <v>434</v>
      </c>
      <c r="Q763">
        <v>876</v>
      </c>
      <c r="R763">
        <v>417</v>
      </c>
      <c r="S763">
        <v>428</v>
      </c>
      <c r="T763">
        <v>844</v>
      </c>
      <c r="U763">
        <v>288</v>
      </c>
      <c r="V763">
        <v>263</v>
      </c>
      <c r="W763">
        <v>551</v>
      </c>
      <c r="X763">
        <v>101004.613</v>
      </c>
    </row>
    <row r="764" spans="1:24" x14ac:dyDescent="0.2">
      <c r="A764">
        <v>227901028</v>
      </c>
      <c r="B764" t="s">
        <v>1982</v>
      </c>
      <c r="C764">
        <v>227901</v>
      </c>
      <c r="D764" t="s">
        <v>1973</v>
      </c>
      <c r="E764">
        <v>227</v>
      </c>
      <c r="F764" t="s">
        <v>1963</v>
      </c>
      <c r="G764">
        <v>13</v>
      </c>
      <c r="H764" t="s">
        <v>92</v>
      </c>
      <c r="I764">
        <v>575</v>
      </c>
      <c r="J764">
        <v>536</v>
      </c>
      <c r="K764">
        <v>1110</v>
      </c>
      <c r="L764">
        <v>608</v>
      </c>
      <c r="M764">
        <v>578</v>
      </c>
      <c r="N764">
        <v>1187</v>
      </c>
      <c r="O764">
        <v>608</v>
      </c>
      <c r="P764">
        <v>578</v>
      </c>
      <c r="Q764">
        <v>1187</v>
      </c>
      <c r="U764">
        <v>787</v>
      </c>
      <c r="V764">
        <v>0</v>
      </c>
      <c r="W764">
        <v>787</v>
      </c>
      <c r="X764">
        <v>101004.613</v>
      </c>
    </row>
    <row r="765" spans="1:24" x14ac:dyDescent="0.2">
      <c r="A765">
        <v>227901014</v>
      </c>
      <c r="B765" t="s">
        <v>1977</v>
      </c>
      <c r="C765">
        <v>227901</v>
      </c>
      <c r="D765" t="s">
        <v>1973</v>
      </c>
      <c r="E765">
        <v>227</v>
      </c>
      <c r="F765" t="s">
        <v>1963</v>
      </c>
      <c r="G765">
        <v>13</v>
      </c>
      <c r="H765" t="s">
        <v>92</v>
      </c>
      <c r="I765">
        <v>462</v>
      </c>
      <c r="J765">
        <v>449</v>
      </c>
      <c r="K765">
        <v>911</v>
      </c>
      <c r="L765">
        <v>463</v>
      </c>
      <c r="M765">
        <v>451</v>
      </c>
      <c r="N765">
        <v>915</v>
      </c>
      <c r="O765">
        <v>471</v>
      </c>
      <c r="P765">
        <v>454</v>
      </c>
      <c r="Q765">
        <v>926</v>
      </c>
      <c r="R765">
        <v>452</v>
      </c>
      <c r="S765">
        <v>447</v>
      </c>
      <c r="T765">
        <v>898</v>
      </c>
      <c r="U765">
        <v>422</v>
      </c>
      <c r="V765">
        <v>452</v>
      </c>
      <c r="W765">
        <v>874</v>
      </c>
      <c r="X765">
        <v>101004.613</v>
      </c>
    </row>
    <row r="766" spans="1:24" x14ac:dyDescent="0.2">
      <c r="A766">
        <v>227901018</v>
      </c>
      <c r="B766" t="s">
        <v>1980</v>
      </c>
      <c r="C766">
        <v>227901</v>
      </c>
      <c r="D766" t="s">
        <v>1973</v>
      </c>
      <c r="E766">
        <v>227</v>
      </c>
      <c r="F766" t="s">
        <v>1963</v>
      </c>
      <c r="G766">
        <v>13</v>
      </c>
      <c r="H766" t="s">
        <v>92</v>
      </c>
      <c r="I766">
        <v>622</v>
      </c>
      <c r="J766">
        <v>641</v>
      </c>
      <c r="K766">
        <v>1263</v>
      </c>
      <c r="L766">
        <v>695</v>
      </c>
      <c r="M766">
        <v>699</v>
      </c>
      <c r="N766">
        <v>1394</v>
      </c>
      <c r="O766">
        <v>696</v>
      </c>
      <c r="P766">
        <v>681</v>
      </c>
      <c r="Q766">
        <v>1377</v>
      </c>
      <c r="R766">
        <v>694</v>
      </c>
      <c r="S766">
        <v>715</v>
      </c>
      <c r="T766">
        <v>1408</v>
      </c>
      <c r="U766">
        <v>486</v>
      </c>
      <c r="V766">
        <v>530</v>
      </c>
      <c r="W766">
        <v>1016</v>
      </c>
      <c r="X766">
        <v>101004.613</v>
      </c>
    </row>
    <row r="767" spans="1:24" x14ac:dyDescent="0.2">
      <c r="A767">
        <v>227901007</v>
      </c>
      <c r="B767" t="s">
        <v>1975</v>
      </c>
      <c r="C767">
        <v>227901</v>
      </c>
      <c r="D767" t="s">
        <v>1973</v>
      </c>
      <c r="E767">
        <v>227</v>
      </c>
      <c r="F767" t="s">
        <v>1963</v>
      </c>
      <c r="G767">
        <v>13</v>
      </c>
      <c r="H767" t="s">
        <v>92</v>
      </c>
      <c r="I767">
        <v>441</v>
      </c>
      <c r="J767">
        <v>441</v>
      </c>
      <c r="K767">
        <v>883</v>
      </c>
      <c r="L767">
        <v>444</v>
      </c>
      <c r="M767">
        <v>441</v>
      </c>
      <c r="N767">
        <v>886</v>
      </c>
      <c r="O767">
        <v>439</v>
      </c>
      <c r="P767">
        <v>427</v>
      </c>
      <c r="Q767">
        <v>867</v>
      </c>
      <c r="R767">
        <v>450</v>
      </c>
      <c r="S767">
        <v>456</v>
      </c>
      <c r="T767">
        <v>906</v>
      </c>
      <c r="U767">
        <v>622</v>
      </c>
      <c r="V767">
        <v>669</v>
      </c>
      <c r="W767">
        <v>1291</v>
      </c>
      <c r="X767">
        <v>101004.613</v>
      </c>
    </row>
    <row r="768" spans="1:24" x14ac:dyDescent="0.2">
      <c r="A768">
        <v>227901006</v>
      </c>
      <c r="B768" t="s">
        <v>190</v>
      </c>
      <c r="C768">
        <v>227901</v>
      </c>
      <c r="D768" t="s">
        <v>1973</v>
      </c>
      <c r="E768">
        <v>227</v>
      </c>
      <c r="F768" t="s">
        <v>1963</v>
      </c>
      <c r="G768">
        <v>13</v>
      </c>
      <c r="H768" t="s">
        <v>92</v>
      </c>
      <c r="I768">
        <v>452</v>
      </c>
      <c r="J768">
        <v>444</v>
      </c>
      <c r="K768">
        <v>896</v>
      </c>
      <c r="L768">
        <v>456</v>
      </c>
      <c r="M768">
        <v>449</v>
      </c>
      <c r="N768">
        <v>905</v>
      </c>
      <c r="O768">
        <v>456</v>
      </c>
      <c r="P768">
        <v>445</v>
      </c>
      <c r="Q768">
        <v>900</v>
      </c>
      <c r="R768">
        <v>458</v>
      </c>
      <c r="S768">
        <v>455</v>
      </c>
      <c r="T768">
        <v>912</v>
      </c>
      <c r="U768">
        <v>633</v>
      </c>
      <c r="V768">
        <v>669</v>
      </c>
      <c r="W768">
        <v>1302</v>
      </c>
      <c r="X768">
        <v>101004.613</v>
      </c>
    </row>
    <row r="769" spans="1:24" x14ac:dyDescent="0.2">
      <c r="A769">
        <v>220905021</v>
      </c>
      <c r="B769" t="s">
        <v>1888</v>
      </c>
      <c r="C769">
        <v>220905</v>
      </c>
      <c r="D769" t="s">
        <v>1876</v>
      </c>
      <c r="E769">
        <v>220</v>
      </c>
      <c r="F769" t="s">
        <v>1860</v>
      </c>
      <c r="G769">
        <v>11</v>
      </c>
      <c r="H769" t="s">
        <v>461</v>
      </c>
      <c r="I769">
        <v>457</v>
      </c>
      <c r="J769">
        <v>473</v>
      </c>
      <c r="K769">
        <v>930</v>
      </c>
      <c r="L769">
        <v>450</v>
      </c>
      <c r="M769">
        <v>456</v>
      </c>
      <c r="N769">
        <v>906</v>
      </c>
      <c r="O769">
        <v>457</v>
      </c>
      <c r="P769">
        <v>455</v>
      </c>
      <c r="Q769">
        <v>912</v>
      </c>
      <c r="R769">
        <v>430</v>
      </c>
      <c r="S769">
        <v>460</v>
      </c>
      <c r="T769">
        <v>890</v>
      </c>
      <c r="U769">
        <v>134</v>
      </c>
      <c r="V769">
        <v>160</v>
      </c>
      <c r="W769">
        <v>294</v>
      </c>
      <c r="X769">
        <v>109432.95</v>
      </c>
    </row>
    <row r="770" spans="1:24" x14ac:dyDescent="0.2">
      <c r="A770">
        <v>220905085</v>
      </c>
      <c r="B770" t="s">
        <v>1890</v>
      </c>
      <c r="C770">
        <v>220905</v>
      </c>
      <c r="D770" t="s">
        <v>1876</v>
      </c>
      <c r="E770">
        <v>220</v>
      </c>
      <c r="F770" t="s">
        <v>1860</v>
      </c>
      <c r="G770">
        <v>11</v>
      </c>
      <c r="H770" t="s">
        <v>461</v>
      </c>
      <c r="I770">
        <v>496</v>
      </c>
      <c r="J770">
        <v>480</v>
      </c>
      <c r="K770">
        <v>976</v>
      </c>
      <c r="L770">
        <v>498</v>
      </c>
      <c r="M770">
        <v>484</v>
      </c>
      <c r="N770">
        <v>982</v>
      </c>
      <c r="O770">
        <v>491</v>
      </c>
      <c r="P770">
        <v>465</v>
      </c>
      <c r="Q770">
        <v>956</v>
      </c>
      <c r="R770">
        <v>509</v>
      </c>
      <c r="S770">
        <v>514</v>
      </c>
      <c r="T770">
        <v>1023</v>
      </c>
      <c r="U770">
        <v>172</v>
      </c>
      <c r="V770">
        <v>124</v>
      </c>
      <c r="W770">
        <v>296</v>
      </c>
      <c r="X770">
        <v>109432.95</v>
      </c>
    </row>
    <row r="771" spans="1:24" x14ac:dyDescent="0.2">
      <c r="A771">
        <v>220905082</v>
      </c>
      <c r="B771" t="s">
        <v>1889</v>
      </c>
      <c r="C771">
        <v>220905</v>
      </c>
      <c r="D771" t="s">
        <v>1876</v>
      </c>
      <c r="E771">
        <v>220</v>
      </c>
      <c r="F771" t="s">
        <v>1860</v>
      </c>
      <c r="G771">
        <v>11</v>
      </c>
      <c r="H771" t="s">
        <v>461</v>
      </c>
      <c r="I771">
        <v>543</v>
      </c>
      <c r="J771">
        <v>547</v>
      </c>
      <c r="K771">
        <v>1090</v>
      </c>
      <c r="L771">
        <v>555</v>
      </c>
      <c r="M771">
        <v>551</v>
      </c>
      <c r="N771">
        <v>1106</v>
      </c>
      <c r="O771">
        <v>539</v>
      </c>
      <c r="P771">
        <v>531</v>
      </c>
      <c r="Q771">
        <v>1069</v>
      </c>
      <c r="R771">
        <v>588</v>
      </c>
      <c r="S771">
        <v>591</v>
      </c>
      <c r="T771">
        <v>1179</v>
      </c>
      <c r="U771">
        <v>258</v>
      </c>
      <c r="V771">
        <v>117</v>
      </c>
      <c r="W771">
        <v>375</v>
      </c>
      <c r="X771">
        <v>109432.95</v>
      </c>
    </row>
    <row r="772" spans="1:24" x14ac:dyDescent="0.2">
      <c r="A772">
        <v>220905004</v>
      </c>
      <c r="B772" t="s">
        <v>1879</v>
      </c>
      <c r="C772">
        <v>220905</v>
      </c>
      <c r="D772" t="s">
        <v>1876</v>
      </c>
      <c r="E772">
        <v>220</v>
      </c>
      <c r="F772" t="s">
        <v>1860</v>
      </c>
      <c r="G772">
        <v>11</v>
      </c>
      <c r="H772" t="s">
        <v>461</v>
      </c>
      <c r="I772">
        <v>422</v>
      </c>
      <c r="J772">
        <v>418</v>
      </c>
      <c r="K772">
        <v>840</v>
      </c>
      <c r="L772">
        <v>426</v>
      </c>
      <c r="M772">
        <v>420</v>
      </c>
      <c r="N772">
        <v>846</v>
      </c>
      <c r="O772">
        <v>424</v>
      </c>
      <c r="P772">
        <v>410</v>
      </c>
      <c r="Q772">
        <v>834</v>
      </c>
      <c r="R772">
        <v>428</v>
      </c>
      <c r="S772">
        <v>433</v>
      </c>
      <c r="T772">
        <v>861</v>
      </c>
      <c r="U772">
        <v>370</v>
      </c>
      <c r="V772">
        <v>400</v>
      </c>
      <c r="W772">
        <v>770</v>
      </c>
      <c r="X772">
        <v>109432.95</v>
      </c>
    </row>
    <row r="773" spans="1:24" x14ac:dyDescent="0.2">
      <c r="A773">
        <v>220905005</v>
      </c>
      <c r="B773" t="s">
        <v>1880</v>
      </c>
      <c r="C773">
        <v>220905</v>
      </c>
      <c r="D773" t="s">
        <v>1876</v>
      </c>
      <c r="E773">
        <v>220</v>
      </c>
      <c r="F773" t="s">
        <v>1860</v>
      </c>
      <c r="G773">
        <v>11</v>
      </c>
      <c r="H773" t="s">
        <v>461</v>
      </c>
      <c r="I773">
        <v>427</v>
      </c>
      <c r="J773">
        <v>420</v>
      </c>
      <c r="K773">
        <v>847</v>
      </c>
      <c r="L773">
        <v>432</v>
      </c>
      <c r="M773">
        <v>426</v>
      </c>
      <c r="N773">
        <v>858</v>
      </c>
      <c r="O773">
        <v>449</v>
      </c>
      <c r="P773">
        <v>430</v>
      </c>
      <c r="Q773">
        <v>878</v>
      </c>
      <c r="R773">
        <v>413</v>
      </c>
      <c r="S773">
        <v>422</v>
      </c>
      <c r="T773">
        <v>835</v>
      </c>
      <c r="U773">
        <v>414</v>
      </c>
      <c r="V773">
        <v>449</v>
      </c>
      <c r="W773">
        <v>863</v>
      </c>
      <c r="X773">
        <v>109432.95</v>
      </c>
    </row>
    <row r="774" spans="1:24" x14ac:dyDescent="0.2">
      <c r="A774">
        <v>220905006</v>
      </c>
      <c r="B774" t="s">
        <v>1881</v>
      </c>
      <c r="C774">
        <v>220905</v>
      </c>
      <c r="D774" t="s">
        <v>1876</v>
      </c>
      <c r="E774">
        <v>220</v>
      </c>
      <c r="F774" t="s">
        <v>1860</v>
      </c>
      <c r="G774">
        <v>11</v>
      </c>
      <c r="H774" t="s">
        <v>461</v>
      </c>
      <c r="I774">
        <v>416</v>
      </c>
      <c r="J774">
        <v>414</v>
      </c>
      <c r="K774">
        <v>830</v>
      </c>
      <c r="L774">
        <v>420</v>
      </c>
      <c r="M774">
        <v>421</v>
      </c>
      <c r="N774">
        <v>840</v>
      </c>
      <c r="O774">
        <v>435</v>
      </c>
      <c r="P774">
        <v>418</v>
      </c>
      <c r="Q774">
        <v>853</v>
      </c>
      <c r="R774">
        <v>402</v>
      </c>
      <c r="S774">
        <v>423</v>
      </c>
      <c r="T774">
        <v>825</v>
      </c>
      <c r="U774">
        <v>580</v>
      </c>
      <c r="V774">
        <v>591</v>
      </c>
      <c r="W774">
        <v>1171</v>
      </c>
      <c r="X774">
        <v>109432.95</v>
      </c>
    </row>
    <row r="775" spans="1:24" x14ac:dyDescent="0.2">
      <c r="A775">
        <v>220905015</v>
      </c>
      <c r="B775" t="s">
        <v>1886</v>
      </c>
      <c r="C775">
        <v>220905</v>
      </c>
      <c r="D775" t="s">
        <v>1876</v>
      </c>
      <c r="E775">
        <v>220</v>
      </c>
      <c r="F775" t="s">
        <v>1860</v>
      </c>
      <c r="G775">
        <v>11</v>
      </c>
      <c r="H775" t="s">
        <v>461</v>
      </c>
      <c r="I775">
        <v>450</v>
      </c>
      <c r="J775">
        <v>449</v>
      </c>
      <c r="K775">
        <v>899</v>
      </c>
      <c r="L775">
        <v>473</v>
      </c>
      <c r="M775">
        <v>471</v>
      </c>
      <c r="N775">
        <v>944</v>
      </c>
      <c r="O775">
        <v>480</v>
      </c>
      <c r="P775">
        <v>465</v>
      </c>
      <c r="Q775">
        <v>945</v>
      </c>
      <c r="R775">
        <v>466</v>
      </c>
      <c r="S775">
        <v>477</v>
      </c>
      <c r="T775">
        <v>942</v>
      </c>
      <c r="U775">
        <v>559</v>
      </c>
      <c r="V775">
        <v>613</v>
      </c>
      <c r="W775">
        <v>1172</v>
      </c>
      <c r="X775">
        <v>109432.95</v>
      </c>
    </row>
    <row r="776" spans="1:24" x14ac:dyDescent="0.2">
      <c r="A776">
        <v>220905009</v>
      </c>
      <c r="B776" t="s">
        <v>1883</v>
      </c>
      <c r="C776">
        <v>220905</v>
      </c>
      <c r="D776" t="s">
        <v>1876</v>
      </c>
      <c r="E776">
        <v>220</v>
      </c>
      <c r="F776" t="s">
        <v>1860</v>
      </c>
      <c r="G776">
        <v>11</v>
      </c>
      <c r="H776" t="s">
        <v>461</v>
      </c>
      <c r="I776">
        <v>411</v>
      </c>
      <c r="J776">
        <v>413</v>
      </c>
      <c r="K776">
        <v>824</v>
      </c>
      <c r="L776">
        <v>408</v>
      </c>
      <c r="M776">
        <v>415</v>
      </c>
      <c r="N776">
        <v>823</v>
      </c>
      <c r="O776">
        <v>418</v>
      </c>
      <c r="P776">
        <v>416</v>
      </c>
      <c r="Q776">
        <v>834</v>
      </c>
      <c r="R776">
        <v>397</v>
      </c>
      <c r="S776">
        <v>413</v>
      </c>
      <c r="T776">
        <v>810</v>
      </c>
      <c r="U776">
        <v>581</v>
      </c>
      <c r="V776">
        <v>661</v>
      </c>
      <c r="W776">
        <v>1242</v>
      </c>
      <c r="X776">
        <v>109432.95</v>
      </c>
    </row>
    <row r="777" spans="1:24" x14ac:dyDescent="0.2">
      <c r="A777">
        <v>220905014</v>
      </c>
      <c r="B777" t="s">
        <v>196</v>
      </c>
      <c r="C777">
        <v>220905</v>
      </c>
      <c r="D777" t="s">
        <v>1876</v>
      </c>
      <c r="E777">
        <v>220</v>
      </c>
      <c r="F777" t="s">
        <v>1860</v>
      </c>
      <c r="G777">
        <v>11</v>
      </c>
      <c r="H777" t="s">
        <v>461</v>
      </c>
      <c r="I777">
        <v>451</v>
      </c>
      <c r="J777">
        <v>456</v>
      </c>
      <c r="K777">
        <v>906</v>
      </c>
      <c r="L777">
        <v>465</v>
      </c>
      <c r="M777">
        <v>465</v>
      </c>
      <c r="N777">
        <v>929</v>
      </c>
      <c r="O777">
        <v>461</v>
      </c>
      <c r="P777">
        <v>455</v>
      </c>
      <c r="Q777">
        <v>916</v>
      </c>
      <c r="R777">
        <v>468</v>
      </c>
      <c r="S777">
        <v>472</v>
      </c>
      <c r="T777">
        <v>940</v>
      </c>
      <c r="U777">
        <v>612</v>
      </c>
      <c r="V777">
        <v>676</v>
      </c>
      <c r="W777">
        <v>1288</v>
      </c>
      <c r="X777">
        <v>109432.95</v>
      </c>
    </row>
    <row r="778" spans="1:24" x14ac:dyDescent="0.2">
      <c r="A778">
        <v>15915011</v>
      </c>
      <c r="B778" t="s">
        <v>210</v>
      </c>
      <c r="C778">
        <v>15915</v>
      </c>
      <c r="D778" t="s">
        <v>204</v>
      </c>
      <c r="E778">
        <v>15</v>
      </c>
      <c r="F778" t="s">
        <v>139</v>
      </c>
      <c r="G778">
        <v>20</v>
      </c>
      <c r="H778" t="s">
        <v>67</v>
      </c>
      <c r="I778">
        <v>575</v>
      </c>
      <c r="J778">
        <v>480</v>
      </c>
      <c r="K778">
        <v>1055</v>
      </c>
      <c r="L778">
        <v>575</v>
      </c>
      <c r="M778">
        <v>480</v>
      </c>
      <c r="N778">
        <v>1055</v>
      </c>
      <c r="U778">
        <v>52</v>
      </c>
      <c r="V778">
        <v>32</v>
      </c>
      <c r="W778">
        <v>84</v>
      </c>
      <c r="X778">
        <v>125834.59</v>
      </c>
    </row>
    <row r="779" spans="1:24" x14ac:dyDescent="0.2">
      <c r="A779">
        <v>15915006</v>
      </c>
      <c r="B779" t="s">
        <v>208</v>
      </c>
      <c r="C779">
        <v>15915</v>
      </c>
      <c r="D779" t="s">
        <v>204</v>
      </c>
      <c r="E779">
        <v>15</v>
      </c>
      <c r="F779" t="s">
        <v>139</v>
      </c>
      <c r="G779">
        <v>20</v>
      </c>
      <c r="H779" t="s">
        <v>67</v>
      </c>
      <c r="I779">
        <v>569</v>
      </c>
      <c r="J779">
        <v>555</v>
      </c>
      <c r="K779">
        <v>1124</v>
      </c>
      <c r="L779">
        <v>593</v>
      </c>
      <c r="M779">
        <v>583</v>
      </c>
      <c r="N779">
        <v>1176</v>
      </c>
      <c r="O779">
        <v>590</v>
      </c>
      <c r="P779">
        <v>571</v>
      </c>
      <c r="Q779">
        <v>1161</v>
      </c>
      <c r="R779">
        <v>598</v>
      </c>
      <c r="S779">
        <v>607</v>
      </c>
      <c r="T779">
        <v>1205</v>
      </c>
      <c r="U779">
        <v>579</v>
      </c>
      <c r="V779">
        <v>262</v>
      </c>
      <c r="W779">
        <v>841</v>
      </c>
      <c r="X779">
        <v>125834.59</v>
      </c>
    </row>
    <row r="780" spans="1:24" x14ac:dyDescent="0.2">
      <c r="A780">
        <v>57905389</v>
      </c>
      <c r="B780" t="s">
        <v>563</v>
      </c>
      <c r="C780">
        <v>57905</v>
      </c>
      <c r="D780" t="s">
        <v>528</v>
      </c>
      <c r="E780">
        <v>57</v>
      </c>
      <c r="F780" t="s">
        <v>480</v>
      </c>
      <c r="G780">
        <v>10</v>
      </c>
      <c r="H780" t="s">
        <v>397</v>
      </c>
      <c r="I780">
        <v>382</v>
      </c>
      <c r="J780">
        <v>392</v>
      </c>
      <c r="K780">
        <v>770</v>
      </c>
      <c r="L780">
        <v>384</v>
      </c>
      <c r="M780">
        <v>395</v>
      </c>
      <c r="N780">
        <v>776</v>
      </c>
      <c r="O780">
        <v>387</v>
      </c>
      <c r="P780">
        <v>396</v>
      </c>
      <c r="Q780">
        <v>779</v>
      </c>
      <c r="R780">
        <v>383</v>
      </c>
      <c r="S780">
        <v>394</v>
      </c>
      <c r="T780">
        <v>774</v>
      </c>
      <c r="U780">
        <v>62</v>
      </c>
      <c r="V780">
        <v>77</v>
      </c>
      <c r="W780">
        <v>139</v>
      </c>
      <c r="X780">
        <v>206057.323</v>
      </c>
    </row>
    <row r="781" spans="1:24" x14ac:dyDescent="0.2">
      <c r="A781">
        <v>57905381</v>
      </c>
      <c r="B781" t="s">
        <v>562</v>
      </c>
      <c r="C781">
        <v>57905</v>
      </c>
      <c r="D781" t="s">
        <v>528</v>
      </c>
      <c r="E781">
        <v>57</v>
      </c>
      <c r="F781" t="s">
        <v>480</v>
      </c>
      <c r="G781">
        <v>10</v>
      </c>
      <c r="H781" t="s">
        <v>397</v>
      </c>
      <c r="I781">
        <v>560</v>
      </c>
      <c r="J781">
        <v>532</v>
      </c>
      <c r="K781">
        <v>1092</v>
      </c>
      <c r="L781">
        <v>554</v>
      </c>
      <c r="M781">
        <v>529</v>
      </c>
      <c r="N781">
        <v>1083</v>
      </c>
      <c r="R781">
        <v>554</v>
      </c>
      <c r="S781">
        <v>529</v>
      </c>
      <c r="T781">
        <v>1083</v>
      </c>
      <c r="U781">
        <v>0</v>
      </c>
      <c r="V781">
        <v>152</v>
      </c>
      <c r="W781">
        <v>152</v>
      </c>
      <c r="X781">
        <v>206057.323</v>
      </c>
    </row>
    <row r="782" spans="1:24" x14ac:dyDescent="0.2">
      <c r="A782">
        <v>57905090</v>
      </c>
      <c r="B782" t="s">
        <v>560</v>
      </c>
      <c r="C782">
        <v>57905</v>
      </c>
      <c r="D782" t="s">
        <v>528</v>
      </c>
      <c r="E782">
        <v>57</v>
      </c>
      <c r="F782" t="s">
        <v>480</v>
      </c>
      <c r="G782">
        <v>10</v>
      </c>
      <c r="H782" t="s">
        <v>397</v>
      </c>
      <c r="I782">
        <v>513</v>
      </c>
      <c r="J782">
        <v>519</v>
      </c>
      <c r="K782">
        <v>1032</v>
      </c>
      <c r="L782">
        <v>517</v>
      </c>
      <c r="M782">
        <v>526</v>
      </c>
      <c r="N782">
        <v>1043</v>
      </c>
      <c r="O782">
        <v>511</v>
      </c>
      <c r="P782">
        <v>519</v>
      </c>
      <c r="Q782">
        <v>1030</v>
      </c>
      <c r="R782">
        <v>527</v>
      </c>
      <c r="S782">
        <v>537</v>
      </c>
      <c r="T782">
        <v>1064</v>
      </c>
      <c r="U782">
        <v>145</v>
      </c>
      <c r="V782">
        <v>100</v>
      </c>
      <c r="W782">
        <v>245</v>
      </c>
      <c r="X782">
        <v>206057.323</v>
      </c>
    </row>
    <row r="783" spans="1:24" x14ac:dyDescent="0.2">
      <c r="A783">
        <v>57905039</v>
      </c>
      <c r="B783" t="s">
        <v>557</v>
      </c>
      <c r="C783">
        <v>57905</v>
      </c>
      <c r="D783" t="s">
        <v>528</v>
      </c>
      <c r="E783">
        <v>57</v>
      </c>
      <c r="F783" t="s">
        <v>480</v>
      </c>
      <c r="G783">
        <v>10</v>
      </c>
      <c r="H783" t="s">
        <v>397</v>
      </c>
      <c r="I783">
        <v>691</v>
      </c>
      <c r="J783">
        <v>703</v>
      </c>
      <c r="K783">
        <v>1393</v>
      </c>
      <c r="L783">
        <v>703</v>
      </c>
      <c r="M783">
        <v>717</v>
      </c>
      <c r="N783">
        <v>1421</v>
      </c>
      <c r="O783">
        <v>700</v>
      </c>
      <c r="P783">
        <v>710</v>
      </c>
      <c r="Q783">
        <v>1411</v>
      </c>
      <c r="R783">
        <v>707</v>
      </c>
      <c r="S783">
        <v>726</v>
      </c>
      <c r="T783">
        <v>1433</v>
      </c>
      <c r="U783">
        <v>157</v>
      </c>
      <c r="V783">
        <v>99</v>
      </c>
      <c r="W783">
        <v>256</v>
      </c>
      <c r="X783">
        <v>206057.323</v>
      </c>
    </row>
    <row r="784" spans="1:24" x14ac:dyDescent="0.2">
      <c r="A784">
        <v>57905035</v>
      </c>
      <c r="B784" t="s">
        <v>553</v>
      </c>
      <c r="C784">
        <v>57905</v>
      </c>
      <c r="D784" t="s">
        <v>528</v>
      </c>
      <c r="E784">
        <v>57</v>
      </c>
      <c r="F784" t="s">
        <v>480</v>
      </c>
      <c r="G784">
        <v>10</v>
      </c>
      <c r="H784" t="s">
        <v>397</v>
      </c>
      <c r="I784">
        <v>590</v>
      </c>
      <c r="J784">
        <v>562</v>
      </c>
      <c r="K784">
        <v>1153</v>
      </c>
      <c r="L784">
        <v>593</v>
      </c>
      <c r="M784">
        <v>561</v>
      </c>
      <c r="N784">
        <v>1155</v>
      </c>
      <c r="O784">
        <v>593</v>
      </c>
      <c r="P784">
        <v>561</v>
      </c>
      <c r="Q784">
        <v>1155</v>
      </c>
      <c r="U784">
        <v>281</v>
      </c>
      <c r="V784">
        <v>0</v>
      </c>
      <c r="W784">
        <v>281</v>
      </c>
      <c r="X784">
        <v>206057.323</v>
      </c>
    </row>
    <row r="785" spans="1:24" x14ac:dyDescent="0.2">
      <c r="A785">
        <v>57905037</v>
      </c>
      <c r="B785" t="s">
        <v>555</v>
      </c>
      <c r="C785">
        <v>57905</v>
      </c>
      <c r="D785" t="s">
        <v>528</v>
      </c>
      <c r="E785">
        <v>57</v>
      </c>
      <c r="F785" t="s">
        <v>480</v>
      </c>
      <c r="G785">
        <v>10</v>
      </c>
      <c r="H785" t="s">
        <v>397</v>
      </c>
      <c r="I785">
        <v>518</v>
      </c>
      <c r="J785">
        <v>499</v>
      </c>
      <c r="K785">
        <v>1017</v>
      </c>
      <c r="L785">
        <v>519</v>
      </c>
      <c r="M785">
        <v>498</v>
      </c>
      <c r="N785">
        <v>1017</v>
      </c>
      <c r="O785">
        <v>523</v>
      </c>
      <c r="P785">
        <v>504</v>
      </c>
      <c r="Q785">
        <v>1027</v>
      </c>
      <c r="R785">
        <v>494</v>
      </c>
      <c r="S785">
        <v>462</v>
      </c>
      <c r="T785">
        <v>956</v>
      </c>
      <c r="U785">
        <v>270</v>
      </c>
      <c r="V785">
        <v>53</v>
      </c>
      <c r="W785">
        <v>323</v>
      </c>
      <c r="X785">
        <v>206057.323</v>
      </c>
    </row>
    <row r="786" spans="1:24" x14ac:dyDescent="0.2">
      <c r="A786">
        <v>57905085</v>
      </c>
      <c r="B786" t="s">
        <v>558</v>
      </c>
      <c r="C786">
        <v>57905</v>
      </c>
      <c r="D786" t="s">
        <v>528</v>
      </c>
      <c r="E786">
        <v>57</v>
      </c>
      <c r="F786" t="s">
        <v>480</v>
      </c>
      <c r="G786">
        <v>10</v>
      </c>
      <c r="H786" t="s">
        <v>397</v>
      </c>
      <c r="I786">
        <v>495</v>
      </c>
      <c r="J786">
        <v>502</v>
      </c>
      <c r="K786">
        <v>997</v>
      </c>
      <c r="L786">
        <v>497</v>
      </c>
      <c r="M786">
        <v>501</v>
      </c>
      <c r="N786">
        <v>998</v>
      </c>
      <c r="O786">
        <v>494</v>
      </c>
      <c r="P786">
        <v>491</v>
      </c>
      <c r="Q786">
        <v>985</v>
      </c>
      <c r="R786">
        <v>502</v>
      </c>
      <c r="S786">
        <v>518</v>
      </c>
      <c r="T786">
        <v>1020</v>
      </c>
      <c r="U786">
        <v>236</v>
      </c>
      <c r="V786">
        <v>144</v>
      </c>
      <c r="W786">
        <v>380</v>
      </c>
      <c r="X786">
        <v>206057.323</v>
      </c>
    </row>
    <row r="787" spans="1:24" x14ac:dyDescent="0.2">
      <c r="A787">
        <v>57905038</v>
      </c>
      <c r="B787" t="s">
        <v>556</v>
      </c>
      <c r="C787">
        <v>57905</v>
      </c>
      <c r="D787" t="s">
        <v>528</v>
      </c>
      <c r="E787">
        <v>57</v>
      </c>
      <c r="F787" t="s">
        <v>480</v>
      </c>
      <c r="G787">
        <v>10</v>
      </c>
      <c r="H787" t="s">
        <v>397</v>
      </c>
      <c r="I787">
        <v>541</v>
      </c>
      <c r="J787">
        <v>525</v>
      </c>
      <c r="K787">
        <v>1066</v>
      </c>
      <c r="L787">
        <v>548</v>
      </c>
      <c r="M787">
        <v>534</v>
      </c>
      <c r="N787">
        <v>1083</v>
      </c>
      <c r="O787">
        <v>552</v>
      </c>
      <c r="P787">
        <v>528</v>
      </c>
      <c r="Q787">
        <v>1080</v>
      </c>
      <c r="R787">
        <v>540</v>
      </c>
      <c r="S787">
        <v>549</v>
      </c>
      <c r="T787">
        <v>1089</v>
      </c>
      <c r="U787">
        <v>262</v>
      </c>
      <c r="V787">
        <v>124</v>
      </c>
      <c r="W787">
        <v>386</v>
      </c>
      <c r="X787">
        <v>206057.323</v>
      </c>
    </row>
    <row r="788" spans="1:24" x14ac:dyDescent="0.2">
      <c r="A788">
        <v>57905026</v>
      </c>
      <c r="B788" t="s">
        <v>548</v>
      </c>
      <c r="C788">
        <v>57905</v>
      </c>
      <c r="D788" t="s">
        <v>528</v>
      </c>
      <c r="E788">
        <v>57</v>
      </c>
      <c r="F788" t="s">
        <v>480</v>
      </c>
      <c r="G788">
        <v>10</v>
      </c>
      <c r="H788" t="s">
        <v>397</v>
      </c>
      <c r="I788">
        <v>659</v>
      </c>
      <c r="J788">
        <v>704</v>
      </c>
      <c r="K788">
        <v>1363</v>
      </c>
      <c r="L788">
        <v>665</v>
      </c>
      <c r="M788">
        <v>705</v>
      </c>
      <c r="N788">
        <v>1370</v>
      </c>
      <c r="O788">
        <v>644</v>
      </c>
      <c r="P788">
        <v>688</v>
      </c>
      <c r="Q788">
        <v>1333</v>
      </c>
      <c r="R788">
        <v>671</v>
      </c>
      <c r="S788">
        <v>710</v>
      </c>
      <c r="T788">
        <v>1381</v>
      </c>
      <c r="U788">
        <v>122</v>
      </c>
      <c r="V788">
        <v>291</v>
      </c>
      <c r="W788">
        <v>413</v>
      </c>
      <c r="X788">
        <v>206057.323</v>
      </c>
    </row>
    <row r="789" spans="1:24" x14ac:dyDescent="0.2">
      <c r="A789">
        <v>57905088</v>
      </c>
      <c r="B789" t="s">
        <v>559</v>
      </c>
      <c r="C789">
        <v>57905</v>
      </c>
      <c r="D789" t="s">
        <v>528</v>
      </c>
      <c r="E789">
        <v>57</v>
      </c>
      <c r="F789" t="s">
        <v>480</v>
      </c>
      <c r="G789">
        <v>10</v>
      </c>
      <c r="H789" t="s">
        <v>397</v>
      </c>
      <c r="I789">
        <v>526</v>
      </c>
      <c r="J789">
        <v>540</v>
      </c>
      <c r="K789">
        <v>1067</v>
      </c>
      <c r="L789">
        <v>525</v>
      </c>
      <c r="M789">
        <v>539</v>
      </c>
      <c r="N789">
        <v>1064</v>
      </c>
      <c r="O789">
        <v>528</v>
      </c>
      <c r="P789">
        <v>537</v>
      </c>
      <c r="Q789">
        <v>1065</v>
      </c>
      <c r="R789">
        <v>521</v>
      </c>
      <c r="S789">
        <v>541</v>
      </c>
      <c r="T789">
        <v>1062</v>
      </c>
      <c r="U789">
        <v>228</v>
      </c>
      <c r="V789">
        <v>198</v>
      </c>
      <c r="W789">
        <v>426</v>
      </c>
      <c r="X789">
        <v>206057.323</v>
      </c>
    </row>
    <row r="790" spans="1:24" x14ac:dyDescent="0.2">
      <c r="A790">
        <v>57905003</v>
      </c>
      <c r="B790" t="s">
        <v>530</v>
      </c>
      <c r="C790">
        <v>57905</v>
      </c>
      <c r="D790" t="s">
        <v>528</v>
      </c>
      <c r="E790">
        <v>57</v>
      </c>
      <c r="F790" t="s">
        <v>480</v>
      </c>
      <c r="G790">
        <v>10</v>
      </c>
      <c r="H790" t="s">
        <v>397</v>
      </c>
      <c r="I790">
        <v>456</v>
      </c>
      <c r="J790">
        <v>447</v>
      </c>
      <c r="K790">
        <v>902</v>
      </c>
      <c r="L790">
        <v>459</v>
      </c>
      <c r="M790">
        <v>449</v>
      </c>
      <c r="N790">
        <v>908</v>
      </c>
      <c r="O790">
        <v>463</v>
      </c>
      <c r="P790">
        <v>442</v>
      </c>
      <c r="Q790">
        <v>905</v>
      </c>
      <c r="R790">
        <v>455</v>
      </c>
      <c r="S790">
        <v>457</v>
      </c>
      <c r="T790">
        <v>912</v>
      </c>
      <c r="U790">
        <v>224</v>
      </c>
      <c r="V790">
        <v>209</v>
      </c>
      <c r="W790">
        <v>433</v>
      </c>
      <c r="X790">
        <v>206057.323</v>
      </c>
    </row>
    <row r="791" spans="1:24" x14ac:dyDescent="0.2">
      <c r="A791">
        <v>57905032</v>
      </c>
      <c r="B791" t="s">
        <v>550</v>
      </c>
      <c r="C791">
        <v>57905</v>
      </c>
      <c r="D791" t="s">
        <v>528</v>
      </c>
      <c r="E791">
        <v>57</v>
      </c>
      <c r="F791" t="s">
        <v>480</v>
      </c>
      <c r="G791">
        <v>10</v>
      </c>
      <c r="H791" t="s">
        <v>397</v>
      </c>
      <c r="I791">
        <v>437</v>
      </c>
      <c r="J791">
        <v>431</v>
      </c>
      <c r="K791">
        <v>868</v>
      </c>
      <c r="L791">
        <v>439</v>
      </c>
      <c r="M791">
        <v>430</v>
      </c>
      <c r="N791">
        <v>869</v>
      </c>
      <c r="O791">
        <v>428</v>
      </c>
      <c r="P791">
        <v>418</v>
      </c>
      <c r="Q791">
        <v>845</v>
      </c>
      <c r="R791">
        <v>449</v>
      </c>
      <c r="S791">
        <v>442</v>
      </c>
      <c r="T791">
        <v>892</v>
      </c>
      <c r="U791">
        <v>195</v>
      </c>
      <c r="V791">
        <v>252</v>
      </c>
      <c r="W791">
        <v>447</v>
      </c>
      <c r="X791">
        <v>206057.323</v>
      </c>
    </row>
    <row r="792" spans="1:24" x14ac:dyDescent="0.2">
      <c r="A792">
        <v>57905033</v>
      </c>
      <c r="B792" t="s">
        <v>551</v>
      </c>
      <c r="C792">
        <v>57905</v>
      </c>
      <c r="D792" t="s">
        <v>528</v>
      </c>
      <c r="E792">
        <v>57</v>
      </c>
      <c r="F792" t="s">
        <v>480</v>
      </c>
      <c r="G792">
        <v>10</v>
      </c>
      <c r="H792" t="s">
        <v>397</v>
      </c>
      <c r="I792">
        <v>535</v>
      </c>
      <c r="J792">
        <v>528</v>
      </c>
      <c r="K792">
        <v>1063</v>
      </c>
      <c r="L792">
        <v>537</v>
      </c>
      <c r="M792">
        <v>531</v>
      </c>
      <c r="N792">
        <v>1067</v>
      </c>
      <c r="O792">
        <v>535</v>
      </c>
      <c r="P792">
        <v>517</v>
      </c>
      <c r="Q792">
        <v>1052</v>
      </c>
      <c r="R792">
        <v>538</v>
      </c>
      <c r="S792">
        <v>542</v>
      </c>
      <c r="T792">
        <v>1079</v>
      </c>
      <c r="U792">
        <v>219</v>
      </c>
      <c r="V792">
        <v>302</v>
      </c>
      <c r="W792">
        <v>521</v>
      </c>
      <c r="X792">
        <v>206057.323</v>
      </c>
    </row>
    <row r="793" spans="1:24" x14ac:dyDescent="0.2">
      <c r="A793">
        <v>57905009</v>
      </c>
      <c r="B793" t="s">
        <v>535</v>
      </c>
      <c r="C793">
        <v>57905</v>
      </c>
      <c r="D793" t="s">
        <v>528</v>
      </c>
      <c r="E793">
        <v>57</v>
      </c>
      <c r="F793" t="s">
        <v>480</v>
      </c>
      <c r="G793">
        <v>10</v>
      </c>
      <c r="H793" t="s">
        <v>397</v>
      </c>
      <c r="I793">
        <v>414</v>
      </c>
      <c r="J793">
        <v>413</v>
      </c>
      <c r="K793">
        <v>828</v>
      </c>
      <c r="L793">
        <v>411</v>
      </c>
      <c r="M793">
        <v>413</v>
      </c>
      <c r="N793">
        <v>824</v>
      </c>
      <c r="O793">
        <v>410</v>
      </c>
      <c r="P793">
        <v>411</v>
      </c>
      <c r="Q793">
        <v>822</v>
      </c>
      <c r="R793">
        <v>412</v>
      </c>
      <c r="S793">
        <v>415</v>
      </c>
      <c r="T793">
        <v>827</v>
      </c>
      <c r="U793">
        <v>268</v>
      </c>
      <c r="V793">
        <v>278</v>
      </c>
      <c r="W793">
        <v>546</v>
      </c>
      <c r="X793">
        <v>206057.323</v>
      </c>
    </row>
    <row r="794" spans="1:24" x14ac:dyDescent="0.2">
      <c r="A794">
        <v>57905036</v>
      </c>
      <c r="B794" t="s">
        <v>554</v>
      </c>
      <c r="C794">
        <v>57905</v>
      </c>
      <c r="D794" t="s">
        <v>528</v>
      </c>
      <c r="E794">
        <v>57</v>
      </c>
      <c r="F794" t="s">
        <v>480</v>
      </c>
      <c r="G794">
        <v>10</v>
      </c>
      <c r="H794" t="s">
        <v>397</v>
      </c>
      <c r="I794">
        <v>545</v>
      </c>
      <c r="J794">
        <v>537</v>
      </c>
      <c r="K794">
        <v>1081</v>
      </c>
      <c r="L794">
        <v>546</v>
      </c>
      <c r="M794">
        <v>537</v>
      </c>
      <c r="N794">
        <v>1083</v>
      </c>
      <c r="O794">
        <v>545</v>
      </c>
      <c r="P794">
        <v>531</v>
      </c>
      <c r="Q794">
        <v>1075</v>
      </c>
      <c r="R794">
        <v>552</v>
      </c>
      <c r="S794">
        <v>560</v>
      </c>
      <c r="T794">
        <v>1111</v>
      </c>
      <c r="U794">
        <v>428</v>
      </c>
      <c r="V794">
        <v>124</v>
      </c>
      <c r="W794">
        <v>552</v>
      </c>
      <c r="X794">
        <v>206057.323</v>
      </c>
    </row>
    <row r="795" spans="1:24" x14ac:dyDescent="0.2">
      <c r="A795">
        <v>57905013</v>
      </c>
      <c r="B795" t="s">
        <v>537</v>
      </c>
      <c r="C795">
        <v>57905</v>
      </c>
      <c r="D795" t="s">
        <v>528</v>
      </c>
      <c r="E795">
        <v>57</v>
      </c>
      <c r="F795" t="s">
        <v>480</v>
      </c>
      <c r="G795">
        <v>10</v>
      </c>
      <c r="H795" t="s">
        <v>397</v>
      </c>
      <c r="I795">
        <v>422</v>
      </c>
      <c r="J795">
        <v>449</v>
      </c>
      <c r="K795">
        <v>871</v>
      </c>
      <c r="L795">
        <v>422</v>
      </c>
      <c r="M795">
        <v>446</v>
      </c>
      <c r="N795">
        <v>868</v>
      </c>
      <c r="O795">
        <v>432</v>
      </c>
      <c r="P795">
        <v>451</v>
      </c>
      <c r="Q795">
        <v>884</v>
      </c>
      <c r="R795">
        <v>408</v>
      </c>
      <c r="S795">
        <v>440</v>
      </c>
      <c r="T795">
        <v>847</v>
      </c>
      <c r="U795">
        <v>308</v>
      </c>
      <c r="V795">
        <v>315</v>
      </c>
      <c r="W795">
        <v>623</v>
      </c>
      <c r="X795">
        <v>206057.323</v>
      </c>
    </row>
    <row r="796" spans="1:24" x14ac:dyDescent="0.2">
      <c r="A796">
        <v>57905380</v>
      </c>
      <c r="B796" t="s">
        <v>561</v>
      </c>
      <c r="C796">
        <v>57905</v>
      </c>
      <c r="D796" t="s">
        <v>528</v>
      </c>
      <c r="E796">
        <v>57</v>
      </c>
      <c r="F796" t="s">
        <v>480</v>
      </c>
      <c r="G796">
        <v>10</v>
      </c>
      <c r="H796" t="s">
        <v>397</v>
      </c>
      <c r="I796">
        <v>406</v>
      </c>
      <c r="J796">
        <v>431</v>
      </c>
      <c r="K796">
        <v>837</v>
      </c>
      <c r="L796">
        <v>405</v>
      </c>
      <c r="M796">
        <v>431</v>
      </c>
      <c r="N796">
        <v>835</v>
      </c>
      <c r="O796">
        <v>417</v>
      </c>
      <c r="P796">
        <v>437</v>
      </c>
      <c r="Q796">
        <v>855</v>
      </c>
      <c r="R796">
        <v>390</v>
      </c>
      <c r="S796">
        <v>423</v>
      </c>
      <c r="T796">
        <v>813</v>
      </c>
      <c r="U796">
        <v>404</v>
      </c>
      <c r="V796">
        <v>385</v>
      </c>
      <c r="W796">
        <v>789</v>
      </c>
      <c r="X796">
        <v>206057.323</v>
      </c>
    </row>
    <row r="797" spans="1:24" x14ac:dyDescent="0.2">
      <c r="A797">
        <v>57905034</v>
      </c>
      <c r="B797" t="s">
        <v>552</v>
      </c>
      <c r="C797">
        <v>57905</v>
      </c>
      <c r="D797" t="s">
        <v>528</v>
      </c>
      <c r="E797">
        <v>57</v>
      </c>
      <c r="F797" t="s">
        <v>480</v>
      </c>
      <c r="G797">
        <v>10</v>
      </c>
      <c r="H797" t="s">
        <v>397</v>
      </c>
      <c r="I797">
        <v>572</v>
      </c>
      <c r="J797">
        <v>524</v>
      </c>
      <c r="K797">
        <v>1096</v>
      </c>
      <c r="L797">
        <v>609</v>
      </c>
      <c r="M797">
        <v>563</v>
      </c>
      <c r="N797">
        <v>1172</v>
      </c>
      <c r="O797">
        <v>616</v>
      </c>
      <c r="P797">
        <v>564</v>
      </c>
      <c r="Q797">
        <v>1180</v>
      </c>
      <c r="R797">
        <v>592</v>
      </c>
      <c r="S797">
        <v>560</v>
      </c>
      <c r="T797">
        <v>1153</v>
      </c>
      <c r="U797">
        <v>652</v>
      </c>
      <c r="V797">
        <v>251</v>
      </c>
      <c r="W797">
        <v>903</v>
      </c>
      <c r="X797">
        <v>206057.323</v>
      </c>
    </row>
    <row r="798" spans="1:24" x14ac:dyDescent="0.2">
      <c r="A798">
        <v>57905012</v>
      </c>
      <c r="B798" t="s">
        <v>536</v>
      </c>
      <c r="C798">
        <v>57905</v>
      </c>
      <c r="D798" t="s">
        <v>528</v>
      </c>
      <c r="E798">
        <v>57</v>
      </c>
      <c r="F798" t="s">
        <v>480</v>
      </c>
      <c r="G798">
        <v>10</v>
      </c>
      <c r="H798" t="s">
        <v>397</v>
      </c>
      <c r="I798">
        <v>415</v>
      </c>
      <c r="J798">
        <v>424</v>
      </c>
      <c r="K798">
        <v>839</v>
      </c>
      <c r="L798">
        <v>416</v>
      </c>
      <c r="M798">
        <v>424</v>
      </c>
      <c r="N798">
        <v>840</v>
      </c>
      <c r="O798">
        <v>413</v>
      </c>
      <c r="P798">
        <v>415</v>
      </c>
      <c r="Q798">
        <v>828</v>
      </c>
      <c r="R798">
        <v>419</v>
      </c>
      <c r="S798">
        <v>434</v>
      </c>
      <c r="T798">
        <v>853</v>
      </c>
      <c r="U798">
        <v>451</v>
      </c>
      <c r="V798">
        <v>510</v>
      </c>
      <c r="W798">
        <v>961</v>
      </c>
      <c r="X798">
        <v>206057.323</v>
      </c>
    </row>
    <row r="799" spans="1:24" x14ac:dyDescent="0.2">
      <c r="A799">
        <v>57905023</v>
      </c>
      <c r="B799" t="s">
        <v>545</v>
      </c>
      <c r="C799">
        <v>57905</v>
      </c>
      <c r="D799" t="s">
        <v>528</v>
      </c>
      <c r="E799">
        <v>57</v>
      </c>
      <c r="F799" t="s">
        <v>480</v>
      </c>
      <c r="G799">
        <v>10</v>
      </c>
      <c r="H799" t="s">
        <v>397</v>
      </c>
      <c r="I799">
        <v>406</v>
      </c>
      <c r="J799">
        <v>403</v>
      </c>
      <c r="K799">
        <v>809</v>
      </c>
      <c r="L799">
        <v>408</v>
      </c>
      <c r="M799">
        <v>401</v>
      </c>
      <c r="N799">
        <v>809</v>
      </c>
      <c r="O799">
        <v>408</v>
      </c>
      <c r="P799">
        <v>400</v>
      </c>
      <c r="Q799">
        <v>808</v>
      </c>
      <c r="R799">
        <v>409</v>
      </c>
      <c r="S799">
        <v>403</v>
      </c>
      <c r="T799">
        <v>812</v>
      </c>
      <c r="U799">
        <v>479</v>
      </c>
      <c r="V799">
        <v>503</v>
      </c>
      <c r="W799">
        <v>982</v>
      </c>
      <c r="X799">
        <v>206057.323</v>
      </c>
    </row>
    <row r="800" spans="1:24" x14ac:dyDescent="0.2">
      <c r="A800">
        <v>57905028</v>
      </c>
      <c r="B800" t="s">
        <v>549</v>
      </c>
      <c r="C800">
        <v>57905</v>
      </c>
      <c r="D800" t="s">
        <v>528</v>
      </c>
      <c r="E800">
        <v>57</v>
      </c>
      <c r="F800" t="s">
        <v>480</v>
      </c>
      <c r="G800">
        <v>10</v>
      </c>
      <c r="H800" t="s">
        <v>397</v>
      </c>
      <c r="I800">
        <v>416</v>
      </c>
      <c r="J800">
        <v>427</v>
      </c>
      <c r="K800">
        <v>843</v>
      </c>
      <c r="L800">
        <v>417</v>
      </c>
      <c r="M800">
        <v>429</v>
      </c>
      <c r="N800">
        <v>846</v>
      </c>
      <c r="O800">
        <v>424</v>
      </c>
      <c r="P800">
        <v>421</v>
      </c>
      <c r="Q800">
        <v>845</v>
      </c>
      <c r="R800">
        <v>410</v>
      </c>
      <c r="S800">
        <v>437</v>
      </c>
      <c r="T800">
        <v>847</v>
      </c>
      <c r="U800">
        <v>554</v>
      </c>
      <c r="V800">
        <v>610</v>
      </c>
      <c r="W800">
        <v>1164</v>
      </c>
      <c r="X800">
        <v>206057.323</v>
      </c>
    </row>
    <row r="801" spans="1:24" x14ac:dyDescent="0.2">
      <c r="A801">
        <v>57905006</v>
      </c>
      <c r="B801" t="s">
        <v>532</v>
      </c>
      <c r="C801">
        <v>57905</v>
      </c>
      <c r="D801" t="s">
        <v>528</v>
      </c>
      <c r="E801">
        <v>57</v>
      </c>
      <c r="F801" t="s">
        <v>480</v>
      </c>
      <c r="G801">
        <v>10</v>
      </c>
      <c r="H801" t="s">
        <v>397</v>
      </c>
      <c r="I801">
        <v>458</v>
      </c>
      <c r="J801">
        <v>462</v>
      </c>
      <c r="K801">
        <v>921</v>
      </c>
      <c r="L801">
        <v>465</v>
      </c>
      <c r="M801">
        <v>470</v>
      </c>
      <c r="N801">
        <v>935</v>
      </c>
      <c r="O801">
        <v>455</v>
      </c>
      <c r="P801">
        <v>455</v>
      </c>
      <c r="Q801">
        <v>910</v>
      </c>
      <c r="R801">
        <v>477</v>
      </c>
      <c r="S801">
        <v>487</v>
      </c>
      <c r="T801">
        <v>963</v>
      </c>
      <c r="U801">
        <v>578</v>
      </c>
      <c r="V801">
        <v>601</v>
      </c>
      <c r="W801">
        <v>1179</v>
      </c>
      <c r="X801">
        <v>206057.323</v>
      </c>
    </row>
    <row r="802" spans="1:24" x14ac:dyDescent="0.2">
      <c r="A802">
        <v>57905024</v>
      </c>
      <c r="B802" t="s">
        <v>546</v>
      </c>
      <c r="C802">
        <v>57905</v>
      </c>
      <c r="D802" t="s">
        <v>528</v>
      </c>
      <c r="E802">
        <v>57</v>
      </c>
      <c r="F802" t="s">
        <v>480</v>
      </c>
      <c r="G802">
        <v>10</v>
      </c>
      <c r="H802" t="s">
        <v>397</v>
      </c>
      <c r="I802">
        <v>402</v>
      </c>
      <c r="J802">
        <v>408</v>
      </c>
      <c r="K802">
        <v>810</v>
      </c>
      <c r="L802">
        <v>404</v>
      </c>
      <c r="M802">
        <v>410</v>
      </c>
      <c r="N802">
        <v>815</v>
      </c>
      <c r="O802">
        <v>423</v>
      </c>
      <c r="P802">
        <v>410</v>
      </c>
      <c r="Q802">
        <v>835</v>
      </c>
      <c r="R802">
        <v>386</v>
      </c>
      <c r="S802">
        <v>410</v>
      </c>
      <c r="T802">
        <v>796</v>
      </c>
      <c r="U802">
        <v>578</v>
      </c>
      <c r="V802">
        <v>629</v>
      </c>
      <c r="W802">
        <v>1207</v>
      </c>
      <c r="X802">
        <v>206057.323</v>
      </c>
    </row>
    <row r="803" spans="1:24" x14ac:dyDescent="0.2">
      <c r="A803">
        <v>101912321</v>
      </c>
      <c r="B803" t="s">
        <v>1078</v>
      </c>
      <c r="C803">
        <v>101912</v>
      </c>
      <c r="D803" t="s">
        <v>1047</v>
      </c>
      <c r="E803">
        <v>101</v>
      </c>
      <c r="F803" t="s">
        <v>971</v>
      </c>
      <c r="G803">
        <v>4</v>
      </c>
      <c r="H803" t="s">
        <v>252</v>
      </c>
      <c r="I803">
        <v>411</v>
      </c>
      <c r="J803">
        <v>424</v>
      </c>
      <c r="K803">
        <v>835</v>
      </c>
      <c r="L803">
        <v>413</v>
      </c>
      <c r="M803">
        <v>418</v>
      </c>
      <c r="N803">
        <v>830</v>
      </c>
      <c r="O803">
        <v>407</v>
      </c>
      <c r="P803">
        <v>407</v>
      </c>
      <c r="Q803">
        <v>813</v>
      </c>
      <c r="R803">
        <v>414</v>
      </c>
      <c r="S803">
        <v>421</v>
      </c>
      <c r="T803">
        <v>836</v>
      </c>
      <c r="U803">
        <v>48</v>
      </c>
      <c r="V803">
        <v>62</v>
      </c>
      <c r="W803">
        <v>110</v>
      </c>
      <c r="X803">
        <v>268556.59100000001</v>
      </c>
    </row>
    <row r="804" spans="1:24" x14ac:dyDescent="0.2">
      <c r="A804">
        <v>101912485</v>
      </c>
      <c r="B804" t="s">
        <v>1090</v>
      </c>
      <c r="C804">
        <v>101912</v>
      </c>
      <c r="D804" t="s">
        <v>1047</v>
      </c>
      <c r="E804">
        <v>101</v>
      </c>
      <c r="F804" t="s">
        <v>971</v>
      </c>
      <c r="G804">
        <v>4</v>
      </c>
      <c r="H804" t="s">
        <v>252</v>
      </c>
      <c r="I804">
        <v>407</v>
      </c>
      <c r="J804">
        <v>398</v>
      </c>
      <c r="K804">
        <v>805</v>
      </c>
      <c r="L804">
        <v>414</v>
      </c>
      <c r="M804">
        <v>406</v>
      </c>
      <c r="N804">
        <v>820</v>
      </c>
      <c r="O804">
        <v>412</v>
      </c>
      <c r="P804">
        <v>448</v>
      </c>
      <c r="Q804">
        <v>860</v>
      </c>
      <c r="R804">
        <v>415</v>
      </c>
      <c r="S804">
        <v>391</v>
      </c>
      <c r="T804">
        <v>806</v>
      </c>
      <c r="U804">
        <v>72</v>
      </c>
      <c r="V804">
        <v>53</v>
      </c>
      <c r="W804">
        <v>125</v>
      </c>
      <c r="X804">
        <v>268556.59100000001</v>
      </c>
    </row>
    <row r="805" spans="1:24" x14ac:dyDescent="0.2">
      <c r="A805">
        <v>101912484</v>
      </c>
      <c r="B805" t="s">
        <v>1089</v>
      </c>
      <c r="C805">
        <v>101912</v>
      </c>
      <c r="D805" t="s">
        <v>1047</v>
      </c>
      <c r="E805">
        <v>101</v>
      </c>
      <c r="F805" t="s">
        <v>971</v>
      </c>
      <c r="G805">
        <v>4</v>
      </c>
      <c r="H805" t="s">
        <v>252</v>
      </c>
      <c r="I805">
        <v>395</v>
      </c>
      <c r="J805">
        <v>419</v>
      </c>
      <c r="K805">
        <v>814</v>
      </c>
      <c r="L805">
        <v>385</v>
      </c>
      <c r="M805">
        <v>413</v>
      </c>
      <c r="N805">
        <v>798</v>
      </c>
      <c r="O805">
        <v>364</v>
      </c>
      <c r="P805">
        <v>403</v>
      </c>
      <c r="Q805">
        <v>767</v>
      </c>
      <c r="R805">
        <v>413</v>
      </c>
      <c r="S805">
        <v>425</v>
      </c>
      <c r="T805">
        <v>838</v>
      </c>
      <c r="U805">
        <v>84</v>
      </c>
      <c r="V805">
        <v>92</v>
      </c>
      <c r="W805">
        <v>176</v>
      </c>
      <c r="X805">
        <v>268556.59100000001</v>
      </c>
    </row>
    <row r="806" spans="1:24" x14ac:dyDescent="0.2">
      <c r="A806">
        <v>101912486</v>
      </c>
      <c r="B806" t="s">
        <v>1091</v>
      </c>
      <c r="C806">
        <v>101912</v>
      </c>
      <c r="D806" t="s">
        <v>1047</v>
      </c>
      <c r="E806">
        <v>101</v>
      </c>
      <c r="F806" t="s">
        <v>971</v>
      </c>
      <c r="G806">
        <v>4</v>
      </c>
      <c r="H806" t="s">
        <v>252</v>
      </c>
      <c r="I806">
        <v>491</v>
      </c>
      <c r="J806">
        <v>501</v>
      </c>
      <c r="K806">
        <v>992</v>
      </c>
      <c r="L806">
        <v>496</v>
      </c>
      <c r="M806">
        <v>487</v>
      </c>
      <c r="N806">
        <v>984</v>
      </c>
      <c r="O806">
        <v>504</v>
      </c>
      <c r="P806">
        <v>483</v>
      </c>
      <c r="Q806">
        <v>988</v>
      </c>
      <c r="R806">
        <v>483</v>
      </c>
      <c r="S806">
        <v>494</v>
      </c>
      <c r="T806">
        <v>977</v>
      </c>
      <c r="U806">
        <v>108</v>
      </c>
      <c r="V806">
        <v>77</v>
      </c>
      <c r="W806">
        <v>185</v>
      </c>
      <c r="X806">
        <v>268556.59100000001</v>
      </c>
    </row>
    <row r="807" spans="1:24" x14ac:dyDescent="0.2">
      <c r="A807">
        <v>101912349</v>
      </c>
      <c r="B807" t="s">
        <v>1083</v>
      </c>
      <c r="C807">
        <v>101912</v>
      </c>
      <c r="D807" t="s">
        <v>1047</v>
      </c>
      <c r="E807">
        <v>101</v>
      </c>
      <c r="F807" t="s">
        <v>971</v>
      </c>
      <c r="G807">
        <v>4</v>
      </c>
      <c r="H807" t="s">
        <v>252</v>
      </c>
      <c r="I807">
        <v>445</v>
      </c>
      <c r="J807">
        <v>403</v>
      </c>
      <c r="K807">
        <v>852</v>
      </c>
      <c r="L807">
        <v>447</v>
      </c>
      <c r="M807">
        <v>405</v>
      </c>
      <c r="N807">
        <v>855</v>
      </c>
      <c r="O807">
        <v>443</v>
      </c>
      <c r="P807">
        <v>399</v>
      </c>
      <c r="Q807">
        <v>845</v>
      </c>
      <c r="R807">
        <v>470</v>
      </c>
      <c r="S807">
        <v>440</v>
      </c>
      <c r="T807">
        <v>910</v>
      </c>
      <c r="U807">
        <v>123</v>
      </c>
      <c r="V807">
        <v>127</v>
      </c>
      <c r="W807">
        <v>250</v>
      </c>
      <c r="X807">
        <v>268556.59100000001</v>
      </c>
    </row>
    <row r="808" spans="1:24" x14ac:dyDescent="0.2">
      <c r="A808">
        <v>101912006</v>
      </c>
      <c r="B808" t="s">
        <v>1051</v>
      </c>
      <c r="C808">
        <v>101912</v>
      </c>
      <c r="D808" t="s">
        <v>1047</v>
      </c>
      <c r="E808">
        <v>101</v>
      </c>
      <c r="F808" t="s">
        <v>971</v>
      </c>
      <c r="G808">
        <v>4</v>
      </c>
      <c r="H808" t="s">
        <v>252</v>
      </c>
      <c r="I808">
        <v>479</v>
      </c>
      <c r="J808">
        <v>459</v>
      </c>
      <c r="K808">
        <v>937</v>
      </c>
      <c r="L808">
        <v>479</v>
      </c>
      <c r="M808">
        <v>459</v>
      </c>
      <c r="N808">
        <v>937</v>
      </c>
      <c r="R808">
        <v>479</v>
      </c>
      <c r="S808">
        <v>459</v>
      </c>
      <c r="T808">
        <v>937</v>
      </c>
      <c r="U808">
        <v>169</v>
      </c>
      <c r="V808">
        <v>100</v>
      </c>
      <c r="W808">
        <v>269</v>
      </c>
      <c r="X808">
        <v>268556.59100000001</v>
      </c>
    </row>
    <row r="809" spans="1:24" x14ac:dyDescent="0.2">
      <c r="A809">
        <v>101912462</v>
      </c>
      <c r="B809" t="s">
        <v>1085</v>
      </c>
      <c r="C809">
        <v>101912</v>
      </c>
      <c r="D809" t="s">
        <v>1047</v>
      </c>
      <c r="E809">
        <v>101</v>
      </c>
      <c r="F809" t="s">
        <v>971</v>
      </c>
      <c r="G809">
        <v>4</v>
      </c>
      <c r="H809" t="s">
        <v>252</v>
      </c>
      <c r="I809">
        <v>447</v>
      </c>
      <c r="J809">
        <v>430</v>
      </c>
      <c r="K809">
        <v>877</v>
      </c>
      <c r="L809">
        <v>447</v>
      </c>
      <c r="M809">
        <v>430</v>
      </c>
      <c r="N809">
        <v>877</v>
      </c>
      <c r="O809">
        <v>447</v>
      </c>
      <c r="P809">
        <v>430</v>
      </c>
      <c r="Q809">
        <v>877</v>
      </c>
      <c r="U809">
        <v>161</v>
      </c>
      <c r="V809">
        <v>147</v>
      </c>
      <c r="W809">
        <v>308</v>
      </c>
      <c r="X809">
        <v>268556.59100000001</v>
      </c>
    </row>
    <row r="810" spans="1:24" x14ac:dyDescent="0.2">
      <c r="A810">
        <v>101912455</v>
      </c>
      <c r="B810" t="s">
        <v>1084</v>
      </c>
      <c r="C810">
        <v>101912</v>
      </c>
      <c r="D810" t="s">
        <v>1047</v>
      </c>
      <c r="E810">
        <v>101</v>
      </c>
      <c r="F810" t="s">
        <v>971</v>
      </c>
      <c r="G810">
        <v>4</v>
      </c>
      <c r="H810" t="s">
        <v>252</v>
      </c>
      <c r="I810">
        <v>475</v>
      </c>
      <c r="J810">
        <v>471</v>
      </c>
      <c r="K810">
        <v>946</v>
      </c>
      <c r="L810">
        <v>473</v>
      </c>
      <c r="M810">
        <v>471</v>
      </c>
      <c r="N810">
        <v>943</v>
      </c>
      <c r="O810">
        <v>466</v>
      </c>
      <c r="P810">
        <v>461</v>
      </c>
      <c r="Q810">
        <v>927</v>
      </c>
      <c r="R810">
        <v>482</v>
      </c>
      <c r="S810">
        <v>482</v>
      </c>
      <c r="T810">
        <v>964</v>
      </c>
      <c r="U810">
        <v>176</v>
      </c>
      <c r="V810">
        <v>140</v>
      </c>
      <c r="W810">
        <v>316</v>
      </c>
      <c r="X810">
        <v>268556.59100000001</v>
      </c>
    </row>
    <row r="811" spans="1:24" x14ac:dyDescent="0.2">
      <c r="A811">
        <v>101912311</v>
      </c>
      <c r="B811" t="s">
        <v>1077</v>
      </c>
      <c r="C811">
        <v>101912</v>
      </c>
      <c r="D811" t="s">
        <v>1047</v>
      </c>
      <c r="E811">
        <v>101</v>
      </c>
      <c r="F811" t="s">
        <v>971</v>
      </c>
      <c r="G811">
        <v>4</v>
      </c>
      <c r="H811" t="s">
        <v>252</v>
      </c>
      <c r="I811">
        <v>502</v>
      </c>
      <c r="J811">
        <v>506</v>
      </c>
      <c r="K811">
        <v>1008</v>
      </c>
      <c r="L811">
        <v>507</v>
      </c>
      <c r="M811">
        <v>505</v>
      </c>
      <c r="N811">
        <v>1012</v>
      </c>
      <c r="O811">
        <v>499</v>
      </c>
      <c r="P811">
        <v>491</v>
      </c>
      <c r="Q811">
        <v>990</v>
      </c>
      <c r="R811">
        <v>514</v>
      </c>
      <c r="S811">
        <v>519</v>
      </c>
      <c r="T811">
        <v>1033</v>
      </c>
      <c r="U811">
        <v>182</v>
      </c>
      <c r="V811">
        <v>169</v>
      </c>
      <c r="W811">
        <v>351</v>
      </c>
      <c r="X811">
        <v>268556.59100000001</v>
      </c>
    </row>
    <row r="812" spans="1:24" x14ac:dyDescent="0.2">
      <c r="A812">
        <v>101912034</v>
      </c>
      <c r="B812" t="s">
        <v>1069</v>
      </c>
      <c r="C812">
        <v>101912</v>
      </c>
      <c r="D812" t="s">
        <v>1047</v>
      </c>
      <c r="E812">
        <v>101</v>
      </c>
      <c r="F812" t="s">
        <v>971</v>
      </c>
      <c r="G812">
        <v>4</v>
      </c>
      <c r="H812" t="s">
        <v>252</v>
      </c>
      <c r="I812">
        <v>500</v>
      </c>
      <c r="J812">
        <v>478</v>
      </c>
      <c r="K812">
        <v>978</v>
      </c>
      <c r="L812">
        <v>502</v>
      </c>
      <c r="M812">
        <v>478</v>
      </c>
      <c r="N812">
        <v>980</v>
      </c>
      <c r="O812">
        <v>501</v>
      </c>
      <c r="P812">
        <v>477</v>
      </c>
      <c r="Q812">
        <v>977</v>
      </c>
      <c r="R812">
        <v>504</v>
      </c>
      <c r="S812">
        <v>480</v>
      </c>
      <c r="T812">
        <v>985</v>
      </c>
      <c r="U812">
        <v>239</v>
      </c>
      <c r="V812">
        <v>172</v>
      </c>
      <c r="W812">
        <v>411</v>
      </c>
      <c r="X812">
        <v>268556.59100000001</v>
      </c>
    </row>
    <row r="813" spans="1:24" x14ac:dyDescent="0.2">
      <c r="A813">
        <v>101912301</v>
      </c>
      <c r="B813" t="s">
        <v>1074</v>
      </c>
      <c r="C813">
        <v>101912</v>
      </c>
      <c r="D813" t="s">
        <v>1047</v>
      </c>
      <c r="E813">
        <v>101</v>
      </c>
      <c r="F813" t="s">
        <v>971</v>
      </c>
      <c r="G813">
        <v>4</v>
      </c>
      <c r="H813" t="s">
        <v>252</v>
      </c>
      <c r="I813">
        <v>526</v>
      </c>
      <c r="J813">
        <v>555</v>
      </c>
      <c r="K813">
        <v>1081</v>
      </c>
      <c r="L813">
        <v>532</v>
      </c>
      <c r="M813">
        <v>555</v>
      </c>
      <c r="N813">
        <v>1087</v>
      </c>
      <c r="O813">
        <v>516</v>
      </c>
      <c r="P813">
        <v>524</v>
      </c>
      <c r="Q813">
        <v>1040</v>
      </c>
      <c r="R813">
        <v>547</v>
      </c>
      <c r="S813">
        <v>587</v>
      </c>
      <c r="T813">
        <v>1134</v>
      </c>
      <c r="U813">
        <v>218</v>
      </c>
      <c r="V813">
        <v>201</v>
      </c>
      <c r="W813">
        <v>419</v>
      </c>
      <c r="X813">
        <v>268556.59100000001</v>
      </c>
    </row>
    <row r="814" spans="1:24" x14ac:dyDescent="0.2">
      <c r="A814">
        <v>101912348</v>
      </c>
      <c r="B814" t="s">
        <v>1082</v>
      </c>
      <c r="C814">
        <v>101912</v>
      </c>
      <c r="D814" t="s">
        <v>1047</v>
      </c>
      <c r="E814">
        <v>101</v>
      </c>
      <c r="F814" t="s">
        <v>971</v>
      </c>
      <c r="G814">
        <v>4</v>
      </c>
      <c r="H814" t="s">
        <v>252</v>
      </c>
      <c r="I814">
        <v>496</v>
      </c>
      <c r="J814">
        <v>482</v>
      </c>
      <c r="K814">
        <v>979</v>
      </c>
      <c r="L814">
        <v>502</v>
      </c>
      <c r="M814">
        <v>484</v>
      </c>
      <c r="N814">
        <v>986</v>
      </c>
      <c r="O814">
        <v>498</v>
      </c>
      <c r="P814">
        <v>488</v>
      </c>
      <c r="Q814">
        <v>985</v>
      </c>
      <c r="R814">
        <v>510</v>
      </c>
      <c r="S814">
        <v>477</v>
      </c>
      <c r="T814">
        <v>987</v>
      </c>
      <c r="U814">
        <v>276</v>
      </c>
      <c r="V814">
        <v>153</v>
      </c>
      <c r="W814">
        <v>429</v>
      </c>
      <c r="X814">
        <v>268556.59100000001</v>
      </c>
    </row>
    <row r="815" spans="1:24" x14ac:dyDescent="0.2">
      <c r="A815">
        <v>101912345</v>
      </c>
      <c r="B815" t="s">
        <v>1081</v>
      </c>
      <c r="C815">
        <v>101912</v>
      </c>
      <c r="D815" t="s">
        <v>1047</v>
      </c>
      <c r="E815">
        <v>101</v>
      </c>
      <c r="F815" t="s">
        <v>971</v>
      </c>
      <c r="G815">
        <v>4</v>
      </c>
      <c r="H815" t="s">
        <v>252</v>
      </c>
      <c r="I815">
        <v>544</v>
      </c>
      <c r="J815">
        <v>542</v>
      </c>
      <c r="K815">
        <v>1086</v>
      </c>
      <c r="L815">
        <v>548</v>
      </c>
      <c r="M815">
        <v>542</v>
      </c>
      <c r="N815">
        <v>1090</v>
      </c>
      <c r="O815">
        <v>541</v>
      </c>
      <c r="P815">
        <v>525</v>
      </c>
      <c r="Q815">
        <v>1066</v>
      </c>
      <c r="R815">
        <v>559</v>
      </c>
      <c r="S815">
        <v>570</v>
      </c>
      <c r="T815">
        <v>1129</v>
      </c>
      <c r="U815">
        <v>264</v>
      </c>
      <c r="V815">
        <v>177</v>
      </c>
      <c r="W815">
        <v>441</v>
      </c>
      <c r="X815">
        <v>268556.59100000001</v>
      </c>
    </row>
    <row r="816" spans="1:24" x14ac:dyDescent="0.2">
      <c r="A816">
        <v>101912308</v>
      </c>
      <c r="B816" t="s">
        <v>1075</v>
      </c>
      <c r="C816">
        <v>101912</v>
      </c>
      <c r="D816" t="s">
        <v>1047</v>
      </c>
      <c r="E816">
        <v>101</v>
      </c>
      <c r="F816" t="s">
        <v>971</v>
      </c>
      <c r="G816">
        <v>4</v>
      </c>
      <c r="H816" t="s">
        <v>252</v>
      </c>
      <c r="I816">
        <v>514</v>
      </c>
      <c r="J816">
        <v>529</v>
      </c>
      <c r="K816">
        <v>1043</v>
      </c>
      <c r="L816">
        <v>513</v>
      </c>
      <c r="M816">
        <v>528</v>
      </c>
      <c r="N816">
        <v>1040</v>
      </c>
      <c r="O816">
        <v>510</v>
      </c>
      <c r="P816">
        <v>510</v>
      </c>
      <c r="Q816">
        <v>1020</v>
      </c>
      <c r="R816">
        <v>516</v>
      </c>
      <c r="S816">
        <v>554</v>
      </c>
      <c r="T816">
        <v>1070</v>
      </c>
      <c r="U816">
        <v>272</v>
      </c>
      <c r="V816">
        <v>178</v>
      </c>
      <c r="W816">
        <v>450</v>
      </c>
      <c r="X816">
        <v>268556.59100000001</v>
      </c>
    </row>
    <row r="817" spans="1:24" x14ac:dyDescent="0.2">
      <c r="A817">
        <v>101912324</v>
      </c>
      <c r="B817" t="s">
        <v>408</v>
      </c>
      <c r="C817">
        <v>101912</v>
      </c>
      <c r="D817" t="s">
        <v>1047</v>
      </c>
      <c r="E817">
        <v>101</v>
      </c>
      <c r="F817" t="s">
        <v>971</v>
      </c>
      <c r="G817">
        <v>4</v>
      </c>
      <c r="H817" t="s">
        <v>252</v>
      </c>
      <c r="I817">
        <v>387</v>
      </c>
      <c r="J817">
        <v>416</v>
      </c>
      <c r="K817">
        <v>803</v>
      </c>
      <c r="L817">
        <v>387</v>
      </c>
      <c r="M817">
        <v>417</v>
      </c>
      <c r="N817">
        <v>804</v>
      </c>
      <c r="O817">
        <v>383</v>
      </c>
      <c r="P817">
        <v>412</v>
      </c>
      <c r="Q817">
        <v>795</v>
      </c>
      <c r="R817">
        <v>391</v>
      </c>
      <c r="S817">
        <v>422</v>
      </c>
      <c r="T817">
        <v>812</v>
      </c>
      <c r="U817">
        <v>179</v>
      </c>
      <c r="V817">
        <v>271</v>
      </c>
      <c r="W817">
        <v>450</v>
      </c>
      <c r="X817">
        <v>268556.59100000001</v>
      </c>
    </row>
    <row r="818" spans="1:24" x14ac:dyDescent="0.2">
      <c r="A818">
        <v>101912323</v>
      </c>
      <c r="B818" t="s">
        <v>1080</v>
      </c>
      <c r="C818">
        <v>101912</v>
      </c>
      <c r="D818" t="s">
        <v>1047</v>
      </c>
      <c r="E818">
        <v>101</v>
      </c>
      <c r="F818" t="s">
        <v>971</v>
      </c>
      <c r="G818">
        <v>4</v>
      </c>
      <c r="H818" t="s">
        <v>252</v>
      </c>
      <c r="I818">
        <v>552</v>
      </c>
      <c r="J818">
        <v>543</v>
      </c>
      <c r="K818">
        <v>1095</v>
      </c>
      <c r="L818">
        <v>560</v>
      </c>
      <c r="M818">
        <v>544</v>
      </c>
      <c r="N818">
        <v>1104</v>
      </c>
      <c r="O818">
        <v>548</v>
      </c>
      <c r="P818">
        <v>527</v>
      </c>
      <c r="Q818">
        <v>1075</v>
      </c>
      <c r="R818">
        <v>573</v>
      </c>
      <c r="S818">
        <v>563</v>
      </c>
      <c r="T818">
        <v>1137</v>
      </c>
      <c r="U818">
        <v>257</v>
      </c>
      <c r="V818">
        <v>207</v>
      </c>
      <c r="W818">
        <v>464</v>
      </c>
      <c r="X818">
        <v>268556.59100000001</v>
      </c>
    </row>
    <row r="819" spans="1:24" x14ac:dyDescent="0.2">
      <c r="A819">
        <v>101912033</v>
      </c>
      <c r="B819" t="s">
        <v>1068</v>
      </c>
      <c r="C819">
        <v>101912</v>
      </c>
      <c r="D819" t="s">
        <v>1047</v>
      </c>
      <c r="E819">
        <v>101</v>
      </c>
      <c r="F819" t="s">
        <v>971</v>
      </c>
      <c r="G819">
        <v>4</v>
      </c>
      <c r="H819" t="s">
        <v>252</v>
      </c>
      <c r="I819">
        <v>429</v>
      </c>
      <c r="J819">
        <v>426</v>
      </c>
      <c r="K819">
        <v>855</v>
      </c>
      <c r="L819">
        <v>428</v>
      </c>
      <c r="M819">
        <v>429</v>
      </c>
      <c r="N819">
        <v>857</v>
      </c>
      <c r="O819">
        <v>426</v>
      </c>
      <c r="P819">
        <v>410</v>
      </c>
      <c r="Q819">
        <v>836</v>
      </c>
      <c r="R819">
        <v>431</v>
      </c>
      <c r="S819">
        <v>451</v>
      </c>
      <c r="T819">
        <v>882</v>
      </c>
      <c r="U819">
        <v>285</v>
      </c>
      <c r="V819">
        <v>248</v>
      </c>
      <c r="W819">
        <v>533</v>
      </c>
      <c r="X819">
        <v>268556.59100000001</v>
      </c>
    </row>
    <row r="820" spans="1:24" x14ac:dyDescent="0.2">
      <c r="A820">
        <v>101912468</v>
      </c>
      <c r="B820" t="s">
        <v>1087</v>
      </c>
      <c r="C820">
        <v>101912</v>
      </c>
      <c r="D820" t="s">
        <v>1047</v>
      </c>
      <c r="E820">
        <v>101</v>
      </c>
      <c r="F820" t="s">
        <v>971</v>
      </c>
      <c r="G820">
        <v>4</v>
      </c>
      <c r="H820" t="s">
        <v>252</v>
      </c>
      <c r="I820">
        <v>499</v>
      </c>
      <c r="J820">
        <v>499</v>
      </c>
      <c r="K820">
        <v>999</v>
      </c>
      <c r="L820">
        <v>515</v>
      </c>
      <c r="M820">
        <v>509</v>
      </c>
      <c r="N820">
        <v>1024</v>
      </c>
      <c r="O820">
        <v>507</v>
      </c>
      <c r="P820">
        <v>483</v>
      </c>
      <c r="Q820">
        <v>990</v>
      </c>
      <c r="R820">
        <v>518</v>
      </c>
      <c r="S820">
        <v>519</v>
      </c>
      <c r="T820">
        <v>1037</v>
      </c>
      <c r="U820">
        <v>161</v>
      </c>
      <c r="V820">
        <v>403</v>
      </c>
      <c r="W820">
        <v>564</v>
      </c>
      <c r="X820">
        <v>268556.59100000001</v>
      </c>
    </row>
    <row r="821" spans="1:24" x14ac:dyDescent="0.2">
      <c r="A821">
        <v>101912007</v>
      </c>
      <c r="B821" t="s">
        <v>1052</v>
      </c>
      <c r="C821">
        <v>101912</v>
      </c>
      <c r="D821" t="s">
        <v>1047</v>
      </c>
      <c r="E821">
        <v>101</v>
      </c>
      <c r="F821" t="s">
        <v>971</v>
      </c>
      <c r="G821">
        <v>4</v>
      </c>
      <c r="H821" t="s">
        <v>252</v>
      </c>
      <c r="I821">
        <v>392</v>
      </c>
      <c r="J821">
        <v>396</v>
      </c>
      <c r="K821">
        <v>789</v>
      </c>
      <c r="L821">
        <v>393</v>
      </c>
      <c r="M821">
        <v>394</v>
      </c>
      <c r="N821">
        <v>787</v>
      </c>
      <c r="O821">
        <v>405</v>
      </c>
      <c r="P821">
        <v>396</v>
      </c>
      <c r="Q821">
        <v>801</v>
      </c>
      <c r="R821">
        <v>378</v>
      </c>
      <c r="S821">
        <v>391</v>
      </c>
      <c r="T821">
        <v>771</v>
      </c>
      <c r="U821">
        <v>265</v>
      </c>
      <c r="V821">
        <v>319</v>
      </c>
      <c r="W821">
        <v>584</v>
      </c>
      <c r="X821">
        <v>268556.59100000001</v>
      </c>
    </row>
    <row r="822" spans="1:24" x14ac:dyDescent="0.2">
      <c r="A822">
        <v>101912322</v>
      </c>
      <c r="B822" t="s">
        <v>1079</v>
      </c>
      <c r="C822">
        <v>101912</v>
      </c>
      <c r="D822" t="s">
        <v>1047</v>
      </c>
      <c r="E822">
        <v>101</v>
      </c>
      <c r="F822" t="s">
        <v>971</v>
      </c>
      <c r="G822">
        <v>4</v>
      </c>
      <c r="H822" t="s">
        <v>252</v>
      </c>
      <c r="I822">
        <v>651</v>
      </c>
      <c r="J822">
        <v>664</v>
      </c>
      <c r="K822">
        <v>1315</v>
      </c>
      <c r="L822">
        <v>664</v>
      </c>
      <c r="M822">
        <v>677</v>
      </c>
      <c r="N822">
        <v>1341</v>
      </c>
      <c r="O822">
        <v>668</v>
      </c>
      <c r="P822">
        <v>663</v>
      </c>
      <c r="Q822">
        <v>1332</v>
      </c>
      <c r="R822">
        <v>659</v>
      </c>
      <c r="S822">
        <v>691</v>
      </c>
      <c r="T822">
        <v>1350</v>
      </c>
      <c r="U822">
        <v>310</v>
      </c>
      <c r="V822">
        <v>311</v>
      </c>
      <c r="W822">
        <v>621</v>
      </c>
      <c r="X822">
        <v>268556.59100000001</v>
      </c>
    </row>
    <row r="823" spans="1:24" x14ac:dyDescent="0.2">
      <c r="A823">
        <v>101912463</v>
      </c>
      <c r="B823" t="s">
        <v>1086</v>
      </c>
      <c r="C823">
        <v>101912</v>
      </c>
      <c r="D823" t="s">
        <v>1047</v>
      </c>
      <c r="E823">
        <v>101</v>
      </c>
      <c r="F823" t="s">
        <v>971</v>
      </c>
      <c r="G823">
        <v>4</v>
      </c>
      <c r="H823" t="s">
        <v>252</v>
      </c>
      <c r="I823">
        <v>490</v>
      </c>
      <c r="J823">
        <v>492</v>
      </c>
      <c r="K823">
        <v>983</v>
      </c>
      <c r="L823">
        <v>513</v>
      </c>
      <c r="M823">
        <v>506</v>
      </c>
      <c r="N823">
        <v>1019</v>
      </c>
      <c r="O823">
        <v>513</v>
      </c>
      <c r="P823">
        <v>506</v>
      </c>
      <c r="Q823">
        <v>1019</v>
      </c>
      <c r="U823">
        <v>623</v>
      </c>
      <c r="V823">
        <v>0</v>
      </c>
      <c r="W823">
        <v>623</v>
      </c>
      <c r="X823">
        <v>268556.59100000001</v>
      </c>
    </row>
    <row r="824" spans="1:24" x14ac:dyDescent="0.2">
      <c r="A824">
        <v>101912019</v>
      </c>
      <c r="B824" t="s">
        <v>1061</v>
      </c>
      <c r="C824">
        <v>101912</v>
      </c>
      <c r="D824" t="s">
        <v>1047</v>
      </c>
      <c r="E824">
        <v>101</v>
      </c>
      <c r="F824" t="s">
        <v>971</v>
      </c>
      <c r="G824">
        <v>4</v>
      </c>
      <c r="H824" t="s">
        <v>252</v>
      </c>
      <c r="I824">
        <v>386</v>
      </c>
      <c r="J824">
        <v>384</v>
      </c>
      <c r="K824">
        <v>770</v>
      </c>
      <c r="L824">
        <v>383</v>
      </c>
      <c r="M824">
        <v>379</v>
      </c>
      <c r="N824">
        <v>762</v>
      </c>
      <c r="O824">
        <v>392</v>
      </c>
      <c r="P824">
        <v>383</v>
      </c>
      <c r="Q824">
        <v>774</v>
      </c>
      <c r="R824">
        <v>374</v>
      </c>
      <c r="S824">
        <v>374</v>
      </c>
      <c r="T824">
        <v>748</v>
      </c>
      <c r="U824">
        <v>344</v>
      </c>
      <c r="V824">
        <v>350</v>
      </c>
      <c r="W824">
        <v>694</v>
      </c>
      <c r="X824">
        <v>268556.59100000001</v>
      </c>
    </row>
    <row r="825" spans="1:24" x14ac:dyDescent="0.2">
      <c r="A825">
        <v>101912025</v>
      </c>
      <c r="B825" t="s">
        <v>1065</v>
      </c>
      <c r="C825">
        <v>101912</v>
      </c>
      <c r="D825" t="s">
        <v>1047</v>
      </c>
      <c r="E825">
        <v>101</v>
      </c>
      <c r="F825" t="s">
        <v>971</v>
      </c>
      <c r="G825">
        <v>4</v>
      </c>
      <c r="H825" t="s">
        <v>252</v>
      </c>
      <c r="I825">
        <v>608</v>
      </c>
      <c r="J825">
        <v>573</v>
      </c>
      <c r="K825">
        <v>1180</v>
      </c>
      <c r="L825">
        <v>642</v>
      </c>
      <c r="M825">
        <v>611</v>
      </c>
      <c r="N825">
        <v>1254</v>
      </c>
      <c r="O825">
        <v>643</v>
      </c>
      <c r="P825">
        <v>606</v>
      </c>
      <c r="Q825">
        <v>1249</v>
      </c>
      <c r="R825">
        <v>641</v>
      </c>
      <c r="S825">
        <v>620</v>
      </c>
      <c r="T825">
        <v>1262</v>
      </c>
      <c r="U825">
        <v>469</v>
      </c>
      <c r="V825">
        <v>254</v>
      </c>
      <c r="W825">
        <v>723</v>
      </c>
      <c r="X825">
        <v>268556.59100000001</v>
      </c>
    </row>
    <row r="826" spans="1:24" x14ac:dyDescent="0.2">
      <c r="A826">
        <v>101912016</v>
      </c>
      <c r="B826" t="s">
        <v>1058</v>
      </c>
      <c r="C826">
        <v>101912</v>
      </c>
      <c r="D826" t="s">
        <v>1047</v>
      </c>
      <c r="E826">
        <v>101</v>
      </c>
      <c r="F826" t="s">
        <v>971</v>
      </c>
      <c r="G826">
        <v>4</v>
      </c>
      <c r="H826" t="s">
        <v>252</v>
      </c>
      <c r="I826">
        <v>429</v>
      </c>
      <c r="J826">
        <v>435</v>
      </c>
      <c r="K826">
        <v>863</v>
      </c>
      <c r="L826">
        <v>427</v>
      </c>
      <c r="M826">
        <v>440</v>
      </c>
      <c r="N826">
        <v>867</v>
      </c>
      <c r="O826">
        <v>431</v>
      </c>
      <c r="P826">
        <v>433</v>
      </c>
      <c r="Q826">
        <v>864</v>
      </c>
      <c r="R826">
        <v>422</v>
      </c>
      <c r="S826">
        <v>449</v>
      </c>
      <c r="T826">
        <v>871</v>
      </c>
      <c r="U826">
        <v>340</v>
      </c>
      <c r="V826">
        <v>401</v>
      </c>
      <c r="W826">
        <v>741</v>
      </c>
      <c r="X826">
        <v>268556.59100000001</v>
      </c>
    </row>
    <row r="827" spans="1:24" x14ac:dyDescent="0.2">
      <c r="A827">
        <v>101912024</v>
      </c>
      <c r="B827" t="s">
        <v>1064</v>
      </c>
      <c r="C827">
        <v>101912</v>
      </c>
      <c r="D827" t="s">
        <v>1047</v>
      </c>
      <c r="E827">
        <v>101</v>
      </c>
      <c r="F827" t="s">
        <v>971</v>
      </c>
      <c r="G827">
        <v>4</v>
      </c>
      <c r="H827" t="s">
        <v>252</v>
      </c>
      <c r="I827">
        <v>422</v>
      </c>
      <c r="J827">
        <v>426</v>
      </c>
      <c r="K827">
        <v>847</v>
      </c>
      <c r="L827">
        <v>424</v>
      </c>
      <c r="M827">
        <v>429</v>
      </c>
      <c r="N827">
        <v>853</v>
      </c>
      <c r="O827">
        <v>430</v>
      </c>
      <c r="P827">
        <v>429</v>
      </c>
      <c r="Q827">
        <v>859</v>
      </c>
      <c r="R827">
        <v>418</v>
      </c>
      <c r="S827">
        <v>429</v>
      </c>
      <c r="T827">
        <v>846</v>
      </c>
      <c r="U827">
        <v>368</v>
      </c>
      <c r="V827">
        <v>393</v>
      </c>
      <c r="W827">
        <v>761</v>
      </c>
      <c r="X827">
        <v>268556.59100000001</v>
      </c>
    </row>
    <row r="828" spans="1:24" x14ac:dyDescent="0.2">
      <c r="A828">
        <v>101912018</v>
      </c>
      <c r="B828" t="s">
        <v>1060</v>
      </c>
      <c r="C828">
        <v>101912</v>
      </c>
      <c r="D828" t="s">
        <v>1047</v>
      </c>
      <c r="E828">
        <v>101</v>
      </c>
      <c r="F828" t="s">
        <v>971</v>
      </c>
      <c r="G828">
        <v>4</v>
      </c>
      <c r="H828" t="s">
        <v>252</v>
      </c>
      <c r="I828">
        <v>392</v>
      </c>
      <c r="J828">
        <v>386</v>
      </c>
      <c r="K828">
        <v>779</v>
      </c>
      <c r="L828">
        <v>392</v>
      </c>
      <c r="M828">
        <v>391</v>
      </c>
      <c r="N828">
        <v>784</v>
      </c>
      <c r="O828">
        <v>396</v>
      </c>
      <c r="P828">
        <v>385</v>
      </c>
      <c r="Q828">
        <v>782</v>
      </c>
      <c r="R828">
        <v>388</v>
      </c>
      <c r="S828">
        <v>398</v>
      </c>
      <c r="T828">
        <v>786</v>
      </c>
      <c r="U828">
        <v>360</v>
      </c>
      <c r="V828">
        <v>404</v>
      </c>
      <c r="W828">
        <v>764</v>
      </c>
      <c r="X828">
        <v>268556.59100000001</v>
      </c>
    </row>
    <row r="829" spans="1:24" x14ac:dyDescent="0.2">
      <c r="A829">
        <v>101912026</v>
      </c>
      <c r="B829" t="s">
        <v>1066</v>
      </c>
      <c r="C829">
        <v>101912</v>
      </c>
      <c r="D829" t="s">
        <v>1047</v>
      </c>
      <c r="E829">
        <v>101</v>
      </c>
      <c r="F829" t="s">
        <v>971</v>
      </c>
      <c r="G829">
        <v>4</v>
      </c>
      <c r="H829" t="s">
        <v>252</v>
      </c>
      <c r="I829">
        <v>646</v>
      </c>
      <c r="J829">
        <v>672</v>
      </c>
      <c r="K829">
        <v>1318</v>
      </c>
      <c r="L829">
        <v>670</v>
      </c>
      <c r="M829">
        <v>697</v>
      </c>
      <c r="N829">
        <v>1367</v>
      </c>
      <c r="O829">
        <v>668</v>
      </c>
      <c r="P829">
        <v>694</v>
      </c>
      <c r="Q829">
        <v>1363</v>
      </c>
      <c r="R829">
        <v>673</v>
      </c>
      <c r="S829">
        <v>699</v>
      </c>
      <c r="T829">
        <v>1372</v>
      </c>
      <c r="U829">
        <v>477</v>
      </c>
      <c r="V829">
        <v>360</v>
      </c>
      <c r="W829">
        <v>837</v>
      </c>
      <c r="X829">
        <v>268556.59100000001</v>
      </c>
    </row>
    <row r="830" spans="1:24" x14ac:dyDescent="0.2">
      <c r="A830">
        <v>101912020</v>
      </c>
      <c r="B830" t="s">
        <v>1062</v>
      </c>
      <c r="C830">
        <v>101912</v>
      </c>
      <c r="D830" t="s">
        <v>1047</v>
      </c>
      <c r="E830">
        <v>101</v>
      </c>
      <c r="F830" t="s">
        <v>971</v>
      </c>
      <c r="G830">
        <v>4</v>
      </c>
      <c r="H830" t="s">
        <v>252</v>
      </c>
      <c r="I830">
        <v>411</v>
      </c>
      <c r="J830">
        <v>403</v>
      </c>
      <c r="K830">
        <v>813</v>
      </c>
      <c r="L830">
        <v>412</v>
      </c>
      <c r="M830">
        <v>401</v>
      </c>
      <c r="N830">
        <v>813</v>
      </c>
      <c r="O830">
        <v>420</v>
      </c>
      <c r="P830">
        <v>396</v>
      </c>
      <c r="Q830">
        <v>816</v>
      </c>
      <c r="R830">
        <v>400</v>
      </c>
      <c r="S830">
        <v>408</v>
      </c>
      <c r="T830">
        <v>808</v>
      </c>
      <c r="U830">
        <v>462</v>
      </c>
      <c r="V830">
        <v>466</v>
      </c>
      <c r="W830">
        <v>928</v>
      </c>
      <c r="X830">
        <v>268556.59100000001</v>
      </c>
    </row>
    <row r="831" spans="1:24" x14ac:dyDescent="0.2">
      <c r="A831">
        <v>101912477</v>
      </c>
      <c r="B831" t="s">
        <v>1088</v>
      </c>
      <c r="C831">
        <v>101912</v>
      </c>
      <c r="D831" t="s">
        <v>1047</v>
      </c>
      <c r="E831">
        <v>101</v>
      </c>
      <c r="F831" t="s">
        <v>971</v>
      </c>
      <c r="G831">
        <v>4</v>
      </c>
      <c r="H831" t="s">
        <v>252</v>
      </c>
      <c r="I831">
        <v>392</v>
      </c>
      <c r="J831">
        <v>384</v>
      </c>
      <c r="K831">
        <v>777</v>
      </c>
      <c r="L831">
        <v>393</v>
      </c>
      <c r="M831">
        <v>389</v>
      </c>
      <c r="N831">
        <v>782</v>
      </c>
      <c r="O831">
        <v>395</v>
      </c>
      <c r="P831">
        <v>386</v>
      </c>
      <c r="Q831">
        <v>781</v>
      </c>
      <c r="R831">
        <v>391</v>
      </c>
      <c r="S831">
        <v>391</v>
      </c>
      <c r="T831">
        <v>783</v>
      </c>
      <c r="U831">
        <v>488</v>
      </c>
      <c r="V831">
        <v>525</v>
      </c>
      <c r="W831">
        <v>1013</v>
      </c>
      <c r="X831">
        <v>268556.59100000001</v>
      </c>
    </row>
    <row r="832" spans="1:24" x14ac:dyDescent="0.2">
      <c r="A832">
        <v>101912081</v>
      </c>
      <c r="B832" t="s">
        <v>1072</v>
      </c>
      <c r="C832">
        <v>101912</v>
      </c>
      <c r="D832" t="s">
        <v>1047</v>
      </c>
      <c r="E832">
        <v>101</v>
      </c>
      <c r="F832" t="s">
        <v>971</v>
      </c>
      <c r="G832">
        <v>4</v>
      </c>
      <c r="H832" t="s">
        <v>252</v>
      </c>
      <c r="I832">
        <v>465</v>
      </c>
      <c r="J832">
        <v>491</v>
      </c>
      <c r="K832">
        <v>956</v>
      </c>
      <c r="L832">
        <v>472</v>
      </c>
      <c r="M832">
        <v>495</v>
      </c>
      <c r="N832">
        <v>967</v>
      </c>
      <c r="O832">
        <v>470</v>
      </c>
      <c r="P832">
        <v>481</v>
      </c>
      <c r="Q832">
        <v>951</v>
      </c>
      <c r="R832">
        <v>473</v>
      </c>
      <c r="S832">
        <v>506</v>
      </c>
      <c r="T832">
        <v>980</v>
      </c>
      <c r="U832">
        <v>528</v>
      </c>
      <c r="V832">
        <v>524</v>
      </c>
      <c r="W832">
        <v>1052</v>
      </c>
      <c r="X832">
        <v>268556.59100000001</v>
      </c>
    </row>
    <row r="833" spans="1:28" x14ac:dyDescent="0.2">
      <c r="A833">
        <v>101912004</v>
      </c>
      <c r="B833" t="s">
        <v>1050</v>
      </c>
      <c r="C833">
        <v>101912</v>
      </c>
      <c r="D833" t="s">
        <v>1047</v>
      </c>
      <c r="E833">
        <v>101</v>
      </c>
      <c r="F833" t="s">
        <v>971</v>
      </c>
      <c r="G833">
        <v>4</v>
      </c>
      <c r="H833" t="s">
        <v>252</v>
      </c>
      <c r="I833">
        <v>420</v>
      </c>
      <c r="J833">
        <v>419</v>
      </c>
      <c r="K833">
        <v>839</v>
      </c>
      <c r="L833">
        <v>419</v>
      </c>
      <c r="M833">
        <v>418</v>
      </c>
      <c r="N833">
        <v>837</v>
      </c>
      <c r="O833">
        <v>427</v>
      </c>
      <c r="P833">
        <v>414</v>
      </c>
      <c r="Q833">
        <v>841</v>
      </c>
      <c r="R833">
        <v>412</v>
      </c>
      <c r="S833">
        <v>422</v>
      </c>
      <c r="T833">
        <v>834</v>
      </c>
      <c r="U833">
        <v>473</v>
      </c>
      <c r="V833">
        <v>580</v>
      </c>
      <c r="W833">
        <v>1053</v>
      </c>
      <c r="X833">
        <v>268556.59100000001</v>
      </c>
    </row>
    <row r="834" spans="1:28" x14ac:dyDescent="0.2">
      <c r="A834">
        <v>101912059</v>
      </c>
      <c r="B834" t="s">
        <v>1071</v>
      </c>
      <c r="C834">
        <v>101912</v>
      </c>
      <c r="D834" t="s">
        <v>1047</v>
      </c>
      <c r="E834">
        <v>101</v>
      </c>
      <c r="F834" t="s">
        <v>971</v>
      </c>
      <c r="G834">
        <v>4</v>
      </c>
      <c r="H834" t="s">
        <v>252</v>
      </c>
      <c r="I834">
        <v>467</v>
      </c>
      <c r="J834">
        <v>501</v>
      </c>
      <c r="K834">
        <v>968</v>
      </c>
      <c r="L834">
        <v>468</v>
      </c>
      <c r="M834">
        <v>493</v>
      </c>
      <c r="N834">
        <v>961</v>
      </c>
      <c r="O834">
        <v>444</v>
      </c>
      <c r="P834">
        <v>453</v>
      </c>
      <c r="Q834">
        <v>897</v>
      </c>
      <c r="R834">
        <v>492</v>
      </c>
      <c r="S834">
        <v>532</v>
      </c>
      <c r="T834">
        <v>1024</v>
      </c>
      <c r="U834">
        <v>502</v>
      </c>
      <c r="V834">
        <v>580</v>
      </c>
      <c r="W834">
        <v>1082</v>
      </c>
      <c r="X834">
        <v>268556.59100000001</v>
      </c>
    </row>
    <row r="835" spans="1:28" x14ac:dyDescent="0.2">
      <c r="A835">
        <v>101912014</v>
      </c>
      <c r="B835" t="s">
        <v>1043</v>
      </c>
      <c r="C835">
        <v>101912</v>
      </c>
      <c r="D835" t="s">
        <v>1047</v>
      </c>
      <c r="E835">
        <v>101</v>
      </c>
      <c r="F835" t="s">
        <v>971</v>
      </c>
      <c r="G835">
        <v>4</v>
      </c>
      <c r="H835" t="s">
        <v>252</v>
      </c>
      <c r="I835">
        <v>415</v>
      </c>
      <c r="J835">
        <v>410</v>
      </c>
      <c r="K835">
        <v>825</v>
      </c>
      <c r="L835">
        <v>413</v>
      </c>
      <c r="M835">
        <v>409</v>
      </c>
      <c r="N835">
        <v>823</v>
      </c>
      <c r="O835">
        <v>410</v>
      </c>
      <c r="P835">
        <v>401</v>
      </c>
      <c r="Q835">
        <v>811</v>
      </c>
      <c r="R835">
        <v>418</v>
      </c>
      <c r="S835">
        <v>419</v>
      </c>
      <c r="T835">
        <v>836</v>
      </c>
      <c r="U835">
        <v>567</v>
      </c>
      <c r="V835">
        <v>571</v>
      </c>
      <c r="W835">
        <v>1138</v>
      </c>
      <c r="X835">
        <v>268556.59100000001</v>
      </c>
    </row>
    <row r="838" spans="1:28" x14ac:dyDescent="0.2">
      <c r="Y838">
        <v>5075</v>
      </c>
    </row>
    <row r="839" spans="1:28" x14ac:dyDescent="0.2">
      <c r="Y839">
        <v>1268.75</v>
      </c>
    </row>
    <row r="841" spans="1:28" x14ac:dyDescent="0.2">
      <c r="AA841" t="s">
        <v>2191</v>
      </c>
      <c r="AB841" t="s">
        <v>2195</v>
      </c>
    </row>
    <row r="842" spans="1:28" x14ac:dyDescent="0.2">
      <c r="AA842" t="s">
        <v>2192</v>
      </c>
      <c r="AB842" s="1" t="s">
        <v>2196</v>
      </c>
    </row>
    <row r="843" spans="1:28" x14ac:dyDescent="0.2">
      <c r="AA843" t="s">
        <v>2193</v>
      </c>
      <c r="AB843" t="s">
        <v>2197</v>
      </c>
    </row>
    <row r="844" spans="1:28" x14ac:dyDescent="0.2">
      <c r="AA844" t="s">
        <v>2194</v>
      </c>
      <c r="AB844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BD8-024B-F740-A07A-0E867CBFAC12}">
  <dimension ref="A1:AB328"/>
  <sheetViews>
    <sheetView topLeftCell="E1" workbookViewId="0">
      <selection activeCell="Z8" sqref="Z8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2190</v>
      </c>
    </row>
    <row r="2" spans="1:24" x14ac:dyDescent="0.2">
      <c r="A2">
        <v>15830001</v>
      </c>
      <c r="B2" t="s">
        <v>153</v>
      </c>
      <c r="C2">
        <v>15830</v>
      </c>
      <c r="D2" t="s">
        <v>153</v>
      </c>
      <c r="E2">
        <v>15</v>
      </c>
      <c r="F2" t="s">
        <v>139</v>
      </c>
      <c r="G2">
        <v>20</v>
      </c>
      <c r="H2" t="s">
        <v>67</v>
      </c>
      <c r="I2">
        <v>502</v>
      </c>
      <c r="J2">
        <v>473</v>
      </c>
      <c r="K2">
        <v>976</v>
      </c>
      <c r="L2">
        <v>515</v>
      </c>
      <c r="M2">
        <v>481</v>
      </c>
      <c r="N2">
        <v>996</v>
      </c>
      <c r="O2">
        <v>513</v>
      </c>
      <c r="P2">
        <v>463</v>
      </c>
      <c r="Q2">
        <v>977</v>
      </c>
      <c r="R2">
        <v>516</v>
      </c>
      <c r="S2">
        <v>499</v>
      </c>
      <c r="T2">
        <v>1015</v>
      </c>
      <c r="U2">
        <v>667</v>
      </c>
      <c r="V2">
        <v>691</v>
      </c>
      <c r="W2">
        <v>1358</v>
      </c>
      <c r="X2">
        <v>2574.5830000000001</v>
      </c>
    </row>
    <row r="3" spans="1:24" x14ac:dyDescent="0.2">
      <c r="A3">
        <v>57806101</v>
      </c>
      <c r="B3" t="s">
        <v>497</v>
      </c>
      <c r="C3">
        <v>57806</v>
      </c>
      <c r="D3" t="s">
        <v>497</v>
      </c>
      <c r="E3">
        <v>57</v>
      </c>
      <c r="F3" t="s">
        <v>480</v>
      </c>
      <c r="G3">
        <v>10</v>
      </c>
      <c r="H3" t="s">
        <v>397</v>
      </c>
      <c r="I3">
        <v>457</v>
      </c>
      <c r="J3">
        <v>469</v>
      </c>
      <c r="K3">
        <v>926</v>
      </c>
      <c r="L3">
        <v>467</v>
      </c>
      <c r="M3">
        <v>469</v>
      </c>
      <c r="N3">
        <v>936</v>
      </c>
      <c r="O3">
        <v>463</v>
      </c>
      <c r="P3">
        <v>434</v>
      </c>
      <c r="Q3">
        <v>898</v>
      </c>
      <c r="R3">
        <v>470</v>
      </c>
      <c r="S3">
        <v>503</v>
      </c>
      <c r="T3">
        <v>973</v>
      </c>
      <c r="U3">
        <v>915</v>
      </c>
      <c r="V3">
        <v>918</v>
      </c>
      <c r="W3">
        <v>1833</v>
      </c>
      <c r="X3">
        <v>2591.3040000000001</v>
      </c>
    </row>
    <row r="4" spans="1:24" x14ac:dyDescent="0.2">
      <c r="A4">
        <v>70801002</v>
      </c>
      <c r="B4" t="s">
        <v>669</v>
      </c>
      <c r="C4">
        <v>70801</v>
      </c>
      <c r="D4" t="s">
        <v>670</v>
      </c>
      <c r="E4">
        <v>70</v>
      </c>
      <c r="F4" t="s">
        <v>671</v>
      </c>
      <c r="G4">
        <v>10</v>
      </c>
      <c r="H4" t="s">
        <v>397</v>
      </c>
      <c r="I4">
        <v>475</v>
      </c>
      <c r="J4">
        <v>452</v>
      </c>
      <c r="K4">
        <v>927</v>
      </c>
      <c r="L4">
        <v>476</v>
      </c>
      <c r="M4">
        <v>455</v>
      </c>
      <c r="N4">
        <v>931</v>
      </c>
      <c r="O4">
        <v>463</v>
      </c>
      <c r="P4">
        <v>444</v>
      </c>
      <c r="Q4">
        <v>908</v>
      </c>
      <c r="R4">
        <v>494</v>
      </c>
      <c r="S4">
        <v>469</v>
      </c>
      <c r="T4">
        <v>963</v>
      </c>
      <c r="U4">
        <v>1112</v>
      </c>
      <c r="V4">
        <v>1041</v>
      </c>
      <c r="W4">
        <v>2153</v>
      </c>
      <c r="X4">
        <v>3417.0320000000002</v>
      </c>
    </row>
    <row r="5" spans="1:24" x14ac:dyDescent="0.2">
      <c r="A5">
        <v>43919001</v>
      </c>
      <c r="B5" t="s">
        <v>434</v>
      </c>
      <c r="C5">
        <v>43919</v>
      </c>
      <c r="D5" t="s">
        <v>435</v>
      </c>
      <c r="E5">
        <v>43</v>
      </c>
      <c r="F5" t="s">
        <v>396</v>
      </c>
      <c r="G5">
        <v>10</v>
      </c>
      <c r="H5" t="s">
        <v>397</v>
      </c>
      <c r="I5">
        <v>570</v>
      </c>
      <c r="J5">
        <v>588</v>
      </c>
      <c r="K5">
        <v>1158</v>
      </c>
      <c r="L5">
        <v>602</v>
      </c>
      <c r="M5">
        <v>604</v>
      </c>
      <c r="N5">
        <v>1206</v>
      </c>
      <c r="O5">
        <v>600</v>
      </c>
      <c r="P5">
        <v>589</v>
      </c>
      <c r="Q5">
        <v>1189</v>
      </c>
      <c r="R5">
        <v>604</v>
      </c>
      <c r="S5">
        <v>620</v>
      </c>
      <c r="T5">
        <v>1223</v>
      </c>
      <c r="U5">
        <v>650</v>
      </c>
      <c r="V5">
        <v>682</v>
      </c>
      <c r="W5">
        <v>1332</v>
      </c>
      <c r="X5">
        <v>4425.62</v>
      </c>
    </row>
    <row r="6" spans="1:24" x14ac:dyDescent="0.2">
      <c r="A6">
        <v>15901001</v>
      </c>
      <c r="B6" t="s">
        <v>157</v>
      </c>
      <c r="C6">
        <v>15901</v>
      </c>
      <c r="D6" t="s">
        <v>158</v>
      </c>
      <c r="E6">
        <v>15</v>
      </c>
      <c r="F6" t="s">
        <v>139</v>
      </c>
      <c r="G6">
        <v>20</v>
      </c>
      <c r="H6" t="s">
        <v>67</v>
      </c>
      <c r="I6">
        <v>521</v>
      </c>
      <c r="J6">
        <v>532</v>
      </c>
      <c r="K6">
        <v>1053</v>
      </c>
      <c r="L6">
        <v>581</v>
      </c>
      <c r="M6">
        <v>577</v>
      </c>
      <c r="N6">
        <v>1159</v>
      </c>
      <c r="O6">
        <v>594</v>
      </c>
      <c r="P6">
        <v>571</v>
      </c>
      <c r="Q6">
        <v>1168</v>
      </c>
      <c r="R6">
        <v>569</v>
      </c>
      <c r="S6">
        <v>583</v>
      </c>
      <c r="T6">
        <v>1152</v>
      </c>
      <c r="U6">
        <v>773</v>
      </c>
      <c r="V6">
        <v>780</v>
      </c>
      <c r="W6">
        <v>1553</v>
      </c>
      <c r="X6">
        <v>5412.085</v>
      </c>
    </row>
    <row r="7" spans="1:24" x14ac:dyDescent="0.2">
      <c r="A7">
        <v>205902001</v>
      </c>
      <c r="B7" t="s">
        <v>1810</v>
      </c>
      <c r="C7">
        <v>205902</v>
      </c>
      <c r="D7" t="s">
        <v>1811</v>
      </c>
      <c r="E7">
        <v>205</v>
      </c>
      <c r="F7" t="s">
        <v>1809</v>
      </c>
      <c r="G7">
        <v>2</v>
      </c>
      <c r="H7" t="s">
        <v>59</v>
      </c>
      <c r="I7">
        <v>502</v>
      </c>
      <c r="J7">
        <v>509</v>
      </c>
      <c r="K7">
        <v>1010</v>
      </c>
      <c r="L7">
        <v>523</v>
      </c>
      <c r="M7">
        <v>534</v>
      </c>
      <c r="N7">
        <v>1056</v>
      </c>
      <c r="O7">
        <v>523</v>
      </c>
      <c r="P7">
        <v>523</v>
      </c>
      <c r="Q7">
        <v>1046</v>
      </c>
      <c r="R7">
        <v>524</v>
      </c>
      <c r="S7">
        <v>548</v>
      </c>
      <c r="T7">
        <v>1071</v>
      </c>
      <c r="U7">
        <v>669</v>
      </c>
      <c r="V7">
        <v>743</v>
      </c>
      <c r="W7">
        <v>1412</v>
      </c>
      <c r="X7">
        <v>5473.6580000000004</v>
      </c>
    </row>
    <row r="8" spans="1:24" x14ac:dyDescent="0.2">
      <c r="A8">
        <v>212906001</v>
      </c>
      <c r="B8" t="s">
        <v>1840</v>
      </c>
      <c r="C8">
        <v>212906</v>
      </c>
      <c r="D8" t="s">
        <v>1841</v>
      </c>
      <c r="E8">
        <v>212</v>
      </c>
      <c r="F8" t="s">
        <v>1830</v>
      </c>
      <c r="G8">
        <v>7</v>
      </c>
      <c r="H8" t="s">
        <v>26</v>
      </c>
      <c r="I8">
        <v>507</v>
      </c>
      <c r="J8">
        <v>515</v>
      </c>
      <c r="K8">
        <v>1022</v>
      </c>
      <c r="L8">
        <v>543</v>
      </c>
      <c r="M8">
        <v>541</v>
      </c>
      <c r="N8">
        <v>1085</v>
      </c>
      <c r="O8">
        <v>544</v>
      </c>
      <c r="P8">
        <v>530</v>
      </c>
      <c r="Q8">
        <v>1074</v>
      </c>
      <c r="R8">
        <v>542</v>
      </c>
      <c r="S8">
        <v>561</v>
      </c>
      <c r="T8">
        <v>1104</v>
      </c>
      <c r="U8">
        <v>690</v>
      </c>
      <c r="V8">
        <v>719</v>
      </c>
      <c r="W8">
        <v>1409</v>
      </c>
      <c r="X8">
        <v>5558.9050000000007</v>
      </c>
    </row>
    <row r="9" spans="1:24" x14ac:dyDescent="0.2">
      <c r="A9">
        <v>84909001</v>
      </c>
      <c r="B9" t="s">
        <v>855</v>
      </c>
      <c r="C9">
        <v>84909</v>
      </c>
      <c r="D9" t="s">
        <v>856</v>
      </c>
      <c r="E9">
        <v>84</v>
      </c>
      <c r="F9" t="s">
        <v>843</v>
      </c>
      <c r="G9">
        <v>4</v>
      </c>
      <c r="H9" t="s">
        <v>252</v>
      </c>
      <c r="I9">
        <v>533</v>
      </c>
      <c r="J9">
        <v>509</v>
      </c>
      <c r="K9">
        <v>1042</v>
      </c>
      <c r="L9">
        <v>526</v>
      </c>
      <c r="M9">
        <v>504</v>
      </c>
      <c r="N9">
        <v>1030</v>
      </c>
      <c r="O9">
        <v>535</v>
      </c>
      <c r="P9">
        <v>499</v>
      </c>
      <c r="Q9">
        <v>1035</v>
      </c>
      <c r="R9">
        <v>513</v>
      </c>
      <c r="S9">
        <v>511</v>
      </c>
      <c r="T9">
        <v>1024</v>
      </c>
      <c r="U9">
        <v>701</v>
      </c>
      <c r="V9">
        <v>761</v>
      </c>
      <c r="W9">
        <v>1462</v>
      </c>
      <c r="X9">
        <v>5569.4070000000002</v>
      </c>
    </row>
    <row r="10" spans="1:24" x14ac:dyDescent="0.2">
      <c r="A10">
        <v>36902001</v>
      </c>
      <c r="B10" t="s">
        <v>368</v>
      </c>
      <c r="C10">
        <v>36902</v>
      </c>
      <c r="D10" t="s">
        <v>369</v>
      </c>
      <c r="E10">
        <v>36</v>
      </c>
      <c r="F10" t="s">
        <v>367</v>
      </c>
      <c r="G10">
        <v>4</v>
      </c>
      <c r="H10" t="s">
        <v>252</v>
      </c>
      <c r="I10">
        <v>550</v>
      </c>
      <c r="J10">
        <v>538</v>
      </c>
      <c r="K10">
        <v>1090</v>
      </c>
      <c r="L10">
        <v>551</v>
      </c>
      <c r="M10">
        <v>544</v>
      </c>
      <c r="N10">
        <v>1094</v>
      </c>
      <c r="O10">
        <v>552</v>
      </c>
      <c r="P10">
        <v>539</v>
      </c>
      <c r="Q10">
        <v>1091</v>
      </c>
      <c r="R10">
        <v>549</v>
      </c>
      <c r="S10">
        <v>550</v>
      </c>
      <c r="T10">
        <v>1097</v>
      </c>
      <c r="U10">
        <v>692</v>
      </c>
      <c r="V10">
        <v>809</v>
      </c>
      <c r="W10">
        <v>1501</v>
      </c>
      <c r="X10">
        <v>5694.66</v>
      </c>
    </row>
    <row r="11" spans="1:24" x14ac:dyDescent="0.2">
      <c r="A11">
        <v>102904002</v>
      </c>
      <c r="B11" t="s">
        <v>1142</v>
      </c>
      <c r="C11">
        <v>102904</v>
      </c>
      <c r="D11" t="s">
        <v>1143</v>
      </c>
      <c r="E11">
        <v>102</v>
      </c>
      <c r="F11" t="s">
        <v>1139</v>
      </c>
      <c r="G11">
        <v>7</v>
      </c>
      <c r="H11" t="s">
        <v>26</v>
      </c>
      <c r="I11">
        <v>496</v>
      </c>
      <c r="J11">
        <v>489</v>
      </c>
      <c r="K11">
        <v>984</v>
      </c>
      <c r="L11">
        <v>535</v>
      </c>
      <c r="M11">
        <v>529</v>
      </c>
      <c r="N11">
        <v>1065</v>
      </c>
      <c r="O11">
        <v>532</v>
      </c>
      <c r="P11">
        <v>520</v>
      </c>
      <c r="Q11">
        <v>1052</v>
      </c>
      <c r="R11">
        <v>539</v>
      </c>
      <c r="S11">
        <v>540</v>
      </c>
      <c r="T11">
        <v>1079</v>
      </c>
      <c r="U11">
        <v>699</v>
      </c>
      <c r="V11">
        <v>735</v>
      </c>
      <c r="W11">
        <v>1434</v>
      </c>
      <c r="X11">
        <v>5829.1210000000001</v>
      </c>
    </row>
    <row r="12" spans="1:24" x14ac:dyDescent="0.2">
      <c r="A12">
        <v>123908001</v>
      </c>
      <c r="B12" t="s">
        <v>1315</v>
      </c>
      <c r="C12">
        <v>123908</v>
      </c>
      <c r="D12" t="s">
        <v>1316</v>
      </c>
      <c r="E12">
        <v>123</v>
      </c>
      <c r="F12" t="s">
        <v>1310</v>
      </c>
      <c r="G12">
        <v>5</v>
      </c>
      <c r="H12" t="s">
        <v>372</v>
      </c>
      <c r="I12">
        <v>513</v>
      </c>
      <c r="J12">
        <v>490</v>
      </c>
      <c r="K12">
        <v>1003</v>
      </c>
      <c r="L12">
        <v>538</v>
      </c>
      <c r="M12">
        <v>520</v>
      </c>
      <c r="N12">
        <v>1057</v>
      </c>
      <c r="O12">
        <v>531</v>
      </c>
      <c r="P12">
        <v>504</v>
      </c>
      <c r="Q12">
        <v>1035</v>
      </c>
      <c r="R12">
        <v>547</v>
      </c>
      <c r="S12">
        <v>541</v>
      </c>
      <c r="T12">
        <v>1088</v>
      </c>
      <c r="U12">
        <v>693</v>
      </c>
      <c r="V12">
        <v>746</v>
      </c>
      <c r="W12">
        <v>1439</v>
      </c>
      <c r="X12">
        <v>5945.0929999999998</v>
      </c>
    </row>
    <row r="13" spans="1:24" x14ac:dyDescent="0.2">
      <c r="A13">
        <v>133903001</v>
      </c>
      <c r="B13" t="s">
        <v>1386</v>
      </c>
      <c r="C13">
        <v>133903</v>
      </c>
      <c r="D13" t="s">
        <v>1387</v>
      </c>
      <c r="E13">
        <v>133</v>
      </c>
      <c r="F13" t="s">
        <v>1385</v>
      </c>
      <c r="G13">
        <v>20</v>
      </c>
      <c r="H13" t="s">
        <v>67</v>
      </c>
      <c r="I13">
        <v>504</v>
      </c>
      <c r="J13">
        <v>488</v>
      </c>
      <c r="K13">
        <v>993</v>
      </c>
      <c r="L13">
        <v>543</v>
      </c>
      <c r="M13">
        <v>527</v>
      </c>
      <c r="N13">
        <v>1070</v>
      </c>
      <c r="O13">
        <v>531</v>
      </c>
      <c r="P13">
        <v>506</v>
      </c>
      <c r="Q13">
        <v>1038</v>
      </c>
      <c r="R13">
        <v>560</v>
      </c>
      <c r="S13">
        <v>561</v>
      </c>
      <c r="T13">
        <v>1120</v>
      </c>
      <c r="U13">
        <v>665</v>
      </c>
      <c r="V13">
        <v>764</v>
      </c>
      <c r="W13">
        <v>1429</v>
      </c>
      <c r="X13">
        <v>5965.5349999999999</v>
      </c>
    </row>
    <row r="14" spans="1:24" x14ac:dyDescent="0.2">
      <c r="A14">
        <v>232903001</v>
      </c>
      <c r="B14" t="s">
        <v>2031</v>
      </c>
      <c r="C14">
        <v>232903</v>
      </c>
      <c r="D14" t="s">
        <v>2032</v>
      </c>
      <c r="E14">
        <v>232</v>
      </c>
      <c r="F14" t="s">
        <v>2030</v>
      </c>
      <c r="G14">
        <v>20</v>
      </c>
      <c r="H14" t="s">
        <v>67</v>
      </c>
      <c r="I14">
        <v>412</v>
      </c>
      <c r="J14">
        <v>410</v>
      </c>
      <c r="K14">
        <v>823</v>
      </c>
      <c r="L14">
        <v>428</v>
      </c>
      <c r="M14">
        <v>425</v>
      </c>
      <c r="N14">
        <v>852</v>
      </c>
      <c r="O14">
        <v>426</v>
      </c>
      <c r="P14">
        <v>417</v>
      </c>
      <c r="Q14">
        <v>843</v>
      </c>
      <c r="R14">
        <v>430</v>
      </c>
      <c r="S14">
        <v>433</v>
      </c>
      <c r="T14">
        <v>863</v>
      </c>
      <c r="U14">
        <v>672</v>
      </c>
      <c r="V14">
        <v>678</v>
      </c>
      <c r="W14">
        <v>1350</v>
      </c>
      <c r="X14">
        <v>6002.4489999999996</v>
      </c>
    </row>
    <row r="15" spans="1:24" x14ac:dyDescent="0.2">
      <c r="A15">
        <v>105904001</v>
      </c>
      <c r="B15" t="s">
        <v>1151</v>
      </c>
      <c r="C15">
        <v>105904</v>
      </c>
      <c r="D15" t="s">
        <v>1152</v>
      </c>
      <c r="E15">
        <v>105</v>
      </c>
      <c r="F15" t="s">
        <v>1148</v>
      </c>
      <c r="G15">
        <v>13</v>
      </c>
      <c r="H15" t="s">
        <v>92</v>
      </c>
      <c r="I15">
        <v>526</v>
      </c>
      <c r="J15">
        <v>532</v>
      </c>
      <c r="K15">
        <v>1058</v>
      </c>
      <c r="L15">
        <v>592</v>
      </c>
      <c r="M15">
        <v>587</v>
      </c>
      <c r="N15">
        <v>1179</v>
      </c>
      <c r="O15">
        <v>598</v>
      </c>
      <c r="P15">
        <v>577</v>
      </c>
      <c r="Q15">
        <v>1175</v>
      </c>
      <c r="R15">
        <v>586</v>
      </c>
      <c r="S15">
        <v>597</v>
      </c>
      <c r="T15">
        <v>1182</v>
      </c>
      <c r="U15">
        <v>812</v>
      </c>
      <c r="V15">
        <v>857</v>
      </c>
      <c r="W15">
        <v>1669</v>
      </c>
      <c r="X15">
        <v>6077.0810000000001</v>
      </c>
    </row>
    <row r="16" spans="1:24" x14ac:dyDescent="0.2">
      <c r="A16">
        <v>181907001</v>
      </c>
      <c r="B16" t="s">
        <v>1692</v>
      </c>
      <c r="C16">
        <v>181907</v>
      </c>
      <c r="D16" t="s">
        <v>1693</v>
      </c>
      <c r="E16">
        <v>181</v>
      </c>
      <c r="F16" t="s">
        <v>1687</v>
      </c>
      <c r="G16">
        <v>5</v>
      </c>
      <c r="H16" t="s">
        <v>372</v>
      </c>
      <c r="I16">
        <v>504</v>
      </c>
      <c r="J16">
        <v>506</v>
      </c>
      <c r="K16">
        <v>1010</v>
      </c>
      <c r="L16">
        <v>516</v>
      </c>
      <c r="M16">
        <v>503</v>
      </c>
      <c r="N16">
        <v>1019</v>
      </c>
      <c r="O16">
        <v>515</v>
      </c>
      <c r="P16">
        <v>499</v>
      </c>
      <c r="Q16">
        <v>1014</v>
      </c>
      <c r="R16">
        <v>516</v>
      </c>
      <c r="S16">
        <v>511</v>
      </c>
      <c r="T16">
        <v>1027</v>
      </c>
      <c r="U16">
        <v>629</v>
      </c>
      <c r="V16">
        <v>723</v>
      </c>
      <c r="W16">
        <v>1352</v>
      </c>
      <c r="X16">
        <v>6127.6980000000003</v>
      </c>
    </row>
    <row r="17" spans="1:24" x14ac:dyDescent="0.2">
      <c r="A17">
        <v>199902002</v>
      </c>
      <c r="B17" t="s">
        <v>1786</v>
      </c>
      <c r="C17">
        <v>199902</v>
      </c>
      <c r="D17" t="s">
        <v>1787</v>
      </c>
      <c r="E17">
        <v>199</v>
      </c>
      <c r="F17" t="s">
        <v>1784</v>
      </c>
      <c r="G17">
        <v>10</v>
      </c>
      <c r="H17" t="s">
        <v>397</v>
      </c>
      <c r="I17">
        <v>509</v>
      </c>
      <c r="J17">
        <v>498</v>
      </c>
      <c r="K17">
        <v>1006</v>
      </c>
      <c r="L17">
        <v>540</v>
      </c>
      <c r="M17">
        <v>526</v>
      </c>
      <c r="N17">
        <v>1066</v>
      </c>
      <c r="O17">
        <v>536</v>
      </c>
      <c r="P17">
        <v>517</v>
      </c>
      <c r="Q17">
        <v>1052</v>
      </c>
      <c r="R17">
        <v>545</v>
      </c>
      <c r="S17">
        <v>536</v>
      </c>
      <c r="T17">
        <v>1080</v>
      </c>
      <c r="U17">
        <v>707</v>
      </c>
      <c r="V17">
        <v>754</v>
      </c>
      <c r="W17">
        <v>1461</v>
      </c>
      <c r="X17">
        <v>6130.4549999999999</v>
      </c>
    </row>
    <row r="18" spans="1:24" x14ac:dyDescent="0.2">
      <c r="A18">
        <v>123905001</v>
      </c>
      <c r="B18" t="s">
        <v>1312</v>
      </c>
      <c r="C18">
        <v>123905</v>
      </c>
      <c r="D18" t="s">
        <v>1313</v>
      </c>
      <c r="E18">
        <v>123</v>
      </c>
      <c r="F18" t="s">
        <v>1310</v>
      </c>
      <c r="G18">
        <v>5</v>
      </c>
      <c r="H18" t="s">
        <v>372</v>
      </c>
      <c r="I18">
        <v>495</v>
      </c>
      <c r="J18">
        <v>479</v>
      </c>
      <c r="K18">
        <v>974</v>
      </c>
      <c r="L18">
        <v>522</v>
      </c>
      <c r="M18">
        <v>520</v>
      </c>
      <c r="N18">
        <v>1042</v>
      </c>
      <c r="O18">
        <v>513</v>
      </c>
      <c r="P18">
        <v>504</v>
      </c>
      <c r="Q18">
        <v>1016</v>
      </c>
      <c r="R18">
        <v>536</v>
      </c>
      <c r="S18">
        <v>542</v>
      </c>
      <c r="T18">
        <v>1078</v>
      </c>
      <c r="U18">
        <v>789</v>
      </c>
      <c r="V18">
        <v>802</v>
      </c>
      <c r="W18">
        <v>1591</v>
      </c>
      <c r="X18">
        <v>6321.21</v>
      </c>
    </row>
    <row r="19" spans="1:24" x14ac:dyDescent="0.2">
      <c r="A19">
        <v>239901001</v>
      </c>
      <c r="B19" t="s">
        <v>2070</v>
      </c>
      <c r="C19">
        <v>239901</v>
      </c>
      <c r="D19" t="s">
        <v>2071</v>
      </c>
      <c r="E19">
        <v>239</v>
      </c>
      <c r="F19" t="s">
        <v>2072</v>
      </c>
      <c r="G19">
        <v>6</v>
      </c>
      <c r="H19" t="s">
        <v>79</v>
      </c>
      <c r="I19">
        <v>486</v>
      </c>
      <c r="J19">
        <v>470</v>
      </c>
      <c r="K19">
        <v>956</v>
      </c>
      <c r="L19">
        <v>532</v>
      </c>
      <c r="M19">
        <v>524</v>
      </c>
      <c r="N19">
        <v>1056</v>
      </c>
      <c r="O19">
        <v>534</v>
      </c>
      <c r="P19">
        <v>513</v>
      </c>
      <c r="Q19">
        <v>1047</v>
      </c>
      <c r="R19">
        <v>528</v>
      </c>
      <c r="S19">
        <v>539</v>
      </c>
      <c r="T19">
        <v>1068</v>
      </c>
      <c r="U19">
        <v>686</v>
      </c>
      <c r="V19">
        <v>767</v>
      </c>
      <c r="W19">
        <v>1453</v>
      </c>
      <c r="X19">
        <v>6351.4470000000001</v>
      </c>
    </row>
    <row r="20" spans="1:24" x14ac:dyDescent="0.2">
      <c r="A20">
        <v>125901001</v>
      </c>
      <c r="B20" t="s">
        <v>1328</v>
      </c>
      <c r="C20">
        <v>125901</v>
      </c>
      <c r="D20" t="s">
        <v>1329</v>
      </c>
      <c r="E20">
        <v>125</v>
      </c>
      <c r="F20" t="s">
        <v>1330</v>
      </c>
      <c r="G20">
        <v>2</v>
      </c>
      <c r="H20" t="s">
        <v>59</v>
      </c>
      <c r="I20">
        <v>520</v>
      </c>
      <c r="J20">
        <v>520</v>
      </c>
      <c r="K20">
        <v>1040</v>
      </c>
      <c r="L20">
        <v>564</v>
      </c>
      <c r="M20">
        <v>532</v>
      </c>
      <c r="N20">
        <v>1096</v>
      </c>
      <c r="O20">
        <v>560</v>
      </c>
      <c r="P20">
        <v>518</v>
      </c>
      <c r="Q20">
        <v>1078</v>
      </c>
      <c r="U20">
        <v>663</v>
      </c>
      <c r="V20">
        <v>697</v>
      </c>
      <c r="W20">
        <v>1360</v>
      </c>
      <c r="X20">
        <v>6393.2550000000001</v>
      </c>
    </row>
    <row r="21" spans="1:24" x14ac:dyDescent="0.2">
      <c r="A21">
        <v>152906001</v>
      </c>
      <c r="B21" t="s">
        <v>1476</v>
      </c>
      <c r="C21">
        <v>152906</v>
      </c>
      <c r="D21" t="s">
        <v>1477</v>
      </c>
      <c r="E21">
        <v>152</v>
      </c>
      <c r="F21" t="s">
        <v>1466</v>
      </c>
      <c r="G21">
        <v>17</v>
      </c>
      <c r="H21" t="s">
        <v>388</v>
      </c>
      <c r="I21">
        <v>530</v>
      </c>
      <c r="J21">
        <v>525</v>
      </c>
      <c r="K21">
        <v>1055</v>
      </c>
      <c r="L21">
        <v>558</v>
      </c>
      <c r="M21">
        <v>543</v>
      </c>
      <c r="N21">
        <v>1101</v>
      </c>
      <c r="O21">
        <v>563</v>
      </c>
      <c r="P21">
        <v>531</v>
      </c>
      <c r="Q21">
        <v>1094</v>
      </c>
      <c r="R21">
        <v>550</v>
      </c>
      <c r="S21">
        <v>560</v>
      </c>
      <c r="T21">
        <v>1110</v>
      </c>
      <c r="U21">
        <v>653</v>
      </c>
      <c r="V21">
        <v>706</v>
      </c>
      <c r="W21">
        <v>1359</v>
      </c>
      <c r="X21">
        <v>6509.3969999999999</v>
      </c>
    </row>
    <row r="22" spans="1:24" x14ac:dyDescent="0.2">
      <c r="A22">
        <v>146902002</v>
      </c>
      <c r="B22" t="s">
        <v>1440</v>
      </c>
      <c r="C22">
        <v>146902</v>
      </c>
      <c r="D22" t="s">
        <v>1441</v>
      </c>
      <c r="E22">
        <v>146</v>
      </c>
      <c r="F22" t="s">
        <v>1439</v>
      </c>
      <c r="G22">
        <v>4</v>
      </c>
      <c r="H22" t="s">
        <v>252</v>
      </c>
      <c r="I22">
        <v>486</v>
      </c>
      <c r="J22">
        <v>471</v>
      </c>
      <c r="K22">
        <v>957</v>
      </c>
      <c r="L22">
        <v>507</v>
      </c>
      <c r="M22">
        <v>494</v>
      </c>
      <c r="N22">
        <v>1001</v>
      </c>
      <c r="O22">
        <v>509</v>
      </c>
      <c r="P22">
        <v>481</v>
      </c>
      <c r="Q22">
        <v>991</v>
      </c>
      <c r="R22">
        <v>504</v>
      </c>
      <c r="S22">
        <v>513</v>
      </c>
      <c r="T22">
        <v>1017</v>
      </c>
      <c r="U22">
        <v>708</v>
      </c>
      <c r="V22">
        <v>772</v>
      </c>
      <c r="W22">
        <v>1480</v>
      </c>
      <c r="X22">
        <v>6538.47</v>
      </c>
    </row>
    <row r="23" spans="1:24" x14ac:dyDescent="0.2">
      <c r="A23">
        <v>101906001</v>
      </c>
      <c r="B23" t="s">
        <v>1024</v>
      </c>
      <c r="C23">
        <v>101906</v>
      </c>
      <c r="D23" t="s">
        <v>1025</v>
      </c>
      <c r="E23">
        <v>101</v>
      </c>
      <c r="F23" t="s">
        <v>971</v>
      </c>
      <c r="G23">
        <v>4</v>
      </c>
      <c r="H23" t="s">
        <v>252</v>
      </c>
      <c r="I23">
        <v>456</v>
      </c>
      <c r="J23">
        <v>474</v>
      </c>
      <c r="K23">
        <v>930</v>
      </c>
      <c r="L23">
        <v>475</v>
      </c>
      <c r="M23">
        <v>484</v>
      </c>
      <c r="N23">
        <v>958</v>
      </c>
      <c r="O23">
        <v>476</v>
      </c>
      <c r="P23">
        <v>480</v>
      </c>
      <c r="Q23">
        <v>956</v>
      </c>
      <c r="R23">
        <v>474</v>
      </c>
      <c r="S23">
        <v>487</v>
      </c>
      <c r="T23">
        <v>961</v>
      </c>
      <c r="U23">
        <v>811</v>
      </c>
      <c r="V23">
        <v>841</v>
      </c>
      <c r="W23">
        <v>1652</v>
      </c>
      <c r="X23">
        <v>6710.2780000000002</v>
      </c>
    </row>
    <row r="24" spans="1:24" x14ac:dyDescent="0.2">
      <c r="A24">
        <v>102902001</v>
      </c>
      <c r="B24" t="s">
        <v>206</v>
      </c>
      <c r="C24">
        <v>102902</v>
      </c>
      <c r="D24" t="s">
        <v>1138</v>
      </c>
      <c r="E24">
        <v>102</v>
      </c>
      <c r="F24" t="s">
        <v>1139</v>
      </c>
      <c r="G24">
        <v>7</v>
      </c>
      <c r="H24" t="s">
        <v>26</v>
      </c>
      <c r="I24">
        <v>489</v>
      </c>
      <c r="J24">
        <v>460</v>
      </c>
      <c r="K24">
        <v>950</v>
      </c>
      <c r="L24">
        <v>506</v>
      </c>
      <c r="M24">
        <v>478</v>
      </c>
      <c r="N24">
        <v>985</v>
      </c>
      <c r="O24">
        <v>516</v>
      </c>
      <c r="P24">
        <v>483</v>
      </c>
      <c r="Q24">
        <v>1001</v>
      </c>
      <c r="R24">
        <v>491</v>
      </c>
      <c r="S24">
        <v>471</v>
      </c>
      <c r="T24">
        <v>961</v>
      </c>
      <c r="U24">
        <v>712</v>
      </c>
      <c r="V24">
        <v>692</v>
      </c>
      <c r="W24">
        <v>1404</v>
      </c>
      <c r="X24">
        <v>6721.9970000000003</v>
      </c>
    </row>
    <row r="25" spans="1:24" x14ac:dyDescent="0.2">
      <c r="A25">
        <v>178914001</v>
      </c>
      <c r="B25" t="s">
        <v>1678</v>
      </c>
      <c r="C25">
        <v>178914</v>
      </c>
      <c r="D25" t="s">
        <v>1679</v>
      </c>
      <c r="E25">
        <v>178</v>
      </c>
      <c r="F25" t="s">
        <v>1657</v>
      </c>
      <c r="G25">
        <v>2</v>
      </c>
      <c r="H25" t="s">
        <v>59</v>
      </c>
      <c r="I25">
        <v>526</v>
      </c>
      <c r="J25">
        <v>526</v>
      </c>
      <c r="K25">
        <v>1052</v>
      </c>
      <c r="L25">
        <v>556</v>
      </c>
      <c r="M25">
        <v>567</v>
      </c>
      <c r="N25">
        <v>1123</v>
      </c>
      <c r="O25">
        <v>552</v>
      </c>
      <c r="P25">
        <v>550</v>
      </c>
      <c r="Q25">
        <v>1101</v>
      </c>
      <c r="R25">
        <v>561</v>
      </c>
      <c r="S25">
        <v>588</v>
      </c>
      <c r="T25">
        <v>1148</v>
      </c>
      <c r="U25">
        <v>925</v>
      </c>
      <c r="V25">
        <v>1025</v>
      </c>
      <c r="W25">
        <v>1950</v>
      </c>
      <c r="X25">
        <v>6819.442</v>
      </c>
    </row>
    <row r="26" spans="1:24" x14ac:dyDescent="0.2">
      <c r="A26">
        <v>225902001</v>
      </c>
      <c r="B26" t="s">
        <v>1949</v>
      </c>
      <c r="C26">
        <v>225902</v>
      </c>
      <c r="D26" t="s">
        <v>1950</v>
      </c>
      <c r="E26">
        <v>225</v>
      </c>
      <c r="F26" t="s">
        <v>1951</v>
      </c>
      <c r="G26">
        <v>8</v>
      </c>
      <c r="H26" t="s">
        <v>246</v>
      </c>
      <c r="I26">
        <v>494</v>
      </c>
      <c r="J26">
        <v>487</v>
      </c>
      <c r="K26">
        <v>981</v>
      </c>
      <c r="L26">
        <v>516</v>
      </c>
      <c r="M26">
        <v>509</v>
      </c>
      <c r="N26">
        <v>1023</v>
      </c>
      <c r="O26">
        <v>525</v>
      </c>
      <c r="P26">
        <v>511</v>
      </c>
      <c r="Q26">
        <v>1035</v>
      </c>
      <c r="R26">
        <v>506</v>
      </c>
      <c r="S26">
        <v>506</v>
      </c>
      <c r="T26">
        <v>1010</v>
      </c>
      <c r="U26">
        <v>708</v>
      </c>
      <c r="V26">
        <v>751</v>
      </c>
      <c r="W26">
        <v>1459</v>
      </c>
      <c r="X26">
        <v>6821.2120000000004</v>
      </c>
    </row>
    <row r="27" spans="1:24" x14ac:dyDescent="0.2">
      <c r="A27">
        <v>84911001</v>
      </c>
      <c r="B27" t="s">
        <v>865</v>
      </c>
      <c r="C27">
        <v>84911</v>
      </c>
      <c r="D27" t="s">
        <v>866</v>
      </c>
      <c r="E27">
        <v>84</v>
      </c>
      <c r="F27" t="s">
        <v>843</v>
      </c>
      <c r="G27">
        <v>4</v>
      </c>
      <c r="H27" t="s">
        <v>252</v>
      </c>
      <c r="I27">
        <v>561</v>
      </c>
      <c r="J27">
        <v>574</v>
      </c>
      <c r="K27">
        <v>1135</v>
      </c>
      <c r="L27">
        <v>590</v>
      </c>
      <c r="M27">
        <v>584</v>
      </c>
      <c r="N27">
        <v>1175</v>
      </c>
      <c r="O27">
        <v>586</v>
      </c>
      <c r="P27">
        <v>565</v>
      </c>
      <c r="Q27">
        <v>1151</v>
      </c>
      <c r="R27">
        <v>594</v>
      </c>
      <c r="S27">
        <v>604</v>
      </c>
      <c r="T27">
        <v>1198</v>
      </c>
      <c r="U27">
        <v>1061</v>
      </c>
      <c r="V27">
        <v>1114</v>
      </c>
      <c r="W27">
        <v>2175</v>
      </c>
      <c r="X27">
        <v>6843.9830000000002</v>
      </c>
    </row>
    <row r="28" spans="1:24" x14ac:dyDescent="0.2">
      <c r="A28">
        <v>108903001</v>
      </c>
      <c r="B28" t="s">
        <v>1180</v>
      </c>
      <c r="C28">
        <v>108903</v>
      </c>
      <c r="D28" t="s">
        <v>1181</v>
      </c>
      <c r="E28">
        <v>108</v>
      </c>
      <c r="F28" t="s">
        <v>1170</v>
      </c>
      <c r="G28">
        <v>1</v>
      </c>
      <c r="H28" t="s">
        <v>327</v>
      </c>
      <c r="I28">
        <v>460</v>
      </c>
      <c r="J28">
        <v>449</v>
      </c>
      <c r="K28">
        <v>909</v>
      </c>
      <c r="L28">
        <v>459</v>
      </c>
      <c r="M28">
        <v>449</v>
      </c>
      <c r="N28">
        <v>908</v>
      </c>
      <c r="O28">
        <v>457</v>
      </c>
      <c r="P28">
        <v>436</v>
      </c>
      <c r="Q28">
        <v>894</v>
      </c>
      <c r="R28">
        <v>462</v>
      </c>
      <c r="S28">
        <v>462</v>
      </c>
      <c r="T28">
        <v>924</v>
      </c>
      <c r="U28">
        <v>658</v>
      </c>
      <c r="V28">
        <v>726</v>
      </c>
      <c r="W28">
        <v>1384</v>
      </c>
      <c r="X28">
        <v>6910.4579999999996</v>
      </c>
    </row>
    <row r="29" spans="1:24" x14ac:dyDescent="0.2">
      <c r="A29">
        <v>95905001</v>
      </c>
      <c r="B29" t="s">
        <v>951</v>
      </c>
      <c r="C29">
        <v>95905</v>
      </c>
      <c r="D29" t="s">
        <v>952</v>
      </c>
      <c r="E29">
        <v>95</v>
      </c>
      <c r="F29" t="s">
        <v>948</v>
      </c>
      <c r="G29">
        <v>17</v>
      </c>
      <c r="H29" t="s">
        <v>388</v>
      </c>
      <c r="I29">
        <v>527</v>
      </c>
      <c r="J29">
        <v>547</v>
      </c>
      <c r="K29">
        <v>1073</v>
      </c>
      <c r="L29">
        <v>547</v>
      </c>
      <c r="M29">
        <v>546</v>
      </c>
      <c r="N29">
        <v>1092</v>
      </c>
      <c r="O29">
        <v>566</v>
      </c>
      <c r="P29">
        <v>557</v>
      </c>
      <c r="Q29">
        <v>1123</v>
      </c>
      <c r="R29">
        <v>532</v>
      </c>
      <c r="S29">
        <v>537</v>
      </c>
      <c r="T29">
        <v>1068</v>
      </c>
      <c r="U29">
        <v>686</v>
      </c>
      <c r="V29">
        <v>740</v>
      </c>
      <c r="W29">
        <v>1426</v>
      </c>
      <c r="X29">
        <v>6915.652</v>
      </c>
    </row>
    <row r="30" spans="1:24" x14ac:dyDescent="0.2">
      <c r="A30">
        <v>15917001</v>
      </c>
      <c r="B30" t="s">
        <v>221</v>
      </c>
      <c r="C30">
        <v>15917</v>
      </c>
      <c r="D30" t="s">
        <v>222</v>
      </c>
      <c r="E30">
        <v>15</v>
      </c>
      <c r="F30" t="s">
        <v>139</v>
      </c>
      <c r="G30">
        <v>20</v>
      </c>
      <c r="H30" t="s">
        <v>67</v>
      </c>
      <c r="I30">
        <v>424</v>
      </c>
      <c r="J30">
        <v>428</v>
      </c>
      <c r="K30">
        <v>852</v>
      </c>
      <c r="L30">
        <v>424</v>
      </c>
      <c r="M30">
        <v>433</v>
      </c>
      <c r="N30">
        <v>857</v>
      </c>
      <c r="O30">
        <v>439</v>
      </c>
      <c r="P30">
        <v>436</v>
      </c>
      <c r="Q30">
        <v>876</v>
      </c>
      <c r="R30">
        <v>408</v>
      </c>
      <c r="S30">
        <v>429</v>
      </c>
      <c r="T30">
        <v>837</v>
      </c>
      <c r="U30">
        <v>730</v>
      </c>
      <c r="V30">
        <v>754</v>
      </c>
      <c r="W30">
        <v>1484</v>
      </c>
      <c r="X30">
        <v>7091.4810000000016</v>
      </c>
    </row>
    <row r="31" spans="1:24" x14ac:dyDescent="0.2">
      <c r="A31">
        <v>220904001</v>
      </c>
      <c r="B31" t="s">
        <v>1872</v>
      </c>
      <c r="C31">
        <v>220904</v>
      </c>
      <c r="D31" t="s">
        <v>1873</v>
      </c>
      <c r="E31">
        <v>220</v>
      </c>
      <c r="F31" t="s">
        <v>1860</v>
      </c>
      <c r="G31">
        <v>11</v>
      </c>
      <c r="H31" t="s">
        <v>461</v>
      </c>
      <c r="I31">
        <v>472</v>
      </c>
      <c r="J31">
        <v>471</v>
      </c>
      <c r="K31">
        <v>943</v>
      </c>
      <c r="L31">
        <v>468</v>
      </c>
      <c r="M31">
        <v>467</v>
      </c>
      <c r="N31">
        <v>935</v>
      </c>
      <c r="O31">
        <v>480</v>
      </c>
      <c r="P31">
        <v>474</v>
      </c>
      <c r="Q31">
        <v>954</v>
      </c>
      <c r="R31">
        <v>453</v>
      </c>
      <c r="S31">
        <v>456</v>
      </c>
      <c r="T31">
        <v>909</v>
      </c>
      <c r="U31">
        <v>736</v>
      </c>
      <c r="V31">
        <v>698</v>
      </c>
      <c r="W31">
        <v>1434</v>
      </c>
      <c r="X31">
        <v>7104.348</v>
      </c>
    </row>
    <row r="32" spans="1:24" x14ac:dyDescent="0.2">
      <c r="A32">
        <v>70911001</v>
      </c>
      <c r="B32" t="s">
        <v>687</v>
      </c>
      <c r="C32">
        <v>70911</v>
      </c>
      <c r="D32" t="s">
        <v>688</v>
      </c>
      <c r="E32">
        <v>70</v>
      </c>
      <c r="F32" t="s">
        <v>671</v>
      </c>
      <c r="G32">
        <v>10</v>
      </c>
      <c r="H32" t="s">
        <v>397</v>
      </c>
      <c r="I32">
        <v>479</v>
      </c>
      <c r="J32">
        <v>475</v>
      </c>
      <c r="K32">
        <v>954</v>
      </c>
      <c r="L32">
        <v>516</v>
      </c>
      <c r="M32">
        <v>504</v>
      </c>
      <c r="N32">
        <v>1020</v>
      </c>
      <c r="O32">
        <v>505</v>
      </c>
      <c r="P32">
        <v>492</v>
      </c>
      <c r="Q32">
        <v>998</v>
      </c>
      <c r="R32">
        <v>530</v>
      </c>
      <c r="S32">
        <v>520</v>
      </c>
      <c r="T32">
        <v>1049</v>
      </c>
      <c r="U32">
        <v>915</v>
      </c>
      <c r="V32">
        <v>963</v>
      </c>
      <c r="W32">
        <v>1878</v>
      </c>
      <c r="X32">
        <v>7135.8920000000016</v>
      </c>
    </row>
    <row r="33" spans="1:24" x14ac:dyDescent="0.2">
      <c r="A33">
        <v>70903002</v>
      </c>
      <c r="B33" t="s">
        <v>674</v>
      </c>
      <c r="C33">
        <v>70903</v>
      </c>
      <c r="D33" t="s">
        <v>675</v>
      </c>
      <c r="E33">
        <v>70</v>
      </c>
      <c r="F33" t="s">
        <v>671</v>
      </c>
      <c r="G33">
        <v>10</v>
      </c>
      <c r="H33" t="s">
        <v>397</v>
      </c>
      <c r="I33">
        <v>502</v>
      </c>
      <c r="J33">
        <v>506</v>
      </c>
      <c r="K33">
        <v>1007</v>
      </c>
      <c r="L33">
        <v>535</v>
      </c>
      <c r="M33">
        <v>526</v>
      </c>
      <c r="N33">
        <v>1061</v>
      </c>
      <c r="O33">
        <v>526</v>
      </c>
      <c r="P33">
        <v>513</v>
      </c>
      <c r="Q33">
        <v>1039</v>
      </c>
      <c r="R33">
        <v>546</v>
      </c>
      <c r="S33">
        <v>541</v>
      </c>
      <c r="T33">
        <v>1087</v>
      </c>
      <c r="U33">
        <v>816</v>
      </c>
      <c r="V33">
        <v>804</v>
      </c>
      <c r="W33">
        <v>1620</v>
      </c>
      <c r="X33">
        <v>7260.8440000000001</v>
      </c>
    </row>
    <row r="34" spans="1:24" x14ac:dyDescent="0.2">
      <c r="A34">
        <v>175903001</v>
      </c>
      <c r="B34" t="s">
        <v>1636</v>
      </c>
      <c r="C34">
        <v>175903</v>
      </c>
      <c r="D34" t="s">
        <v>1637</v>
      </c>
      <c r="E34">
        <v>175</v>
      </c>
      <c r="F34" t="s">
        <v>1635</v>
      </c>
      <c r="G34">
        <v>12</v>
      </c>
      <c r="H34" t="s">
        <v>115</v>
      </c>
      <c r="I34">
        <v>477</v>
      </c>
      <c r="J34">
        <v>472</v>
      </c>
      <c r="K34">
        <v>949</v>
      </c>
      <c r="L34">
        <v>503</v>
      </c>
      <c r="M34">
        <v>494</v>
      </c>
      <c r="N34">
        <v>998</v>
      </c>
      <c r="O34">
        <v>510</v>
      </c>
      <c r="P34">
        <v>490</v>
      </c>
      <c r="Q34">
        <v>1000</v>
      </c>
      <c r="R34">
        <v>495</v>
      </c>
      <c r="S34">
        <v>499</v>
      </c>
      <c r="T34">
        <v>995</v>
      </c>
      <c r="U34">
        <v>753</v>
      </c>
      <c r="V34">
        <v>849</v>
      </c>
      <c r="W34">
        <v>1602</v>
      </c>
      <c r="X34">
        <v>7371.5919999999996</v>
      </c>
    </row>
    <row r="35" spans="1:24" x14ac:dyDescent="0.2">
      <c r="A35">
        <v>220915001</v>
      </c>
      <c r="B35" t="s">
        <v>1914</v>
      </c>
      <c r="C35">
        <v>220915</v>
      </c>
      <c r="D35" t="s">
        <v>1915</v>
      </c>
      <c r="E35">
        <v>220</v>
      </c>
      <c r="F35" t="s">
        <v>1860</v>
      </c>
      <c r="G35">
        <v>11</v>
      </c>
      <c r="H35" t="s">
        <v>461</v>
      </c>
      <c r="I35">
        <v>519</v>
      </c>
      <c r="J35">
        <v>502</v>
      </c>
      <c r="K35">
        <v>1020</v>
      </c>
      <c r="L35">
        <v>538</v>
      </c>
      <c r="M35">
        <v>519</v>
      </c>
      <c r="N35">
        <v>1057</v>
      </c>
      <c r="O35">
        <v>542</v>
      </c>
      <c r="P35">
        <v>512</v>
      </c>
      <c r="Q35">
        <v>1054</v>
      </c>
      <c r="R35">
        <v>533</v>
      </c>
      <c r="S35">
        <v>528</v>
      </c>
      <c r="T35">
        <v>1062</v>
      </c>
      <c r="U35">
        <v>887</v>
      </c>
      <c r="V35">
        <v>874</v>
      </c>
      <c r="W35">
        <v>1761</v>
      </c>
      <c r="X35">
        <v>7433.8430000000017</v>
      </c>
    </row>
    <row r="36" spans="1:24" x14ac:dyDescent="0.2">
      <c r="A36">
        <v>246906001</v>
      </c>
      <c r="B36" t="s">
        <v>2127</v>
      </c>
      <c r="C36">
        <v>246906</v>
      </c>
      <c r="D36" t="s">
        <v>2128</v>
      </c>
      <c r="E36">
        <v>246</v>
      </c>
      <c r="F36" t="s">
        <v>2118</v>
      </c>
      <c r="G36">
        <v>13</v>
      </c>
      <c r="H36" t="s">
        <v>92</v>
      </c>
      <c r="I36">
        <v>502</v>
      </c>
      <c r="J36">
        <v>501</v>
      </c>
      <c r="K36">
        <v>1003</v>
      </c>
      <c r="L36">
        <v>527</v>
      </c>
      <c r="M36">
        <v>516</v>
      </c>
      <c r="N36">
        <v>1043</v>
      </c>
      <c r="O36">
        <v>531</v>
      </c>
      <c r="P36">
        <v>508</v>
      </c>
      <c r="Q36">
        <v>1039</v>
      </c>
      <c r="R36">
        <v>521</v>
      </c>
      <c r="S36">
        <v>528</v>
      </c>
      <c r="T36">
        <v>1048</v>
      </c>
      <c r="U36">
        <v>880</v>
      </c>
      <c r="V36">
        <v>895</v>
      </c>
      <c r="W36">
        <v>1775</v>
      </c>
      <c r="X36">
        <v>7723.5959999999995</v>
      </c>
    </row>
    <row r="37" spans="1:24" x14ac:dyDescent="0.2">
      <c r="A37">
        <v>71907001</v>
      </c>
      <c r="B37" t="s">
        <v>739</v>
      </c>
      <c r="C37">
        <v>71907</v>
      </c>
      <c r="D37" t="s">
        <v>740</v>
      </c>
      <c r="E37">
        <v>71</v>
      </c>
      <c r="F37" t="s">
        <v>696</v>
      </c>
      <c r="G37">
        <v>19</v>
      </c>
      <c r="H37" t="s">
        <v>697</v>
      </c>
      <c r="I37">
        <v>503</v>
      </c>
      <c r="J37">
        <v>493</v>
      </c>
      <c r="K37">
        <v>996</v>
      </c>
      <c r="L37">
        <v>506</v>
      </c>
      <c r="M37">
        <v>499</v>
      </c>
      <c r="N37">
        <v>1005</v>
      </c>
      <c r="O37">
        <v>509</v>
      </c>
      <c r="P37">
        <v>497</v>
      </c>
      <c r="Q37">
        <v>1007</v>
      </c>
      <c r="R37">
        <v>496</v>
      </c>
      <c r="S37">
        <v>505</v>
      </c>
      <c r="T37">
        <v>1001</v>
      </c>
      <c r="U37">
        <v>799</v>
      </c>
      <c r="V37">
        <v>851</v>
      </c>
      <c r="W37">
        <v>1650</v>
      </c>
      <c r="X37">
        <v>7736.0379999999996</v>
      </c>
    </row>
    <row r="38" spans="1:24" x14ac:dyDescent="0.2">
      <c r="A38">
        <v>57807001</v>
      </c>
      <c r="B38" t="s">
        <v>498</v>
      </c>
      <c r="C38">
        <v>57807</v>
      </c>
      <c r="D38" t="s">
        <v>499</v>
      </c>
      <c r="E38">
        <v>57</v>
      </c>
      <c r="F38" t="s">
        <v>480</v>
      </c>
      <c r="G38">
        <v>10</v>
      </c>
      <c r="H38" t="s">
        <v>397</v>
      </c>
      <c r="I38">
        <v>455</v>
      </c>
      <c r="J38">
        <v>433</v>
      </c>
      <c r="K38">
        <v>888</v>
      </c>
      <c r="L38">
        <v>471</v>
      </c>
      <c r="M38">
        <v>450</v>
      </c>
      <c r="N38">
        <v>921</v>
      </c>
      <c r="O38">
        <v>472</v>
      </c>
      <c r="P38">
        <v>444</v>
      </c>
      <c r="Q38">
        <v>916</v>
      </c>
      <c r="R38">
        <v>471</v>
      </c>
      <c r="S38">
        <v>456</v>
      </c>
      <c r="T38">
        <v>926</v>
      </c>
      <c r="U38">
        <v>814</v>
      </c>
      <c r="V38">
        <v>725</v>
      </c>
      <c r="W38">
        <v>1539</v>
      </c>
      <c r="X38">
        <v>7770.5159999999996</v>
      </c>
    </row>
    <row r="39" spans="1:24" x14ac:dyDescent="0.2">
      <c r="A39">
        <v>84906001</v>
      </c>
      <c r="B39" t="s">
        <v>851</v>
      </c>
      <c r="C39">
        <v>84906</v>
      </c>
      <c r="D39" t="s">
        <v>852</v>
      </c>
      <c r="E39">
        <v>84</v>
      </c>
      <c r="F39" t="s">
        <v>843</v>
      </c>
      <c r="G39">
        <v>4</v>
      </c>
      <c r="H39" t="s">
        <v>252</v>
      </c>
      <c r="I39">
        <v>473</v>
      </c>
      <c r="J39">
        <v>468</v>
      </c>
      <c r="K39">
        <v>941</v>
      </c>
      <c r="L39">
        <v>492</v>
      </c>
      <c r="M39">
        <v>482</v>
      </c>
      <c r="N39">
        <v>974</v>
      </c>
      <c r="O39">
        <v>492</v>
      </c>
      <c r="P39">
        <v>470</v>
      </c>
      <c r="Q39">
        <v>962</v>
      </c>
      <c r="R39">
        <v>492</v>
      </c>
      <c r="S39">
        <v>498</v>
      </c>
      <c r="T39">
        <v>989</v>
      </c>
      <c r="U39">
        <v>923</v>
      </c>
      <c r="V39">
        <v>991</v>
      </c>
      <c r="W39">
        <v>1914</v>
      </c>
      <c r="X39">
        <v>7830.8140000000003</v>
      </c>
    </row>
    <row r="40" spans="1:24" x14ac:dyDescent="0.2">
      <c r="A40">
        <v>174904002</v>
      </c>
      <c r="B40" t="s">
        <v>1625</v>
      </c>
      <c r="C40">
        <v>174904</v>
      </c>
      <c r="D40" t="s">
        <v>1626</v>
      </c>
      <c r="E40">
        <v>174</v>
      </c>
      <c r="F40" t="s">
        <v>1622</v>
      </c>
      <c r="G40">
        <v>7</v>
      </c>
      <c r="H40" t="s">
        <v>26</v>
      </c>
      <c r="I40">
        <v>480</v>
      </c>
      <c r="J40">
        <v>468</v>
      </c>
      <c r="K40">
        <v>948</v>
      </c>
      <c r="L40">
        <v>513</v>
      </c>
      <c r="M40">
        <v>503</v>
      </c>
      <c r="N40">
        <v>1016</v>
      </c>
      <c r="O40">
        <v>511</v>
      </c>
      <c r="P40">
        <v>497</v>
      </c>
      <c r="Q40">
        <v>1008</v>
      </c>
      <c r="R40">
        <v>515</v>
      </c>
      <c r="S40">
        <v>512</v>
      </c>
      <c r="T40">
        <v>1027</v>
      </c>
      <c r="U40">
        <v>845</v>
      </c>
      <c r="V40">
        <v>825</v>
      </c>
      <c r="W40">
        <v>1670</v>
      </c>
      <c r="X40">
        <v>7964.1</v>
      </c>
    </row>
    <row r="41" spans="1:24" x14ac:dyDescent="0.2">
      <c r="A41">
        <v>220920001</v>
      </c>
      <c r="B41" t="s">
        <v>1927</v>
      </c>
      <c r="C41">
        <v>220920</v>
      </c>
      <c r="D41" t="s">
        <v>1928</v>
      </c>
      <c r="E41">
        <v>220</v>
      </c>
      <c r="F41" t="s">
        <v>1860</v>
      </c>
      <c r="G41">
        <v>11</v>
      </c>
      <c r="H41" t="s">
        <v>461</v>
      </c>
      <c r="I41">
        <v>494</v>
      </c>
      <c r="J41">
        <v>474</v>
      </c>
      <c r="K41">
        <v>967</v>
      </c>
      <c r="L41">
        <v>511</v>
      </c>
      <c r="M41">
        <v>490</v>
      </c>
      <c r="N41">
        <v>1001</v>
      </c>
      <c r="O41">
        <v>508</v>
      </c>
      <c r="P41">
        <v>477</v>
      </c>
      <c r="Q41">
        <v>984</v>
      </c>
      <c r="R41">
        <v>515</v>
      </c>
      <c r="S41">
        <v>505</v>
      </c>
      <c r="T41">
        <v>1020</v>
      </c>
      <c r="U41">
        <v>862</v>
      </c>
      <c r="V41">
        <v>1008</v>
      </c>
      <c r="W41">
        <v>1870</v>
      </c>
      <c r="X41">
        <v>8025.2569999999996</v>
      </c>
    </row>
    <row r="42" spans="1:24" x14ac:dyDescent="0.2">
      <c r="A42">
        <v>237904002</v>
      </c>
      <c r="B42" t="s">
        <v>2066</v>
      </c>
      <c r="C42">
        <v>237904</v>
      </c>
      <c r="D42" t="s">
        <v>2067</v>
      </c>
      <c r="E42">
        <v>237</v>
      </c>
      <c r="F42" t="s">
        <v>2065</v>
      </c>
      <c r="G42">
        <v>4</v>
      </c>
      <c r="H42" t="s">
        <v>252</v>
      </c>
      <c r="I42">
        <v>491</v>
      </c>
      <c r="J42">
        <v>486</v>
      </c>
      <c r="K42">
        <v>977</v>
      </c>
      <c r="L42">
        <v>510</v>
      </c>
      <c r="M42">
        <v>504</v>
      </c>
      <c r="N42">
        <v>1014</v>
      </c>
      <c r="O42">
        <v>508</v>
      </c>
      <c r="P42">
        <v>494</v>
      </c>
      <c r="Q42">
        <v>1003</v>
      </c>
      <c r="R42">
        <v>512</v>
      </c>
      <c r="S42">
        <v>518</v>
      </c>
      <c r="T42">
        <v>1029</v>
      </c>
      <c r="U42">
        <v>896</v>
      </c>
      <c r="V42">
        <v>980</v>
      </c>
      <c r="W42">
        <v>1876</v>
      </c>
      <c r="X42">
        <v>8031.38</v>
      </c>
    </row>
    <row r="43" spans="1:24" x14ac:dyDescent="0.2">
      <c r="A43">
        <v>236902002</v>
      </c>
      <c r="B43" t="s">
        <v>2060</v>
      </c>
      <c r="C43">
        <v>236902</v>
      </c>
      <c r="D43" t="s">
        <v>2061</v>
      </c>
      <c r="E43">
        <v>236</v>
      </c>
      <c r="F43" t="s">
        <v>2059</v>
      </c>
      <c r="G43">
        <v>6</v>
      </c>
      <c r="H43" t="s">
        <v>79</v>
      </c>
      <c r="I43">
        <v>484</v>
      </c>
      <c r="J43">
        <v>472</v>
      </c>
      <c r="K43">
        <v>955</v>
      </c>
      <c r="L43">
        <v>509</v>
      </c>
      <c r="M43">
        <v>499</v>
      </c>
      <c r="N43">
        <v>1007</v>
      </c>
      <c r="O43">
        <v>503</v>
      </c>
      <c r="P43">
        <v>491</v>
      </c>
      <c r="Q43">
        <v>994</v>
      </c>
      <c r="R43">
        <v>516</v>
      </c>
      <c r="S43">
        <v>509</v>
      </c>
      <c r="T43">
        <v>1025</v>
      </c>
      <c r="U43">
        <v>876</v>
      </c>
      <c r="V43">
        <v>904</v>
      </c>
      <c r="W43">
        <v>1780</v>
      </c>
      <c r="X43">
        <v>8195.9110000000001</v>
      </c>
    </row>
    <row r="44" spans="1:24" x14ac:dyDescent="0.2">
      <c r="A44">
        <v>126903001</v>
      </c>
      <c r="B44" t="s">
        <v>1337</v>
      </c>
      <c r="C44">
        <v>126903</v>
      </c>
      <c r="D44" t="s">
        <v>1338</v>
      </c>
      <c r="E44">
        <v>126</v>
      </c>
      <c r="F44" t="s">
        <v>1333</v>
      </c>
      <c r="G44">
        <v>11</v>
      </c>
      <c r="H44" t="s">
        <v>461</v>
      </c>
      <c r="I44">
        <v>488</v>
      </c>
      <c r="J44">
        <v>464</v>
      </c>
      <c r="K44">
        <v>952</v>
      </c>
      <c r="L44">
        <v>515</v>
      </c>
      <c r="M44">
        <v>495</v>
      </c>
      <c r="N44">
        <v>1010</v>
      </c>
      <c r="O44">
        <v>501</v>
      </c>
      <c r="P44">
        <v>472</v>
      </c>
      <c r="Q44">
        <v>973</v>
      </c>
      <c r="R44">
        <v>534</v>
      </c>
      <c r="S44">
        <v>527</v>
      </c>
      <c r="T44">
        <v>1062</v>
      </c>
      <c r="U44">
        <v>853</v>
      </c>
      <c r="V44">
        <v>907</v>
      </c>
      <c r="W44">
        <v>1760</v>
      </c>
      <c r="X44">
        <v>8199.8330000000005</v>
      </c>
    </row>
    <row r="45" spans="1:24" x14ac:dyDescent="0.2">
      <c r="A45">
        <v>111901001</v>
      </c>
      <c r="B45" t="s">
        <v>1241</v>
      </c>
      <c r="C45">
        <v>111901</v>
      </c>
      <c r="D45" t="s">
        <v>1242</v>
      </c>
      <c r="E45">
        <v>111</v>
      </c>
      <c r="F45" t="s">
        <v>1243</v>
      </c>
      <c r="G45">
        <v>11</v>
      </c>
      <c r="H45" t="s">
        <v>461</v>
      </c>
      <c r="I45">
        <v>523</v>
      </c>
      <c r="J45">
        <v>507</v>
      </c>
      <c r="K45">
        <v>1031</v>
      </c>
      <c r="L45">
        <v>546</v>
      </c>
      <c r="M45">
        <v>539</v>
      </c>
      <c r="N45">
        <v>1084</v>
      </c>
      <c r="O45">
        <v>545</v>
      </c>
      <c r="P45">
        <v>528</v>
      </c>
      <c r="Q45">
        <v>1073</v>
      </c>
      <c r="R45">
        <v>547</v>
      </c>
      <c r="S45">
        <v>553</v>
      </c>
      <c r="T45">
        <v>1099</v>
      </c>
      <c r="U45">
        <v>671</v>
      </c>
      <c r="V45">
        <v>743</v>
      </c>
      <c r="W45">
        <v>1414</v>
      </c>
      <c r="X45">
        <v>8309.8810000000012</v>
      </c>
    </row>
    <row r="46" spans="1:24" x14ac:dyDescent="0.2">
      <c r="A46">
        <v>20902001</v>
      </c>
      <c r="B46" t="s">
        <v>254</v>
      </c>
      <c r="C46">
        <v>20902</v>
      </c>
      <c r="D46" t="s">
        <v>255</v>
      </c>
      <c r="E46">
        <v>20</v>
      </c>
      <c r="F46" t="s">
        <v>251</v>
      </c>
      <c r="G46">
        <v>4</v>
      </c>
      <c r="H46" t="s">
        <v>252</v>
      </c>
      <c r="I46">
        <v>498</v>
      </c>
      <c r="J46">
        <v>490</v>
      </c>
      <c r="K46">
        <v>988</v>
      </c>
      <c r="L46">
        <v>528</v>
      </c>
      <c r="M46">
        <v>521</v>
      </c>
      <c r="N46">
        <v>1048</v>
      </c>
      <c r="O46">
        <v>524</v>
      </c>
      <c r="P46">
        <v>508</v>
      </c>
      <c r="Q46">
        <v>1032</v>
      </c>
      <c r="R46">
        <v>533</v>
      </c>
      <c r="S46">
        <v>540</v>
      </c>
      <c r="T46">
        <v>1072</v>
      </c>
      <c r="U46">
        <v>946</v>
      </c>
      <c r="V46">
        <v>1019</v>
      </c>
      <c r="W46">
        <v>1965</v>
      </c>
      <c r="X46">
        <v>8335.889000000001</v>
      </c>
    </row>
    <row r="47" spans="1:24" x14ac:dyDescent="0.2">
      <c r="A47">
        <v>61914001</v>
      </c>
      <c r="B47" t="s">
        <v>641</v>
      </c>
      <c r="C47">
        <v>61914</v>
      </c>
      <c r="D47" t="s">
        <v>642</v>
      </c>
      <c r="E47">
        <v>61</v>
      </c>
      <c r="F47" t="s">
        <v>615</v>
      </c>
      <c r="G47">
        <v>11</v>
      </c>
      <c r="H47" t="s">
        <v>461</v>
      </c>
      <c r="I47">
        <v>502</v>
      </c>
      <c r="J47">
        <v>490</v>
      </c>
      <c r="K47">
        <v>992</v>
      </c>
      <c r="L47">
        <v>534</v>
      </c>
      <c r="M47">
        <v>517</v>
      </c>
      <c r="N47">
        <v>1051</v>
      </c>
      <c r="O47">
        <v>523</v>
      </c>
      <c r="P47">
        <v>496</v>
      </c>
      <c r="Q47">
        <v>1019</v>
      </c>
      <c r="R47">
        <v>549</v>
      </c>
      <c r="S47">
        <v>544</v>
      </c>
      <c r="T47">
        <v>1093</v>
      </c>
      <c r="U47">
        <v>945</v>
      </c>
      <c r="V47">
        <v>1055</v>
      </c>
      <c r="W47">
        <v>2000</v>
      </c>
      <c r="X47">
        <v>8366.4240000000009</v>
      </c>
    </row>
    <row r="48" spans="1:24" x14ac:dyDescent="0.2">
      <c r="A48">
        <v>19907002</v>
      </c>
      <c r="B48" t="s">
        <v>243</v>
      </c>
      <c r="C48">
        <v>19907</v>
      </c>
      <c r="D48" t="s">
        <v>244</v>
      </c>
      <c r="E48">
        <v>19</v>
      </c>
      <c r="F48" t="s">
        <v>245</v>
      </c>
      <c r="G48">
        <v>8</v>
      </c>
      <c r="H48" t="s">
        <v>246</v>
      </c>
      <c r="I48">
        <v>492</v>
      </c>
      <c r="J48">
        <v>476</v>
      </c>
      <c r="K48">
        <v>968</v>
      </c>
      <c r="L48">
        <v>550</v>
      </c>
      <c r="M48">
        <v>518</v>
      </c>
      <c r="N48">
        <v>1068</v>
      </c>
      <c r="O48">
        <v>551</v>
      </c>
      <c r="P48">
        <v>518</v>
      </c>
      <c r="Q48">
        <v>1071</v>
      </c>
      <c r="R48">
        <v>548</v>
      </c>
      <c r="S48">
        <v>518</v>
      </c>
      <c r="T48">
        <v>1066</v>
      </c>
      <c r="U48">
        <v>910</v>
      </c>
      <c r="V48">
        <v>914</v>
      </c>
      <c r="W48">
        <v>1824</v>
      </c>
      <c r="X48">
        <v>8478.9330000000009</v>
      </c>
    </row>
    <row r="49" spans="1:24" x14ac:dyDescent="0.2">
      <c r="A49">
        <v>84902001</v>
      </c>
      <c r="B49" t="s">
        <v>847</v>
      </c>
      <c r="C49">
        <v>84902</v>
      </c>
      <c r="D49" t="s">
        <v>848</v>
      </c>
      <c r="E49">
        <v>84</v>
      </c>
      <c r="F49" t="s">
        <v>843</v>
      </c>
      <c r="G49">
        <v>4</v>
      </c>
      <c r="H49" t="s">
        <v>252</v>
      </c>
      <c r="I49">
        <v>488</v>
      </c>
      <c r="J49">
        <v>474</v>
      </c>
      <c r="K49">
        <v>962</v>
      </c>
      <c r="L49">
        <v>514</v>
      </c>
      <c r="M49">
        <v>502</v>
      </c>
      <c r="N49">
        <v>1017</v>
      </c>
      <c r="O49">
        <v>512</v>
      </c>
      <c r="P49">
        <v>489</v>
      </c>
      <c r="Q49">
        <v>1001</v>
      </c>
      <c r="R49">
        <v>517</v>
      </c>
      <c r="S49">
        <v>521</v>
      </c>
      <c r="T49">
        <v>1038</v>
      </c>
      <c r="U49">
        <v>957</v>
      </c>
      <c r="V49">
        <v>989</v>
      </c>
      <c r="W49">
        <v>1946</v>
      </c>
      <c r="X49">
        <v>8520.7129999999997</v>
      </c>
    </row>
    <row r="50" spans="1:24" x14ac:dyDescent="0.2">
      <c r="A50">
        <v>170904002</v>
      </c>
      <c r="B50" t="s">
        <v>1604</v>
      </c>
      <c r="C50">
        <v>170904</v>
      </c>
      <c r="D50" t="s">
        <v>1605</v>
      </c>
      <c r="E50">
        <v>170</v>
      </c>
      <c r="F50" t="s">
        <v>1597</v>
      </c>
      <c r="G50">
        <v>6</v>
      </c>
      <c r="H50" t="s">
        <v>79</v>
      </c>
      <c r="I50">
        <v>477</v>
      </c>
      <c r="J50">
        <v>477</v>
      </c>
      <c r="K50">
        <v>953</v>
      </c>
      <c r="L50">
        <v>511</v>
      </c>
      <c r="M50">
        <v>504</v>
      </c>
      <c r="N50">
        <v>1015</v>
      </c>
      <c r="O50">
        <v>512</v>
      </c>
      <c r="P50">
        <v>499</v>
      </c>
      <c r="Q50">
        <v>1011</v>
      </c>
      <c r="R50">
        <v>511</v>
      </c>
      <c r="S50">
        <v>511</v>
      </c>
      <c r="T50">
        <v>1021</v>
      </c>
      <c r="U50">
        <v>1002</v>
      </c>
      <c r="V50">
        <v>1007</v>
      </c>
      <c r="W50">
        <v>2009</v>
      </c>
      <c r="X50">
        <v>8655.3450000000012</v>
      </c>
    </row>
    <row r="51" spans="1:24" x14ac:dyDescent="0.2">
      <c r="A51">
        <v>214903001</v>
      </c>
      <c r="B51" t="s">
        <v>1854</v>
      </c>
      <c r="C51">
        <v>214903</v>
      </c>
      <c r="D51" t="s">
        <v>1855</v>
      </c>
      <c r="E51">
        <v>214</v>
      </c>
      <c r="F51" t="s">
        <v>1852</v>
      </c>
      <c r="G51">
        <v>1</v>
      </c>
      <c r="H51" t="s">
        <v>327</v>
      </c>
      <c r="I51">
        <v>489</v>
      </c>
      <c r="J51">
        <v>484</v>
      </c>
      <c r="K51">
        <v>973</v>
      </c>
      <c r="L51">
        <v>489</v>
      </c>
      <c r="M51">
        <v>484</v>
      </c>
      <c r="N51">
        <v>973</v>
      </c>
      <c r="O51">
        <v>498</v>
      </c>
      <c r="P51">
        <v>482</v>
      </c>
      <c r="Q51">
        <v>980</v>
      </c>
      <c r="R51">
        <v>465</v>
      </c>
      <c r="S51">
        <v>490</v>
      </c>
      <c r="T51">
        <v>955</v>
      </c>
      <c r="U51">
        <v>890</v>
      </c>
      <c r="V51">
        <v>891</v>
      </c>
      <c r="W51">
        <v>1781</v>
      </c>
      <c r="X51">
        <v>8678.5959999999995</v>
      </c>
    </row>
    <row r="52" spans="1:24" x14ac:dyDescent="0.2">
      <c r="A52">
        <v>94901001</v>
      </c>
      <c r="B52" t="s">
        <v>935</v>
      </c>
      <c r="C52">
        <v>94901</v>
      </c>
      <c r="D52" t="s">
        <v>936</v>
      </c>
      <c r="E52">
        <v>94</v>
      </c>
      <c r="F52" t="s">
        <v>937</v>
      </c>
      <c r="G52">
        <v>13</v>
      </c>
      <c r="H52" t="s">
        <v>92</v>
      </c>
      <c r="I52">
        <v>489</v>
      </c>
      <c r="J52">
        <v>481</v>
      </c>
      <c r="K52">
        <v>971</v>
      </c>
      <c r="L52">
        <v>507</v>
      </c>
      <c r="M52">
        <v>491</v>
      </c>
      <c r="N52">
        <v>998</v>
      </c>
      <c r="O52">
        <v>503</v>
      </c>
      <c r="P52">
        <v>475</v>
      </c>
      <c r="Q52">
        <v>980</v>
      </c>
      <c r="R52">
        <v>511</v>
      </c>
      <c r="S52">
        <v>513</v>
      </c>
      <c r="T52">
        <v>1023</v>
      </c>
      <c r="U52">
        <v>970</v>
      </c>
      <c r="V52">
        <v>931</v>
      </c>
      <c r="W52">
        <v>1901</v>
      </c>
      <c r="X52">
        <v>8846.9170000000013</v>
      </c>
    </row>
    <row r="53" spans="1:24" x14ac:dyDescent="0.2">
      <c r="A53">
        <v>130901002</v>
      </c>
      <c r="B53" t="s">
        <v>1380</v>
      </c>
      <c r="C53">
        <v>130901</v>
      </c>
      <c r="D53" t="s">
        <v>1378</v>
      </c>
      <c r="E53">
        <v>130</v>
      </c>
      <c r="F53" t="s">
        <v>1379</v>
      </c>
      <c r="G53">
        <v>20</v>
      </c>
      <c r="H53" t="s">
        <v>67</v>
      </c>
      <c r="I53">
        <v>539</v>
      </c>
      <c r="J53">
        <v>492</v>
      </c>
      <c r="K53">
        <v>1031</v>
      </c>
      <c r="L53">
        <v>586</v>
      </c>
      <c r="M53">
        <v>564</v>
      </c>
      <c r="N53">
        <v>1151</v>
      </c>
      <c r="O53">
        <v>581</v>
      </c>
      <c r="P53">
        <v>546</v>
      </c>
      <c r="Q53">
        <v>1130</v>
      </c>
      <c r="R53">
        <v>592</v>
      </c>
      <c r="S53">
        <v>582</v>
      </c>
      <c r="T53">
        <v>1174</v>
      </c>
      <c r="U53">
        <v>722</v>
      </c>
      <c r="V53">
        <v>810</v>
      </c>
      <c r="W53">
        <v>1532</v>
      </c>
      <c r="X53">
        <v>8904.8720000000012</v>
      </c>
    </row>
    <row r="54" spans="1:24" x14ac:dyDescent="0.2">
      <c r="A54">
        <v>91906002</v>
      </c>
      <c r="B54" t="s">
        <v>892</v>
      </c>
      <c r="C54">
        <v>91906</v>
      </c>
      <c r="D54" t="s">
        <v>893</v>
      </c>
      <c r="E54">
        <v>91</v>
      </c>
      <c r="F54" t="s">
        <v>887</v>
      </c>
      <c r="G54">
        <v>10</v>
      </c>
      <c r="H54" t="s">
        <v>397</v>
      </c>
      <c r="I54">
        <v>527</v>
      </c>
      <c r="J54">
        <v>524</v>
      </c>
      <c r="K54">
        <v>1051</v>
      </c>
      <c r="L54">
        <v>557</v>
      </c>
      <c r="M54">
        <v>548</v>
      </c>
      <c r="N54">
        <v>1105</v>
      </c>
      <c r="O54">
        <v>540</v>
      </c>
      <c r="P54">
        <v>522</v>
      </c>
      <c r="Q54">
        <v>1063</v>
      </c>
      <c r="R54">
        <v>580</v>
      </c>
      <c r="S54">
        <v>582</v>
      </c>
      <c r="T54">
        <v>1161</v>
      </c>
      <c r="U54">
        <v>879</v>
      </c>
      <c r="V54">
        <v>899</v>
      </c>
      <c r="W54">
        <v>1778</v>
      </c>
      <c r="X54">
        <v>8986.639000000001</v>
      </c>
    </row>
    <row r="55" spans="1:24" x14ac:dyDescent="0.2">
      <c r="A55">
        <v>161903001</v>
      </c>
      <c r="B55" t="s">
        <v>1532</v>
      </c>
      <c r="C55">
        <v>161903</v>
      </c>
      <c r="D55" t="s">
        <v>1533</v>
      </c>
      <c r="E55">
        <v>161</v>
      </c>
      <c r="F55" t="s">
        <v>1521</v>
      </c>
      <c r="G55">
        <v>12</v>
      </c>
      <c r="H55" t="s">
        <v>115</v>
      </c>
      <c r="I55">
        <v>499</v>
      </c>
      <c r="J55">
        <v>491</v>
      </c>
      <c r="K55">
        <v>989</v>
      </c>
      <c r="L55">
        <v>563</v>
      </c>
      <c r="M55">
        <v>542</v>
      </c>
      <c r="N55">
        <v>1105</v>
      </c>
      <c r="O55">
        <v>558</v>
      </c>
      <c r="P55">
        <v>531</v>
      </c>
      <c r="Q55">
        <v>1089</v>
      </c>
      <c r="R55">
        <v>568</v>
      </c>
      <c r="S55">
        <v>554</v>
      </c>
      <c r="T55">
        <v>1121</v>
      </c>
      <c r="U55">
        <v>1188</v>
      </c>
      <c r="V55">
        <v>1224</v>
      </c>
      <c r="W55">
        <v>2412</v>
      </c>
      <c r="X55">
        <v>9026.616</v>
      </c>
    </row>
    <row r="56" spans="1:24" x14ac:dyDescent="0.2">
      <c r="A56">
        <v>57913001</v>
      </c>
      <c r="B56" t="s">
        <v>590</v>
      </c>
      <c r="C56">
        <v>57913</v>
      </c>
      <c r="D56" t="s">
        <v>591</v>
      </c>
      <c r="E56">
        <v>57</v>
      </c>
      <c r="F56" t="s">
        <v>480</v>
      </c>
      <c r="G56">
        <v>10</v>
      </c>
      <c r="H56" t="s">
        <v>397</v>
      </c>
      <c r="I56">
        <v>448</v>
      </c>
      <c r="J56">
        <v>439</v>
      </c>
      <c r="K56">
        <v>887</v>
      </c>
      <c r="L56">
        <v>452</v>
      </c>
      <c r="M56">
        <v>440</v>
      </c>
      <c r="N56">
        <v>892</v>
      </c>
      <c r="O56">
        <v>453</v>
      </c>
      <c r="P56">
        <v>433</v>
      </c>
      <c r="Q56">
        <v>887</v>
      </c>
      <c r="R56">
        <v>450</v>
      </c>
      <c r="S56">
        <v>450</v>
      </c>
      <c r="T56">
        <v>899</v>
      </c>
      <c r="U56">
        <v>906</v>
      </c>
      <c r="V56">
        <v>999</v>
      </c>
      <c r="W56">
        <v>1905</v>
      </c>
      <c r="X56">
        <v>9056.43</v>
      </c>
    </row>
    <row r="57" spans="1:24" x14ac:dyDescent="0.2">
      <c r="A57">
        <v>43912001</v>
      </c>
      <c r="B57" t="s">
        <v>425</v>
      </c>
      <c r="C57">
        <v>43912</v>
      </c>
      <c r="D57" t="s">
        <v>426</v>
      </c>
      <c r="E57">
        <v>43</v>
      </c>
      <c r="F57" t="s">
        <v>396</v>
      </c>
      <c r="G57">
        <v>10</v>
      </c>
      <c r="H57" t="s">
        <v>397</v>
      </c>
      <c r="I57">
        <v>515</v>
      </c>
      <c r="J57">
        <v>508</v>
      </c>
      <c r="K57">
        <v>1023</v>
      </c>
      <c r="L57">
        <v>575</v>
      </c>
      <c r="M57">
        <v>570</v>
      </c>
      <c r="N57">
        <v>1145</v>
      </c>
      <c r="O57">
        <v>572</v>
      </c>
      <c r="P57">
        <v>561</v>
      </c>
      <c r="Q57">
        <v>1133</v>
      </c>
      <c r="R57">
        <v>579</v>
      </c>
      <c r="S57">
        <v>583</v>
      </c>
      <c r="T57">
        <v>1161</v>
      </c>
      <c r="U57">
        <v>1051</v>
      </c>
      <c r="V57">
        <v>1058</v>
      </c>
      <c r="W57">
        <v>2109</v>
      </c>
      <c r="X57">
        <v>9086.5670000000009</v>
      </c>
    </row>
    <row r="58" spans="1:24" x14ac:dyDescent="0.2">
      <c r="A58">
        <v>170903002</v>
      </c>
      <c r="B58" t="s">
        <v>1602</v>
      </c>
      <c r="C58">
        <v>170903</v>
      </c>
      <c r="D58" t="s">
        <v>1603</v>
      </c>
      <c r="E58">
        <v>170</v>
      </c>
      <c r="F58" t="s">
        <v>1597</v>
      </c>
      <c r="G58">
        <v>6</v>
      </c>
      <c r="H58" t="s">
        <v>79</v>
      </c>
      <c r="I58">
        <v>539</v>
      </c>
      <c r="J58">
        <v>533</v>
      </c>
      <c r="K58">
        <v>1073</v>
      </c>
      <c r="L58">
        <v>560</v>
      </c>
      <c r="M58">
        <v>549</v>
      </c>
      <c r="N58">
        <v>1108</v>
      </c>
      <c r="O58">
        <v>550</v>
      </c>
      <c r="P58">
        <v>541</v>
      </c>
      <c r="Q58">
        <v>1090</v>
      </c>
      <c r="R58">
        <v>573</v>
      </c>
      <c r="S58">
        <v>561</v>
      </c>
      <c r="T58">
        <v>1134</v>
      </c>
      <c r="U58">
        <v>1234</v>
      </c>
      <c r="V58">
        <v>1276</v>
      </c>
      <c r="W58">
        <v>2510</v>
      </c>
      <c r="X58">
        <v>9226.3540000000012</v>
      </c>
    </row>
    <row r="59" spans="1:24" x14ac:dyDescent="0.2">
      <c r="A59">
        <v>70908001</v>
      </c>
      <c r="B59" t="s">
        <v>680</v>
      </c>
      <c r="C59">
        <v>70908</v>
      </c>
      <c r="D59" t="s">
        <v>681</v>
      </c>
      <c r="E59">
        <v>70</v>
      </c>
      <c r="F59" t="s">
        <v>671</v>
      </c>
      <c r="G59">
        <v>10</v>
      </c>
      <c r="H59" t="s">
        <v>397</v>
      </c>
      <c r="I59">
        <v>530</v>
      </c>
      <c r="J59">
        <v>536</v>
      </c>
      <c r="K59">
        <v>1066</v>
      </c>
      <c r="L59">
        <v>551</v>
      </c>
      <c r="M59">
        <v>557</v>
      </c>
      <c r="N59">
        <v>1107</v>
      </c>
      <c r="O59">
        <v>539</v>
      </c>
      <c r="P59">
        <v>539</v>
      </c>
      <c r="Q59">
        <v>1078</v>
      </c>
      <c r="R59">
        <v>570</v>
      </c>
      <c r="S59">
        <v>587</v>
      </c>
      <c r="T59">
        <v>1157</v>
      </c>
      <c r="U59">
        <v>933</v>
      </c>
      <c r="V59">
        <v>914</v>
      </c>
      <c r="W59">
        <v>1847</v>
      </c>
      <c r="X59">
        <v>9307.6460000000025</v>
      </c>
    </row>
    <row r="60" spans="1:24" x14ac:dyDescent="0.2">
      <c r="A60">
        <v>50910001</v>
      </c>
      <c r="B60" t="s">
        <v>471</v>
      </c>
      <c r="C60">
        <v>50910</v>
      </c>
      <c r="D60" t="s">
        <v>472</v>
      </c>
      <c r="E60">
        <v>50</v>
      </c>
      <c r="F60" t="s">
        <v>468</v>
      </c>
      <c r="G60">
        <v>12</v>
      </c>
      <c r="H60" t="s">
        <v>115</v>
      </c>
      <c r="I60">
        <v>518</v>
      </c>
      <c r="J60">
        <v>496</v>
      </c>
      <c r="K60">
        <v>1015</v>
      </c>
      <c r="L60">
        <v>528</v>
      </c>
      <c r="M60">
        <v>508</v>
      </c>
      <c r="N60">
        <v>1035</v>
      </c>
      <c r="O60">
        <v>534</v>
      </c>
      <c r="P60">
        <v>506</v>
      </c>
      <c r="Q60">
        <v>1040</v>
      </c>
      <c r="R60">
        <v>521</v>
      </c>
      <c r="S60">
        <v>510</v>
      </c>
      <c r="T60">
        <v>1030</v>
      </c>
      <c r="U60">
        <v>1068</v>
      </c>
      <c r="V60">
        <v>1162</v>
      </c>
      <c r="W60">
        <v>2230</v>
      </c>
      <c r="X60">
        <v>9325.4860000000008</v>
      </c>
    </row>
    <row r="61" spans="1:24" x14ac:dyDescent="0.2">
      <c r="A61">
        <v>101916001</v>
      </c>
      <c r="B61" t="s">
        <v>1112</v>
      </c>
      <c r="C61">
        <v>101916</v>
      </c>
      <c r="D61" t="s">
        <v>1113</v>
      </c>
      <c r="E61">
        <v>101</v>
      </c>
      <c r="F61" t="s">
        <v>971</v>
      </c>
      <c r="G61">
        <v>4</v>
      </c>
      <c r="H61" t="s">
        <v>252</v>
      </c>
      <c r="I61">
        <v>492</v>
      </c>
      <c r="J61">
        <v>502</v>
      </c>
      <c r="K61">
        <v>994</v>
      </c>
      <c r="L61">
        <v>525</v>
      </c>
      <c r="M61">
        <v>519</v>
      </c>
      <c r="N61">
        <v>1043</v>
      </c>
      <c r="O61">
        <v>534</v>
      </c>
      <c r="P61">
        <v>515</v>
      </c>
      <c r="Q61">
        <v>1049</v>
      </c>
      <c r="R61">
        <v>512</v>
      </c>
      <c r="S61">
        <v>524</v>
      </c>
      <c r="T61">
        <v>1036</v>
      </c>
      <c r="U61">
        <v>1066</v>
      </c>
      <c r="V61">
        <v>1200</v>
      </c>
      <c r="W61">
        <v>2266</v>
      </c>
      <c r="X61">
        <v>9465.0879999999997</v>
      </c>
    </row>
    <row r="62" spans="1:24" x14ac:dyDescent="0.2">
      <c r="A62">
        <v>184903001</v>
      </c>
      <c r="B62" t="s">
        <v>1713</v>
      </c>
      <c r="C62">
        <v>184903</v>
      </c>
      <c r="D62" t="s">
        <v>1714</v>
      </c>
      <c r="E62">
        <v>184</v>
      </c>
      <c r="F62" t="s">
        <v>1710</v>
      </c>
      <c r="G62">
        <v>11</v>
      </c>
      <c r="H62" t="s">
        <v>461</v>
      </c>
      <c r="I62">
        <v>502</v>
      </c>
      <c r="J62">
        <v>484</v>
      </c>
      <c r="K62">
        <v>986</v>
      </c>
      <c r="L62">
        <v>542</v>
      </c>
      <c r="M62">
        <v>508</v>
      </c>
      <c r="N62">
        <v>1050</v>
      </c>
      <c r="O62">
        <v>537</v>
      </c>
      <c r="P62">
        <v>491</v>
      </c>
      <c r="Q62">
        <v>1029</v>
      </c>
      <c r="R62">
        <v>549</v>
      </c>
      <c r="S62">
        <v>530</v>
      </c>
      <c r="T62">
        <v>1080</v>
      </c>
      <c r="U62">
        <v>1152</v>
      </c>
      <c r="V62">
        <v>1174</v>
      </c>
      <c r="W62">
        <v>2326</v>
      </c>
      <c r="X62">
        <v>9491.3060000000005</v>
      </c>
    </row>
    <row r="63" spans="1:24" x14ac:dyDescent="0.2">
      <c r="A63">
        <v>46901001</v>
      </c>
      <c r="B63" t="s">
        <v>443</v>
      </c>
      <c r="C63">
        <v>46901</v>
      </c>
      <c r="D63" t="s">
        <v>444</v>
      </c>
      <c r="E63">
        <v>46</v>
      </c>
      <c r="F63" t="s">
        <v>445</v>
      </c>
      <c r="G63">
        <v>13</v>
      </c>
      <c r="H63" t="s">
        <v>92</v>
      </c>
      <c r="I63">
        <v>504</v>
      </c>
      <c r="J63">
        <v>493</v>
      </c>
      <c r="K63">
        <v>997</v>
      </c>
      <c r="L63">
        <v>555</v>
      </c>
      <c r="M63">
        <v>539</v>
      </c>
      <c r="N63">
        <v>1094</v>
      </c>
      <c r="O63">
        <v>552</v>
      </c>
      <c r="P63">
        <v>524</v>
      </c>
      <c r="Q63">
        <v>1076</v>
      </c>
      <c r="R63">
        <v>558</v>
      </c>
      <c r="S63">
        <v>555</v>
      </c>
      <c r="T63">
        <v>1112</v>
      </c>
      <c r="U63">
        <v>830</v>
      </c>
      <c r="V63">
        <v>887</v>
      </c>
      <c r="W63">
        <v>1717</v>
      </c>
      <c r="X63">
        <v>9619.4030000000002</v>
      </c>
    </row>
    <row r="64" spans="1:24" x14ac:dyDescent="0.2">
      <c r="A64">
        <v>105902001</v>
      </c>
      <c r="B64" t="s">
        <v>1149</v>
      </c>
      <c r="C64">
        <v>105902</v>
      </c>
      <c r="D64" t="s">
        <v>1150</v>
      </c>
      <c r="E64">
        <v>105</v>
      </c>
      <c r="F64" t="s">
        <v>1148</v>
      </c>
      <c r="G64">
        <v>13</v>
      </c>
      <c r="H64" t="s">
        <v>92</v>
      </c>
      <c r="I64">
        <v>482</v>
      </c>
      <c r="J64">
        <v>480</v>
      </c>
      <c r="K64">
        <v>962</v>
      </c>
      <c r="L64">
        <v>509</v>
      </c>
      <c r="M64">
        <v>500</v>
      </c>
      <c r="N64">
        <v>1009</v>
      </c>
      <c r="O64">
        <v>506</v>
      </c>
      <c r="P64">
        <v>484</v>
      </c>
      <c r="Q64">
        <v>991</v>
      </c>
      <c r="R64">
        <v>512</v>
      </c>
      <c r="S64">
        <v>514</v>
      </c>
      <c r="T64">
        <v>1026</v>
      </c>
      <c r="U64">
        <v>1064</v>
      </c>
      <c r="V64">
        <v>1182</v>
      </c>
      <c r="W64">
        <v>2246</v>
      </c>
      <c r="X64">
        <v>9818.4610000000011</v>
      </c>
    </row>
    <row r="65" spans="1:24" x14ac:dyDescent="0.2">
      <c r="A65">
        <v>57904001</v>
      </c>
      <c r="B65" t="s">
        <v>524</v>
      </c>
      <c r="C65">
        <v>57904</v>
      </c>
      <c r="D65" t="s">
        <v>525</v>
      </c>
      <c r="E65">
        <v>57</v>
      </c>
      <c r="F65" t="s">
        <v>480</v>
      </c>
      <c r="G65">
        <v>10</v>
      </c>
      <c r="H65" t="s">
        <v>397</v>
      </c>
      <c r="I65">
        <v>477</v>
      </c>
      <c r="J65">
        <v>464</v>
      </c>
      <c r="K65">
        <v>941</v>
      </c>
      <c r="L65">
        <v>489</v>
      </c>
      <c r="M65">
        <v>471</v>
      </c>
      <c r="N65">
        <v>960</v>
      </c>
      <c r="O65">
        <v>481</v>
      </c>
      <c r="P65">
        <v>460</v>
      </c>
      <c r="Q65">
        <v>941</v>
      </c>
      <c r="R65">
        <v>500</v>
      </c>
      <c r="S65">
        <v>488</v>
      </c>
      <c r="T65">
        <v>987</v>
      </c>
      <c r="U65">
        <v>818</v>
      </c>
      <c r="V65">
        <v>852</v>
      </c>
      <c r="W65">
        <v>1670</v>
      </c>
      <c r="X65">
        <v>9892.987000000001</v>
      </c>
    </row>
    <row r="66" spans="1:24" x14ac:dyDescent="0.2">
      <c r="A66">
        <v>70912002</v>
      </c>
      <c r="B66" t="s">
        <v>689</v>
      </c>
      <c r="C66">
        <v>70912</v>
      </c>
      <c r="D66" t="s">
        <v>690</v>
      </c>
      <c r="E66">
        <v>70</v>
      </c>
      <c r="F66" t="s">
        <v>671</v>
      </c>
      <c r="G66">
        <v>10</v>
      </c>
      <c r="H66" t="s">
        <v>397</v>
      </c>
      <c r="I66">
        <v>489</v>
      </c>
      <c r="J66">
        <v>478</v>
      </c>
      <c r="K66">
        <v>967</v>
      </c>
      <c r="L66">
        <v>527</v>
      </c>
      <c r="M66">
        <v>513</v>
      </c>
      <c r="N66">
        <v>1041</v>
      </c>
      <c r="O66">
        <v>534</v>
      </c>
      <c r="P66">
        <v>505</v>
      </c>
      <c r="Q66">
        <v>1039</v>
      </c>
      <c r="R66">
        <v>518</v>
      </c>
      <c r="S66">
        <v>525</v>
      </c>
      <c r="T66">
        <v>1042</v>
      </c>
      <c r="U66">
        <v>1011</v>
      </c>
      <c r="V66">
        <v>1041</v>
      </c>
      <c r="W66">
        <v>2052</v>
      </c>
      <c r="X66">
        <v>9957.8550000000014</v>
      </c>
    </row>
    <row r="67" spans="1:24" x14ac:dyDescent="0.2">
      <c r="A67">
        <v>3903001</v>
      </c>
      <c r="B67" t="s">
        <v>46</v>
      </c>
      <c r="C67">
        <v>3903</v>
      </c>
      <c r="D67" t="s">
        <v>47</v>
      </c>
      <c r="E67">
        <v>3</v>
      </c>
      <c r="F67" t="s">
        <v>43</v>
      </c>
      <c r="G67">
        <v>7</v>
      </c>
      <c r="H67" t="s">
        <v>26</v>
      </c>
      <c r="I67">
        <v>443</v>
      </c>
      <c r="J67">
        <v>452</v>
      </c>
      <c r="K67">
        <v>894</v>
      </c>
      <c r="L67">
        <v>471</v>
      </c>
      <c r="M67">
        <v>480</v>
      </c>
      <c r="N67">
        <v>951</v>
      </c>
      <c r="O67">
        <v>473</v>
      </c>
      <c r="P67">
        <v>472</v>
      </c>
      <c r="Q67">
        <v>945</v>
      </c>
      <c r="R67">
        <v>469</v>
      </c>
      <c r="S67">
        <v>489</v>
      </c>
      <c r="T67">
        <v>958</v>
      </c>
      <c r="U67">
        <v>1065</v>
      </c>
      <c r="V67">
        <v>1077</v>
      </c>
      <c r="W67">
        <v>2142</v>
      </c>
      <c r="X67">
        <v>10125.144</v>
      </c>
    </row>
    <row r="68" spans="1:24" x14ac:dyDescent="0.2">
      <c r="A68">
        <v>14909002</v>
      </c>
      <c r="B68" t="s">
        <v>133</v>
      </c>
      <c r="C68">
        <v>14909</v>
      </c>
      <c r="D68" t="s">
        <v>134</v>
      </c>
      <c r="E68">
        <v>14</v>
      </c>
      <c r="F68" t="s">
        <v>108</v>
      </c>
      <c r="G68">
        <v>12</v>
      </c>
      <c r="H68" t="s">
        <v>115</v>
      </c>
      <c r="I68">
        <v>483</v>
      </c>
      <c r="J68">
        <v>470</v>
      </c>
      <c r="K68">
        <v>953</v>
      </c>
      <c r="L68">
        <v>507</v>
      </c>
      <c r="M68">
        <v>495</v>
      </c>
      <c r="N68">
        <v>1002</v>
      </c>
      <c r="O68">
        <v>504</v>
      </c>
      <c r="P68">
        <v>475</v>
      </c>
      <c r="Q68">
        <v>980</v>
      </c>
      <c r="R68">
        <v>511</v>
      </c>
      <c r="S68">
        <v>515</v>
      </c>
      <c r="T68">
        <v>1027</v>
      </c>
      <c r="U68">
        <v>977</v>
      </c>
      <c r="V68">
        <v>969</v>
      </c>
      <c r="W68">
        <v>1946</v>
      </c>
      <c r="X68">
        <v>10333.130999999999</v>
      </c>
    </row>
    <row r="69" spans="1:24" x14ac:dyDescent="0.2">
      <c r="A69">
        <v>101924001</v>
      </c>
      <c r="B69" t="s">
        <v>1134</v>
      </c>
      <c r="C69">
        <v>101924</v>
      </c>
      <c r="D69" t="s">
        <v>1135</v>
      </c>
      <c r="E69">
        <v>101</v>
      </c>
      <c r="F69" t="s">
        <v>971</v>
      </c>
      <c r="G69">
        <v>4</v>
      </c>
      <c r="H69" t="s">
        <v>252</v>
      </c>
      <c r="I69">
        <v>433</v>
      </c>
      <c r="J69">
        <v>429</v>
      </c>
      <c r="K69">
        <v>862</v>
      </c>
      <c r="L69">
        <v>434</v>
      </c>
      <c r="M69">
        <v>432</v>
      </c>
      <c r="N69">
        <v>866</v>
      </c>
      <c r="O69">
        <v>445</v>
      </c>
      <c r="P69">
        <v>435</v>
      </c>
      <c r="Q69">
        <v>881</v>
      </c>
      <c r="R69">
        <v>420</v>
      </c>
      <c r="S69">
        <v>429</v>
      </c>
      <c r="T69">
        <v>849</v>
      </c>
      <c r="U69">
        <v>1040</v>
      </c>
      <c r="V69">
        <v>1087</v>
      </c>
      <c r="W69">
        <v>2127</v>
      </c>
      <c r="X69">
        <v>10436.651</v>
      </c>
    </row>
    <row r="70" spans="1:24" x14ac:dyDescent="0.2">
      <c r="A70">
        <v>129902003</v>
      </c>
      <c r="B70" t="s">
        <v>1365</v>
      </c>
      <c r="C70">
        <v>129902</v>
      </c>
      <c r="D70" t="s">
        <v>1364</v>
      </c>
      <c r="E70">
        <v>129</v>
      </c>
      <c r="F70" t="s">
        <v>1362</v>
      </c>
      <c r="G70">
        <v>10</v>
      </c>
      <c r="H70" t="s">
        <v>397</v>
      </c>
      <c r="I70">
        <v>494</v>
      </c>
      <c r="J70">
        <v>473</v>
      </c>
      <c r="K70">
        <v>966</v>
      </c>
      <c r="L70">
        <v>526</v>
      </c>
      <c r="M70">
        <v>509</v>
      </c>
      <c r="N70">
        <v>1036</v>
      </c>
      <c r="O70">
        <v>509</v>
      </c>
      <c r="P70">
        <v>485</v>
      </c>
      <c r="Q70">
        <v>994</v>
      </c>
      <c r="R70">
        <v>547</v>
      </c>
      <c r="S70">
        <v>539</v>
      </c>
      <c r="T70">
        <v>1086</v>
      </c>
      <c r="U70">
        <v>659</v>
      </c>
      <c r="V70">
        <v>708</v>
      </c>
      <c r="W70">
        <v>1367</v>
      </c>
      <c r="X70">
        <v>10581.582</v>
      </c>
    </row>
    <row r="71" spans="1:24" x14ac:dyDescent="0.2">
      <c r="A71">
        <v>129902001</v>
      </c>
      <c r="B71" t="s">
        <v>1363</v>
      </c>
      <c r="C71">
        <v>129902</v>
      </c>
      <c r="D71" t="s">
        <v>1364</v>
      </c>
      <c r="E71">
        <v>129</v>
      </c>
      <c r="F71" t="s">
        <v>1362</v>
      </c>
      <c r="G71">
        <v>10</v>
      </c>
      <c r="H71" t="s">
        <v>397</v>
      </c>
      <c r="I71">
        <v>541</v>
      </c>
      <c r="J71">
        <v>527</v>
      </c>
      <c r="K71">
        <v>1068</v>
      </c>
      <c r="L71">
        <v>536</v>
      </c>
      <c r="M71">
        <v>525</v>
      </c>
      <c r="N71">
        <v>1061</v>
      </c>
      <c r="O71">
        <v>539</v>
      </c>
      <c r="P71">
        <v>516</v>
      </c>
      <c r="Q71">
        <v>1055</v>
      </c>
      <c r="R71">
        <v>533</v>
      </c>
      <c r="S71">
        <v>537</v>
      </c>
      <c r="T71">
        <v>1070</v>
      </c>
      <c r="U71">
        <v>716</v>
      </c>
      <c r="V71">
        <v>725</v>
      </c>
      <c r="W71">
        <v>1441</v>
      </c>
      <c r="X71">
        <v>10581.582</v>
      </c>
    </row>
    <row r="72" spans="1:24" x14ac:dyDescent="0.2">
      <c r="A72">
        <v>152907001</v>
      </c>
      <c r="B72" t="s">
        <v>1478</v>
      </c>
      <c r="C72">
        <v>152907</v>
      </c>
      <c r="D72" t="s">
        <v>1479</v>
      </c>
      <c r="E72">
        <v>152</v>
      </c>
      <c r="F72" t="s">
        <v>1466</v>
      </c>
      <c r="G72">
        <v>17</v>
      </c>
      <c r="H72" t="s">
        <v>388</v>
      </c>
      <c r="I72">
        <v>529</v>
      </c>
      <c r="J72">
        <v>502</v>
      </c>
      <c r="K72">
        <v>1031</v>
      </c>
      <c r="L72">
        <v>552</v>
      </c>
      <c r="M72">
        <v>530</v>
      </c>
      <c r="N72">
        <v>1082</v>
      </c>
      <c r="O72">
        <v>541</v>
      </c>
      <c r="P72">
        <v>517</v>
      </c>
      <c r="Q72">
        <v>1059</v>
      </c>
      <c r="R72">
        <v>567</v>
      </c>
      <c r="S72">
        <v>547</v>
      </c>
      <c r="T72">
        <v>1114</v>
      </c>
      <c r="U72">
        <v>1236</v>
      </c>
      <c r="V72">
        <v>1235</v>
      </c>
      <c r="W72">
        <v>2471</v>
      </c>
      <c r="X72">
        <v>10680.460999999999</v>
      </c>
    </row>
    <row r="73" spans="1:24" x14ac:dyDescent="0.2">
      <c r="A73">
        <v>92903001</v>
      </c>
      <c r="B73" t="s">
        <v>915</v>
      </c>
      <c r="C73">
        <v>92903</v>
      </c>
      <c r="D73" t="s">
        <v>916</v>
      </c>
      <c r="E73">
        <v>92</v>
      </c>
      <c r="F73" t="s">
        <v>910</v>
      </c>
      <c r="G73">
        <v>7</v>
      </c>
      <c r="H73" t="s">
        <v>26</v>
      </c>
      <c r="I73">
        <v>476</v>
      </c>
      <c r="J73">
        <v>471</v>
      </c>
      <c r="K73">
        <v>946</v>
      </c>
      <c r="L73">
        <v>515</v>
      </c>
      <c r="M73">
        <v>503</v>
      </c>
      <c r="N73">
        <v>1018</v>
      </c>
      <c r="O73">
        <v>504</v>
      </c>
      <c r="P73">
        <v>485</v>
      </c>
      <c r="Q73">
        <v>989</v>
      </c>
      <c r="R73">
        <v>531</v>
      </c>
      <c r="S73">
        <v>531</v>
      </c>
      <c r="T73">
        <v>1063</v>
      </c>
      <c r="U73">
        <v>1025</v>
      </c>
      <c r="V73">
        <v>1014</v>
      </c>
      <c r="W73">
        <v>2039</v>
      </c>
      <c r="X73">
        <v>10704.572</v>
      </c>
    </row>
    <row r="74" spans="1:24" x14ac:dyDescent="0.2">
      <c r="A74">
        <v>123907009</v>
      </c>
      <c r="B74" t="s">
        <v>165</v>
      </c>
      <c r="C74">
        <v>123907</v>
      </c>
      <c r="D74" t="s">
        <v>1314</v>
      </c>
      <c r="E74">
        <v>123</v>
      </c>
      <c r="F74" t="s">
        <v>1310</v>
      </c>
      <c r="G74">
        <v>5</v>
      </c>
      <c r="H74" t="s">
        <v>372</v>
      </c>
      <c r="I74">
        <v>451</v>
      </c>
      <c r="J74">
        <v>439</v>
      </c>
      <c r="K74">
        <v>891</v>
      </c>
      <c r="L74">
        <v>449</v>
      </c>
      <c r="M74">
        <v>438</v>
      </c>
      <c r="N74">
        <v>887</v>
      </c>
      <c r="O74">
        <v>455</v>
      </c>
      <c r="P74">
        <v>424</v>
      </c>
      <c r="Q74">
        <v>879</v>
      </c>
      <c r="R74">
        <v>443</v>
      </c>
      <c r="S74">
        <v>453</v>
      </c>
      <c r="T74">
        <v>896</v>
      </c>
      <c r="U74">
        <v>724</v>
      </c>
      <c r="V74">
        <v>768</v>
      </c>
      <c r="W74">
        <v>1492</v>
      </c>
      <c r="X74">
        <v>10754.923000000001</v>
      </c>
    </row>
    <row r="75" spans="1:24" x14ac:dyDescent="0.2">
      <c r="A75">
        <v>227907001</v>
      </c>
      <c r="B75" t="s">
        <v>1987</v>
      </c>
      <c r="C75">
        <v>227907</v>
      </c>
      <c r="D75" t="s">
        <v>1988</v>
      </c>
      <c r="E75">
        <v>227</v>
      </c>
      <c r="F75" t="s">
        <v>1963</v>
      </c>
      <c r="G75">
        <v>13</v>
      </c>
      <c r="H75" t="s">
        <v>92</v>
      </c>
      <c r="I75">
        <v>446</v>
      </c>
      <c r="J75">
        <v>454</v>
      </c>
      <c r="K75">
        <v>900</v>
      </c>
      <c r="L75">
        <v>448</v>
      </c>
      <c r="M75">
        <v>448</v>
      </c>
      <c r="N75">
        <v>896</v>
      </c>
      <c r="O75">
        <v>448</v>
      </c>
      <c r="P75">
        <v>439</v>
      </c>
      <c r="Q75">
        <v>887</v>
      </c>
      <c r="R75">
        <v>448</v>
      </c>
      <c r="S75">
        <v>462</v>
      </c>
      <c r="T75">
        <v>910</v>
      </c>
      <c r="U75">
        <v>833</v>
      </c>
      <c r="V75">
        <v>854</v>
      </c>
      <c r="W75">
        <v>1687</v>
      </c>
      <c r="X75">
        <v>10824.784</v>
      </c>
    </row>
    <row r="76" spans="1:24" x14ac:dyDescent="0.2">
      <c r="A76">
        <v>101905001</v>
      </c>
      <c r="B76" t="s">
        <v>1022</v>
      </c>
      <c r="C76">
        <v>101905</v>
      </c>
      <c r="D76" t="s">
        <v>1023</v>
      </c>
      <c r="E76">
        <v>101</v>
      </c>
      <c r="F76" t="s">
        <v>971</v>
      </c>
      <c r="G76">
        <v>4</v>
      </c>
      <c r="H76" t="s">
        <v>252</v>
      </c>
      <c r="I76">
        <v>482</v>
      </c>
      <c r="J76">
        <v>491</v>
      </c>
      <c r="K76">
        <v>972</v>
      </c>
      <c r="L76">
        <v>485</v>
      </c>
      <c r="M76">
        <v>492</v>
      </c>
      <c r="N76">
        <v>977</v>
      </c>
      <c r="O76">
        <v>486</v>
      </c>
      <c r="P76">
        <v>488</v>
      </c>
      <c r="Q76">
        <v>974</v>
      </c>
      <c r="R76">
        <v>484</v>
      </c>
      <c r="S76">
        <v>498</v>
      </c>
      <c r="T76">
        <v>983</v>
      </c>
      <c r="U76">
        <v>1188</v>
      </c>
      <c r="V76">
        <v>1261</v>
      </c>
      <c r="W76">
        <v>2449</v>
      </c>
      <c r="X76">
        <v>11971.569</v>
      </c>
    </row>
    <row r="77" spans="1:24" x14ac:dyDescent="0.2">
      <c r="A77">
        <v>15908001</v>
      </c>
      <c r="B77" t="s">
        <v>180</v>
      </c>
      <c r="C77">
        <v>15908</v>
      </c>
      <c r="D77" t="s">
        <v>181</v>
      </c>
      <c r="E77">
        <v>15</v>
      </c>
      <c r="F77" t="s">
        <v>139</v>
      </c>
      <c r="G77">
        <v>20</v>
      </c>
      <c r="H77" t="s">
        <v>67</v>
      </c>
      <c r="I77">
        <v>430</v>
      </c>
      <c r="J77">
        <v>422</v>
      </c>
      <c r="K77">
        <v>852</v>
      </c>
      <c r="L77">
        <v>434</v>
      </c>
      <c r="M77">
        <v>424</v>
      </c>
      <c r="N77">
        <v>858</v>
      </c>
      <c r="O77">
        <v>442</v>
      </c>
      <c r="P77">
        <v>425</v>
      </c>
      <c r="Q77">
        <v>867</v>
      </c>
      <c r="R77">
        <v>425</v>
      </c>
      <c r="S77">
        <v>424</v>
      </c>
      <c r="T77">
        <v>849</v>
      </c>
      <c r="U77">
        <v>1199</v>
      </c>
      <c r="V77">
        <v>1348</v>
      </c>
      <c r="W77">
        <v>2547</v>
      </c>
      <c r="X77">
        <v>12373.048999999995</v>
      </c>
    </row>
    <row r="78" spans="1:24" x14ac:dyDescent="0.2">
      <c r="A78">
        <v>108911007</v>
      </c>
      <c r="B78" t="s">
        <v>1208</v>
      </c>
      <c r="C78">
        <v>108911</v>
      </c>
      <c r="D78" t="s">
        <v>1207</v>
      </c>
      <c r="E78">
        <v>108</v>
      </c>
      <c r="F78" t="s">
        <v>1170</v>
      </c>
      <c r="G78">
        <v>1</v>
      </c>
      <c r="H78" t="s">
        <v>327</v>
      </c>
      <c r="I78">
        <v>504</v>
      </c>
      <c r="J78">
        <v>502</v>
      </c>
      <c r="K78">
        <v>1006</v>
      </c>
      <c r="L78">
        <v>533</v>
      </c>
      <c r="M78">
        <v>531</v>
      </c>
      <c r="N78">
        <v>1063</v>
      </c>
      <c r="O78">
        <v>526</v>
      </c>
      <c r="P78">
        <v>511</v>
      </c>
      <c r="Q78">
        <v>1037</v>
      </c>
      <c r="R78">
        <v>538</v>
      </c>
      <c r="S78">
        <v>548</v>
      </c>
      <c r="T78">
        <v>1087</v>
      </c>
      <c r="U78">
        <v>689</v>
      </c>
      <c r="V78">
        <v>816</v>
      </c>
      <c r="W78">
        <v>1505</v>
      </c>
      <c r="X78">
        <v>12636.210000000005</v>
      </c>
    </row>
    <row r="79" spans="1:24" x14ac:dyDescent="0.2">
      <c r="A79">
        <v>108911001</v>
      </c>
      <c r="B79" t="s">
        <v>1206</v>
      </c>
      <c r="C79">
        <v>108911</v>
      </c>
      <c r="D79" t="s">
        <v>1207</v>
      </c>
      <c r="E79">
        <v>108</v>
      </c>
      <c r="F79" t="s">
        <v>1170</v>
      </c>
      <c r="G79">
        <v>1</v>
      </c>
      <c r="H79" t="s">
        <v>327</v>
      </c>
      <c r="I79">
        <v>508</v>
      </c>
      <c r="J79">
        <v>501</v>
      </c>
      <c r="K79">
        <v>1010</v>
      </c>
      <c r="L79">
        <v>531</v>
      </c>
      <c r="M79">
        <v>530</v>
      </c>
      <c r="N79">
        <v>1061</v>
      </c>
      <c r="O79">
        <v>526</v>
      </c>
      <c r="P79">
        <v>516</v>
      </c>
      <c r="Q79">
        <v>1042</v>
      </c>
      <c r="R79">
        <v>537</v>
      </c>
      <c r="S79">
        <v>545</v>
      </c>
      <c r="T79">
        <v>1082</v>
      </c>
      <c r="U79">
        <v>746</v>
      </c>
      <c r="V79">
        <v>828</v>
      </c>
      <c r="W79">
        <v>1574</v>
      </c>
      <c r="X79">
        <v>12636.210000000005</v>
      </c>
    </row>
    <row r="80" spans="1:24" x14ac:dyDescent="0.2">
      <c r="A80">
        <v>11901001</v>
      </c>
      <c r="B80" t="s">
        <v>89</v>
      </c>
      <c r="C80">
        <v>11901</v>
      </c>
      <c r="D80" t="s">
        <v>90</v>
      </c>
      <c r="E80">
        <v>11</v>
      </c>
      <c r="F80" t="s">
        <v>91</v>
      </c>
      <c r="G80">
        <v>13</v>
      </c>
      <c r="H80" t="s">
        <v>92</v>
      </c>
      <c r="I80">
        <v>483</v>
      </c>
      <c r="J80">
        <v>470</v>
      </c>
      <c r="K80">
        <v>953</v>
      </c>
      <c r="L80">
        <v>516</v>
      </c>
      <c r="M80">
        <v>496</v>
      </c>
      <c r="N80">
        <v>1012</v>
      </c>
      <c r="O80">
        <v>509</v>
      </c>
      <c r="P80">
        <v>484</v>
      </c>
      <c r="Q80">
        <v>992</v>
      </c>
      <c r="R80">
        <v>526</v>
      </c>
      <c r="S80">
        <v>512</v>
      </c>
      <c r="T80">
        <v>1039</v>
      </c>
      <c r="U80">
        <v>620</v>
      </c>
      <c r="V80">
        <v>728</v>
      </c>
      <c r="W80">
        <v>1348</v>
      </c>
      <c r="X80">
        <v>12688.952000000001</v>
      </c>
    </row>
    <row r="81" spans="1:24" x14ac:dyDescent="0.2">
      <c r="A81">
        <v>11901002</v>
      </c>
      <c r="B81" t="s">
        <v>93</v>
      </c>
      <c r="C81">
        <v>11901</v>
      </c>
      <c r="D81" t="s">
        <v>90</v>
      </c>
      <c r="E81">
        <v>11</v>
      </c>
      <c r="F81" t="s">
        <v>91</v>
      </c>
      <c r="G81">
        <v>13</v>
      </c>
      <c r="H81" t="s">
        <v>92</v>
      </c>
      <c r="I81">
        <v>476</v>
      </c>
      <c r="J81">
        <v>482</v>
      </c>
      <c r="K81">
        <v>958</v>
      </c>
      <c r="L81">
        <v>503</v>
      </c>
      <c r="M81">
        <v>504</v>
      </c>
      <c r="N81">
        <v>1008</v>
      </c>
      <c r="O81">
        <v>503</v>
      </c>
      <c r="P81">
        <v>489</v>
      </c>
      <c r="Q81">
        <v>992</v>
      </c>
      <c r="R81">
        <v>504</v>
      </c>
      <c r="S81">
        <v>525</v>
      </c>
      <c r="T81">
        <v>1029</v>
      </c>
      <c r="U81">
        <v>704</v>
      </c>
      <c r="V81">
        <v>734</v>
      </c>
      <c r="W81">
        <v>1438</v>
      </c>
      <c r="X81">
        <v>12688.952000000001</v>
      </c>
    </row>
    <row r="82" spans="1:24" x14ac:dyDescent="0.2">
      <c r="A82">
        <v>233901001</v>
      </c>
      <c r="B82" t="s">
        <v>2033</v>
      </c>
      <c r="C82">
        <v>233901</v>
      </c>
      <c r="D82" t="s">
        <v>2034</v>
      </c>
      <c r="E82">
        <v>233</v>
      </c>
      <c r="F82" t="s">
        <v>2035</v>
      </c>
      <c r="G82">
        <v>15</v>
      </c>
      <c r="H82" t="s">
        <v>287</v>
      </c>
      <c r="I82">
        <v>463</v>
      </c>
      <c r="J82">
        <v>457</v>
      </c>
      <c r="K82">
        <v>920</v>
      </c>
      <c r="L82">
        <v>482</v>
      </c>
      <c r="M82">
        <v>479</v>
      </c>
      <c r="N82">
        <v>960</v>
      </c>
      <c r="O82">
        <v>470</v>
      </c>
      <c r="P82">
        <v>461</v>
      </c>
      <c r="Q82">
        <v>931</v>
      </c>
      <c r="R82">
        <v>499</v>
      </c>
      <c r="S82">
        <v>505</v>
      </c>
      <c r="T82">
        <v>1004</v>
      </c>
      <c r="U82">
        <v>1055</v>
      </c>
      <c r="V82">
        <v>1126</v>
      </c>
      <c r="W82">
        <v>2181</v>
      </c>
      <c r="X82">
        <v>13036.346</v>
      </c>
    </row>
    <row r="83" spans="1:24" x14ac:dyDescent="0.2">
      <c r="A83">
        <v>246904004</v>
      </c>
      <c r="B83" t="s">
        <v>2124</v>
      </c>
      <c r="C83">
        <v>246904</v>
      </c>
      <c r="D83" t="s">
        <v>2122</v>
      </c>
      <c r="E83">
        <v>246</v>
      </c>
      <c r="F83" t="s">
        <v>2118</v>
      </c>
      <c r="G83">
        <v>13</v>
      </c>
      <c r="H83" t="s">
        <v>92</v>
      </c>
      <c r="I83">
        <v>501</v>
      </c>
      <c r="J83">
        <v>496</v>
      </c>
      <c r="K83">
        <v>997</v>
      </c>
      <c r="L83">
        <v>550</v>
      </c>
      <c r="M83">
        <v>535</v>
      </c>
      <c r="N83">
        <v>1086</v>
      </c>
      <c r="O83">
        <v>549</v>
      </c>
      <c r="P83">
        <v>530</v>
      </c>
      <c r="Q83">
        <v>1079</v>
      </c>
      <c r="R83">
        <v>552</v>
      </c>
      <c r="S83">
        <v>542</v>
      </c>
      <c r="T83">
        <v>1094</v>
      </c>
      <c r="U83">
        <v>709</v>
      </c>
      <c r="V83">
        <v>798</v>
      </c>
      <c r="W83">
        <v>1507</v>
      </c>
      <c r="X83">
        <v>13103.01</v>
      </c>
    </row>
    <row r="84" spans="1:24" x14ac:dyDescent="0.2">
      <c r="A84">
        <v>246904001</v>
      </c>
      <c r="B84" t="s">
        <v>2121</v>
      </c>
      <c r="C84">
        <v>246904</v>
      </c>
      <c r="D84" t="s">
        <v>2122</v>
      </c>
      <c r="E84">
        <v>246</v>
      </c>
      <c r="F84" t="s">
        <v>2118</v>
      </c>
      <c r="G84">
        <v>13</v>
      </c>
      <c r="H84" t="s">
        <v>92</v>
      </c>
      <c r="I84">
        <v>520</v>
      </c>
      <c r="J84">
        <v>499</v>
      </c>
      <c r="K84">
        <v>1020</v>
      </c>
      <c r="L84">
        <v>562</v>
      </c>
      <c r="M84">
        <v>548</v>
      </c>
      <c r="N84">
        <v>1111</v>
      </c>
      <c r="O84">
        <v>568</v>
      </c>
      <c r="P84">
        <v>536</v>
      </c>
      <c r="Q84">
        <v>1105</v>
      </c>
      <c r="R84">
        <v>556</v>
      </c>
      <c r="S84">
        <v>560</v>
      </c>
      <c r="T84">
        <v>1116</v>
      </c>
      <c r="U84">
        <v>885</v>
      </c>
      <c r="V84">
        <v>977</v>
      </c>
      <c r="W84">
        <v>1862</v>
      </c>
      <c r="X84">
        <v>13103.01</v>
      </c>
    </row>
    <row r="85" spans="1:24" x14ac:dyDescent="0.2">
      <c r="A85">
        <v>126902001</v>
      </c>
      <c r="B85" t="s">
        <v>1334</v>
      </c>
      <c r="C85">
        <v>126902</v>
      </c>
      <c r="D85" t="s">
        <v>1335</v>
      </c>
      <c r="E85">
        <v>126</v>
      </c>
      <c r="F85" t="s">
        <v>1333</v>
      </c>
      <c r="G85">
        <v>11</v>
      </c>
      <c r="H85" t="s">
        <v>461</v>
      </c>
      <c r="I85">
        <v>493</v>
      </c>
      <c r="J85">
        <v>473</v>
      </c>
      <c r="K85">
        <v>968</v>
      </c>
      <c r="L85">
        <v>538</v>
      </c>
      <c r="M85">
        <v>525</v>
      </c>
      <c r="N85">
        <v>1064</v>
      </c>
      <c r="O85">
        <v>536</v>
      </c>
      <c r="P85">
        <v>515</v>
      </c>
      <c r="Q85">
        <v>1050</v>
      </c>
      <c r="R85">
        <v>541</v>
      </c>
      <c r="S85">
        <v>536</v>
      </c>
      <c r="T85">
        <v>1078</v>
      </c>
      <c r="U85">
        <v>778</v>
      </c>
      <c r="V85">
        <v>849</v>
      </c>
      <c r="W85">
        <v>1627</v>
      </c>
      <c r="X85">
        <v>13305.483</v>
      </c>
    </row>
    <row r="86" spans="1:24" x14ac:dyDescent="0.2">
      <c r="A86">
        <v>126902006</v>
      </c>
      <c r="B86" t="s">
        <v>1336</v>
      </c>
      <c r="C86">
        <v>126902</v>
      </c>
      <c r="D86" t="s">
        <v>1335</v>
      </c>
      <c r="E86">
        <v>126</v>
      </c>
      <c r="F86" t="s">
        <v>1333</v>
      </c>
      <c r="G86">
        <v>11</v>
      </c>
      <c r="H86" t="s">
        <v>461</v>
      </c>
      <c r="I86">
        <v>511</v>
      </c>
      <c r="J86">
        <v>487</v>
      </c>
      <c r="K86">
        <v>998</v>
      </c>
      <c r="L86">
        <v>541</v>
      </c>
      <c r="M86">
        <v>528</v>
      </c>
      <c r="N86">
        <v>1068</v>
      </c>
      <c r="O86">
        <v>533</v>
      </c>
      <c r="P86">
        <v>513</v>
      </c>
      <c r="Q86">
        <v>1046</v>
      </c>
      <c r="R86">
        <v>552</v>
      </c>
      <c r="S86">
        <v>547</v>
      </c>
      <c r="T86">
        <v>1098</v>
      </c>
      <c r="U86">
        <v>812</v>
      </c>
      <c r="V86">
        <v>828</v>
      </c>
      <c r="W86">
        <v>1640</v>
      </c>
      <c r="X86">
        <v>13305.483</v>
      </c>
    </row>
    <row r="87" spans="1:24" x14ac:dyDescent="0.2">
      <c r="A87">
        <v>31906001</v>
      </c>
      <c r="B87" t="s">
        <v>342</v>
      </c>
      <c r="C87">
        <v>31906</v>
      </c>
      <c r="D87" t="s">
        <v>343</v>
      </c>
      <c r="E87">
        <v>31</v>
      </c>
      <c r="F87" t="s">
        <v>326</v>
      </c>
      <c r="G87">
        <v>1</v>
      </c>
      <c r="H87" t="s">
        <v>327</v>
      </c>
      <c r="I87">
        <v>478</v>
      </c>
      <c r="J87">
        <v>481</v>
      </c>
      <c r="K87">
        <v>959</v>
      </c>
      <c r="L87">
        <v>486</v>
      </c>
      <c r="M87">
        <v>490</v>
      </c>
      <c r="N87">
        <v>976</v>
      </c>
      <c r="O87">
        <v>482</v>
      </c>
      <c r="P87">
        <v>479</v>
      </c>
      <c r="Q87">
        <v>961</v>
      </c>
      <c r="R87">
        <v>492</v>
      </c>
      <c r="S87">
        <v>504</v>
      </c>
      <c r="T87">
        <v>995</v>
      </c>
      <c r="U87">
        <v>1134</v>
      </c>
      <c r="V87">
        <v>1185</v>
      </c>
      <c r="W87">
        <v>2319</v>
      </c>
      <c r="X87">
        <v>13893.745999999996</v>
      </c>
    </row>
    <row r="88" spans="1:24" x14ac:dyDescent="0.2">
      <c r="A88">
        <v>15905002</v>
      </c>
      <c r="B88" t="s">
        <v>163</v>
      </c>
      <c r="C88">
        <v>15905</v>
      </c>
      <c r="D88" t="s">
        <v>164</v>
      </c>
      <c r="E88">
        <v>15</v>
      </c>
      <c r="F88" t="s">
        <v>139</v>
      </c>
      <c r="G88">
        <v>20</v>
      </c>
      <c r="H88" t="s">
        <v>67</v>
      </c>
      <c r="I88">
        <v>439</v>
      </c>
      <c r="J88">
        <v>433</v>
      </c>
      <c r="K88">
        <v>871</v>
      </c>
      <c r="L88">
        <v>438</v>
      </c>
      <c r="M88">
        <v>432</v>
      </c>
      <c r="N88">
        <v>870</v>
      </c>
      <c r="O88">
        <v>441</v>
      </c>
      <c r="P88">
        <v>430</v>
      </c>
      <c r="Q88">
        <v>870</v>
      </c>
      <c r="R88">
        <v>434</v>
      </c>
      <c r="S88">
        <v>436</v>
      </c>
      <c r="T88">
        <v>869</v>
      </c>
      <c r="U88">
        <v>639</v>
      </c>
      <c r="V88">
        <v>707</v>
      </c>
      <c r="W88">
        <v>1346</v>
      </c>
      <c r="X88">
        <v>14428.109</v>
      </c>
    </row>
    <row r="89" spans="1:24" x14ac:dyDescent="0.2">
      <c r="A89">
        <v>31912001</v>
      </c>
      <c r="B89" t="s">
        <v>348</v>
      </c>
      <c r="C89">
        <v>31912</v>
      </c>
      <c r="D89" t="s">
        <v>349</v>
      </c>
      <c r="E89">
        <v>31</v>
      </c>
      <c r="F89" t="s">
        <v>326</v>
      </c>
      <c r="G89">
        <v>1</v>
      </c>
      <c r="H89" t="s">
        <v>327</v>
      </c>
      <c r="I89">
        <v>472</v>
      </c>
      <c r="J89">
        <v>475</v>
      </c>
      <c r="K89">
        <v>946</v>
      </c>
      <c r="L89">
        <v>479</v>
      </c>
      <c r="M89">
        <v>480</v>
      </c>
      <c r="N89">
        <v>960</v>
      </c>
      <c r="O89">
        <v>474</v>
      </c>
      <c r="P89">
        <v>472</v>
      </c>
      <c r="Q89">
        <v>946</v>
      </c>
      <c r="R89">
        <v>486</v>
      </c>
      <c r="S89">
        <v>492</v>
      </c>
      <c r="T89">
        <v>977</v>
      </c>
      <c r="U89">
        <v>1019</v>
      </c>
      <c r="V89">
        <v>1062</v>
      </c>
      <c r="W89">
        <v>2081</v>
      </c>
      <c r="X89">
        <v>14473.815000000001</v>
      </c>
    </row>
    <row r="90" spans="1:24" x14ac:dyDescent="0.2">
      <c r="A90">
        <v>21901003</v>
      </c>
      <c r="B90" t="s">
        <v>270</v>
      </c>
      <c r="C90">
        <v>21901</v>
      </c>
      <c r="D90" t="s">
        <v>268</v>
      </c>
      <c r="E90">
        <v>21</v>
      </c>
      <c r="F90" t="s">
        <v>269</v>
      </c>
      <c r="G90">
        <v>6</v>
      </c>
      <c r="H90" t="s">
        <v>79</v>
      </c>
      <c r="I90">
        <v>514</v>
      </c>
      <c r="J90">
        <v>518</v>
      </c>
      <c r="K90">
        <v>1033</v>
      </c>
      <c r="L90">
        <v>578</v>
      </c>
      <c r="M90">
        <v>580</v>
      </c>
      <c r="N90">
        <v>1158</v>
      </c>
      <c r="O90">
        <v>564</v>
      </c>
      <c r="P90">
        <v>554</v>
      </c>
      <c r="Q90">
        <v>1118</v>
      </c>
      <c r="R90">
        <v>595</v>
      </c>
      <c r="S90">
        <v>610</v>
      </c>
      <c r="T90">
        <v>1204</v>
      </c>
      <c r="U90">
        <v>842</v>
      </c>
      <c r="V90">
        <v>903</v>
      </c>
      <c r="W90">
        <v>1745</v>
      </c>
      <c r="X90">
        <v>14782.928</v>
      </c>
    </row>
    <row r="91" spans="1:24" x14ac:dyDescent="0.2">
      <c r="A91">
        <v>21901001</v>
      </c>
      <c r="B91" t="s">
        <v>267</v>
      </c>
      <c r="C91">
        <v>21901</v>
      </c>
      <c r="D91" t="s">
        <v>268</v>
      </c>
      <c r="E91">
        <v>21</v>
      </c>
      <c r="F91" t="s">
        <v>269</v>
      </c>
      <c r="G91">
        <v>6</v>
      </c>
      <c r="H91" t="s">
        <v>79</v>
      </c>
      <c r="I91">
        <v>483</v>
      </c>
      <c r="J91">
        <v>487</v>
      </c>
      <c r="K91">
        <v>970</v>
      </c>
      <c r="L91">
        <v>578</v>
      </c>
      <c r="M91">
        <v>581</v>
      </c>
      <c r="N91">
        <v>1159</v>
      </c>
      <c r="O91">
        <v>571</v>
      </c>
      <c r="P91">
        <v>570</v>
      </c>
      <c r="Q91">
        <v>1142</v>
      </c>
      <c r="R91">
        <v>585</v>
      </c>
      <c r="S91">
        <v>595</v>
      </c>
      <c r="T91">
        <v>1180</v>
      </c>
      <c r="U91">
        <v>890</v>
      </c>
      <c r="V91">
        <v>896</v>
      </c>
      <c r="W91">
        <v>1786</v>
      </c>
      <c r="X91">
        <v>14782.928</v>
      </c>
    </row>
    <row r="92" spans="1:24" x14ac:dyDescent="0.2">
      <c r="A92">
        <v>20905002</v>
      </c>
      <c r="B92" t="s">
        <v>258</v>
      </c>
      <c r="C92">
        <v>20905</v>
      </c>
      <c r="D92" t="s">
        <v>257</v>
      </c>
      <c r="E92">
        <v>20</v>
      </c>
      <c r="F92" t="s">
        <v>251</v>
      </c>
      <c r="G92">
        <v>4</v>
      </c>
      <c r="H92" t="s">
        <v>252</v>
      </c>
      <c r="I92">
        <v>502</v>
      </c>
      <c r="J92">
        <v>497</v>
      </c>
      <c r="K92">
        <v>999</v>
      </c>
      <c r="L92">
        <v>568</v>
      </c>
      <c r="M92">
        <v>552</v>
      </c>
      <c r="N92">
        <v>1121</v>
      </c>
      <c r="O92">
        <v>577</v>
      </c>
      <c r="P92">
        <v>555</v>
      </c>
      <c r="Q92">
        <v>1133</v>
      </c>
      <c r="R92">
        <v>559</v>
      </c>
      <c r="S92">
        <v>549</v>
      </c>
      <c r="T92">
        <v>1108</v>
      </c>
      <c r="U92">
        <v>1225</v>
      </c>
      <c r="V92">
        <v>1272</v>
      </c>
      <c r="W92">
        <v>2497</v>
      </c>
      <c r="X92">
        <v>14815.973</v>
      </c>
    </row>
    <row r="93" spans="1:24" x14ac:dyDescent="0.2">
      <c r="A93">
        <v>214901001</v>
      </c>
      <c r="B93" t="s">
        <v>1850</v>
      </c>
      <c r="C93">
        <v>214901</v>
      </c>
      <c r="D93" t="s">
        <v>1851</v>
      </c>
      <c r="E93">
        <v>214</v>
      </c>
      <c r="F93" t="s">
        <v>1852</v>
      </c>
      <c r="G93">
        <v>1</v>
      </c>
      <c r="H93" t="s">
        <v>327</v>
      </c>
      <c r="I93">
        <v>489</v>
      </c>
      <c r="J93">
        <v>463</v>
      </c>
      <c r="K93">
        <v>953</v>
      </c>
      <c r="L93">
        <v>495</v>
      </c>
      <c r="M93">
        <v>476</v>
      </c>
      <c r="N93">
        <v>971</v>
      </c>
      <c r="O93">
        <v>497</v>
      </c>
      <c r="P93">
        <v>469</v>
      </c>
      <c r="Q93">
        <v>966</v>
      </c>
      <c r="R93">
        <v>493</v>
      </c>
      <c r="S93">
        <v>484</v>
      </c>
      <c r="T93">
        <v>977</v>
      </c>
      <c r="U93">
        <v>1029</v>
      </c>
      <c r="V93">
        <v>1020</v>
      </c>
      <c r="W93">
        <v>2049</v>
      </c>
      <c r="X93">
        <v>15019.207</v>
      </c>
    </row>
    <row r="94" spans="1:24" x14ac:dyDescent="0.2">
      <c r="A94">
        <v>170906001</v>
      </c>
      <c r="B94" t="s">
        <v>1606</v>
      </c>
      <c r="C94">
        <v>170906</v>
      </c>
      <c r="D94" t="s">
        <v>1607</v>
      </c>
      <c r="E94">
        <v>170</v>
      </c>
      <c r="F94" t="s">
        <v>1597</v>
      </c>
      <c r="G94">
        <v>6</v>
      </c>
      <c r="H94" t="s">
        <v>79</v>
      </c>
      <c r="I94">
        <v>490</v>
      </c>
      <c r="J94">
        <v>499</v>
      </c>
      <c r="K94">
        <v>989</v>
      </c>
      <c r="L94">
        <v>542</v>
      </c>
      <c r="M94">
        <v>541</v>
      </c>
      <c r="N94">
        <v>1082</v>
      </c>
      <c r="O94">
        <v>545</v>
      </c>
      <c r="P94">
        <v>532</v>
      </c>
      <c r="Q94">
        <v>1077</v>
      </c>
      <c r="R94">
        <v>538</v>
      </c>
      <c r="S94">
        <v>551</v>
      </c>
      <c r="T94">
        <v>1088</v>
      </c>
      <c r="U94">
        <v>902</v>
      </c>
      <c r="V94">
        <v>997</v>
      </c>
      <c r="W94">
        <v>1899</v>
      </c>
      <c r="X94">
        <v>15101.393</v>
      </c>
    </row>
    <row r="95" spans="1:24" x14ac:dyDescent="0.2">
      <c r="A95">
        <v>170906002</v>
      </c>
      <c r="B95" t="s">
        <v>1608</v>
      </c>
      <c r="C95">
        <v>170906</v>
      </c>
      <c r="D95" t="s">
        <v>1607</v>
      </c>
      <c r="E95">
        <v>170</v>
      </c>
      <c r="F95" t="s">
        <v>1597</v>
      </c>
      <c r="G95">
        <v>6</v>
      </c>
      <c r="H95" t="s">
        <v>79</v>
      </c>
      <c r="I95">
        <v>532</v>
      </c>
      <c r="J95">
        <v>528</v>
      </c>
      <c r="K95">
        <v>1060</v>
      </c>
      <c r="L95">
        <v>545</v>
      </c>
      <c r="M95">
        <v>538</v>
      </c>
      <c r="N95">
        <v>1083</v>
      </c>
      <c r="O95">
        <v>549</v>
      </c>
      <c r="P95">
        <v>532</v>
      </c>
      <c r="Q95">
        <v>1081</v>
      </c>
      <c r="R95">
        <v>541</v>
      </c>
      <c r="S95">
        <v>545</v>
      </c>
      <c r="T95">
        <v>1085</v>
      </c>
      <c r="U95">
        <v>971</v>
      </c>
      <c r="V95">
        <v>1030</v>
      </c>
      <c r="W95">
        <v>2001</v>
      </c>
      <c r="X95">
        <v>15101.393</v>
      </c>
    </row>
    <row r="96" spans="1:24" x14ac:dyDescent="0.2">
      <c r="A96">
        <v>220906001</v>
      </c>
      <c r="B96" t="s">
        <v>1891</v>
      </c>
      <c r="C96">
        <v>220906</v>
      </c>
      <c r="D96" t="s">
        <v>1892</v>
      </c>
      <c r="E96">
        <v>220</v>
      </c>
      <c r="F96" t="s">
        <v>1860</v>
      </c>
      <c r="G96">
        <v>11</v>
      </c>
      <c r="H96" t="s">
        <v>461</v>
      </c>
      <c r="I96">
        <v>546</v>
      </c>
      <c r="J96">
        <v>521</v>
      </c>
      <c r="K96">
        <v>1067</v>
      </c>
      <c r="L96">
        <v>589</v>
      </c>
      <c r="M96">
        <v>562</v>
      </c>
      <c r="N96">
        <v>1152</v>
      </c>
      <c r="O96">
        <v>585</v>
      </c>
      <c r="P96">
        <v>545</v>
      </c>
      <c r="Q96">
        <v>1131</v>
      </c>
      <c r="R96">
        <v>593</v>
      </c>
      <c r="S96">
        <v>584</v>
      </c>
      <c r="T96">
        <v>1177</v>
      </c>
      <c r="U96">
        <v>922</v>
      </c>
      <c r="V96">
        <v>983</v>
      </c>
      <c r="W96">
        <v>1905</v>
      </c>
      <c r="X96">
        <v>15832.13</v>
      </c>
    </row>
    <row r="97" spans="1:24" x14ac:dyDescent="0.2">
      <c r="A97">
        <v>220906004</v>
      </c>
      <c r="B97" t="s">
        <v>1893</v>
      </c>
      <c r="C97">
        <v>220906</v>
      </c>
      <c r="D97" t="s">
        <v>1892</v>
      </c>
      <c r="E97">
        <v>220</v>
      </c>
      <c r="F97" t="s">
        <v>1860</v>
      </c>
      <c r="G97">
        <v>11</v>
      </c>
      <c r="H97" t="s">
        <v>461</v>
      </c>
      <c r="I97">
        <v>521</v>
      </c>
      <c r="J97">
        <v>523</v>
      </c>
      <c r="K97">
        <v>1044</v>
      </c>
      <c r="L97">
        <v>587</v>
      </c>
      <c r="M97">
        <v>584</v>
      </c>
      <c r="N97">
        <v>1171</v>
      </c>
      <c r="O97">
        <v>583</v>
      </c>
      <c r="P97">
        <v>570</v>
      </c>
      <c r="Q97">
        <v>1152</v>
      </c>
      <c r="R97">
        <v>592</v>
      </c>
      <c r="S97">
        <v>601</v>
      </c>
      <c r="T97">
        <v>1194</v>
      </c>
      <c r="U97">
        <v>1046</v>
      </c>
      <c r="V97">
        <v>1077</v>
      </c>
      <c r="W97">
        <v>2123</v>
      </c>
      <c r="X97">
        <v>15832.13</v>
      </c>
    </row>
    <row r="98" spans="1:24" x14ac:dyDescent="0.2">
      <c r="A98">
        <v>101921001</v>
      </c>
      <c r="B98" t="s">
        <v>1131</v>
      </c>
      <c r="C98">
        <v>101921</v>
      </c>
      <c r="D98" t="s">
        <v>1132</v>
      </c>
      <c r="E98">
        <v>101</v>
      </c>
      <c r="F98" t="s">
        <v>971</v>
      </c>
      <c r="G98">
        <v>4</v>
      </c>
      <c r="H98" t="s">
        <v>252</v>
      </c>
      <c r="I98">
        <v>508</v>
      </c>
      <c r="J98">
        <v>500</v>
      </c>
      <c r="K98">
        <v>1008</v>
      </c>
      <c r="L98">
        <v>546</v>
      </c>
      <c r="M98">
        <v>544</v>
      </c>
      <c r="N98">
        <v>1091</v>
      </c>
      <c r="O98">
        <v>546</v>
      </c>
      <c r="P98">
        <v>529</v>
      </c>
      <c r="Q98">
        <v>1075</v>
      </c>
      <c r="R98">
        <v>547</v>
      </c>
      <c r="S98">
        <v>561</v>
      </c>
      <c r="T98">
        <v>1108</v>
      </c>
      <c r="U98">
        <v>802</v>
      </c>
      <c r="V98">
        <v>918</v>
      </c>
      <c r="W98">
        <v>1720</v>
      </c>
      <c r="X98">
        <v>16211.316999999999</v>
      </c>
    </row>
    <row r="99" spans="1:24" x14ac:dyDescent="0.2">
      <c r="A99">
        <v>101921002</v>
      </c>
      <c r="B99" t="s">
        <v>1133</v>
      </c>
      <c r="C99">
        <v>101921</v>
      </c>
      <c r="D99" t="s">
        <v>1132</v>
      </c>
      <c r="E99">
        <v>101</v>
      </c>
      <c r="F99" t="s">
        <v>971</v>
      </c>
      <c r="G99">
        <v>4</v>
      </c>
      <c r="H99" t="s">
        <v>252</v>
      </c>
      <c r="I99">
        <v>567</v>
      </c>
      <c r="J99">
        <v>559</v>
      </c>
      <c r="K99">
        <v>1127</v>
      </c>
      <c r="L99">
        <v>576</v>
      </c>
      <c r="M99">
        <v>572</v>
      </c>
      <c r="N99">
        <v>1149</v>
      </c>
      <c r="O99">
        <v>577</v>
      </c>
      <c r="P99">
        <v>557</v>
      </c>
      <c r="Q99">
        <v>1136</v>
      </c>
      <c r="R99">
        <v>575</v>
      </c>
      <c r="S99">
        <v>588</v>
      </c>
      <c r="T99">
        <v>1162</v>
      </c>
      <c r="U99">
        <v>996</v>
      </c>
      <c r="V99">
        <v>1017</v>
      </c>
      <c r="W99">
        <v>2013</v>
      </c>
      <c r="X99">
        <v>16211.316999999999</v>
      </c>
    </row>
    <row r="100" spans="1:24" x14ac:dyDescent="0.2">
      <c r="A100">
        <v>170908001</v>
      </c>
      <c r="B100" t="s">
        <v>1611</v>
      </c>
      <c r="C100">
        <v>170908</v>
      </c>
      <c r="D100" t="s">
        <v>1612</v>
      </c>
      <c r="E100">
        <v>170</v>
      </c>
      <c r="F100" t="s">
        <v>1597</v>
      </c>
      <c r="G100">
        <v>6</v>
      </c>
      <c r="H100" t="s">
        <v>79</v>
      </c>
      <c r="I100">
        <v>487</v>
      </c>
      <c r="J100">
        <v>473</v>
      </c>
      <c r="K100">
        <v>960</v>
      </c>
      <c r="L100">
        <v>510</v>
      </c>
      <c r="M100">
        <v>488</v>
      </c>
      <c r="N100">
        <v>998</v>
      </c>
      <c r="O100">
        <v>501</v>
      </c>
      <c r="P100">
        <v>475</v>
      </c>
      <c r="Q100">
        <v>976</v>
      </c>
      <c r="R100">
        <v>522</v>
      </c>
      <c r="S100">
        <v>505</v>
      </c>
      <c r="T100">
        <v>1028</v>
      </c>
      <c r="U100">
        <v>810</v>
      </c>
      <c r="V100">
        <v>874</v>
      </c>
      <c r="W100">
        <v>1684</v>
      </c>
      <c r="X100">
        <v>16851.080000000005</v>
      </c>
    </row>
    <row r="101" spans="1:24" x14ac:dyDescent="0.2">
      <c r="A101">
        <v>170908006</v>
      </c>
      <c r="B101" t="s">
        <v>1613</v>
      </c>
      <c r="C101">
        <v>170908</v>
      </c>
      <c r="D101" t="s">
        <v>1612</v>
      </c>
      <c r="E101">
        <v>170</v>
      </c>
      <c r="F101" t="s">
        <v>1597</v>
      </c>
      <c r="G101">
        <v>6</v>
      </c>
      <c r="H101" t="s">
        <v>79</v>
      </c>
      <c r="I101">
        <v>495</v>
      </c>
      <c r="J101">
        <v>470</v>
      </c>
      <c r="K101">
        <v>965</v>
      </c>
      <c r="L101">
        <v>520</v>
      </c>
      <c r="M101">
        <v>499</v>
      </c>
      <c r="N101">
        <v>1019</v>
      </c>
      <c r="O101">
        <v>515</v>
      </c>
      <c r="P101">
        <v>490</v>
      </c>
      <c r="Q101">
        <v>1005</v>
      </c>
      <c r="R101">
        <v>529</v>
      </c>
      <c r="S101">
        <v>515</v>
      </c>
      <c r="T101">
        <v>1044</v>
      </c>
      <c r="U101">
        <v>839</v>
      </c>
      <c r="V101">
        <v>938</v>
      </c>
      <c r="W101">
        <v>1777</v>
      </c>
      <c r="X101">
        <v>16851.080000000005</v>
      </c>
    </row>
    <row r="102" spans="1:24" x14ac:dyDescent="0.2">
      <c r="A102">
        <v>43914003</v>
      </c>
      <c r="B102" t="s">
        <v>429</v>
      </c>
      <c r="C102">
        <v>43914</v>
      </c>
      <c r="D102" t="s">
        <v>428</v>
      </c>
      <c r="E102">
        <v>43</v>
      </c>
      <c r="F102" t="s">
        <v>396</v>
      </c>
      <c r="G102">
        <v>10</v>
      </c>
      <c r="H102" t="s">
        <v>397</v>
      </c>
      <c r="I102">
        <v>514</v>
      </c>
      <c r="J102">
        <v>524</v>
      </c>
      <c r="K102">
        <v>1039</v>
      </c>
      <c r="L102">
        <v>538</v>
      </c>
      <c r="M102">
        <v>543</v>
      </c>
      <c r="N102">
        <v>1081</v>
      </c>
      <c r="O102">
        <v>544</v>
      </c>
      <c r="P102">
        <v>538</v>
      </c>
      <c r="Q102">
        <v>1082</v>
      </c>
      <c r="R102">
        <v>531</v>
      </c>
      <c r="S102">
        <v>549</v>
      </c>
      <c r="T102">
        <v>1079</v>
      </c>
      <c r="U102">
        <v>918</v>
      </c>
      <c r="V102">
        <v>902</v>
      </c>
      <c r="W102">
        <v>1820</v>
      </c>
      <c r="X102">
        <v>16973.683000000001</v>
      </c>
    </row>
    <row r="103" spans="1:24" x14ac:dyDescent="0.2">
      <c r="A103">
        <v>43914001</v>
      </c>
      <c r="B103" t="s">
        <v>427</v>
      </c>
      <c r="C103">
        <v>43914</v>
      </c>
      <c r="D103" t="s">
        <v>428</v>
      </c>
      <c r="E103">
        <v>43</v>
      </c>
      <c r="F103" t="s">
        <v>396</v>
      </c>
      <c r="G103">
        <v>10</v>
      </c>
      <c r="H103" t="s">
        <v>397</v>
      </c>
      <c r="I103">
        <v>545</v>
      </c>
      <c r="J103">
        <v>550</v>
      </c>
      <c r="K103">
        <v>1095</v>
      </c>
      <c r="L103">
        <v>559</v>
      </c>
      <c r="M103">
        <v>561</v>
      </c>
      <c r="N103">
        <v>1120</v>
      </c>
      <c r="O103">
        <v>552</v>
      </c>
      <c r="P103">
        <v>547</v>
      </c>
      <c r="Q103">
        <v>1099</v>
      </c>
      <c r="R103">
        <v>565</v>
      </c>
      <c r="S103">
        <v>576</v>
      </c>
      <c r="T103">
        <v>1141</v>
      </c>
      <c r="U103">
        <v>1090</v>
      </c>
      <c r="V103">
        <v>1137</v>
      </c>
      <c r="W103">
        <v>2227</v>
      </c>
      <c r="X103">
        <v>16973.683000000001</v>
      </c>
    </row>
    <row r="104" spans="1:24" x14ac:dyDescent="0.2">
      <c r="A104">
        <v>94902003</v>
      </c>
      <c r="B104" t="s">
        <v>941</v>
      </c>
      <c r="C104">
        <v>94902</v>
      </c>
      <c r="D104" t="s">
        <v>940</v>
      </c>
      <c r="E104">
        <v>94</v>
      </c>
      <c r="F104" t="s">
        <v>937</v>
      </c>
      <c r="G104">
        <v>20</v>
      </c>
      <c r="H104" t="s">
        <v>67</v>
      </c>
      <c r="I104">
        <v>491</v>
      </c>
      <c r="J104">
        <v>497</v>
      </c>
      <c r="K104">
        <v>987</v>
      </c>
      <c r="L104">
        <v>514</v>
      </c>
      <c r="M104">
        <v>513</v>
      </c>
      <c r="N104">
        <v>1027</v>
      </c>
      <c r="O104">
        <v>519</v>
      </c>
      <c r="P104">
        <v>510</v>
      </c>
      <c r="Q104">
        <v>1029</v>
      </c>
      <c r="R104">
        <v>508</v>
      </c>
      <c r="S104">
        <v>516</v>
      </c>
      <c r="T104">
        <v>1025</v>
      </c>
      <c r="U104">
        <v>1087</v>
      </c>
      <c r="V104">
        <v>1144</v>
      </c>
      <c r="W104">
        <v>2231</v>
      </c>
      <c r="X104">
        <v>17130.298999999999</v>
      </c>
    </row>
    <row r="105" spans="1:24" x14ac:dyDescent="0.2">
      <c r="A105">
        <v>235902014</v>
      </c>
      <c r="B105" t="s">
        <v>2056</v>
      </c>
      <c r="C105">
        <v>235902</v>
      </c>
      <c r="D105" t="s">
        <v>2054</v>
      </c>
      <c r="E105">
        <v>235</v>
      </c>
      <c r="F105" t="s">
        <v>2052</v>
      </c>
      <c r="G105">
        <v>3</v>
      </c>
      <c r="H105" t="s">
        <v>317</v>
      </c>
      <c r="I105">
        <v>481</v>
      </c>
      <c r="J105">
        <v>455</v>
      </c>
      <c r="K105">
        <v>936</v>
      </c>
      <c r="L105">
        <v>523</v>
      </c>
      <c r="M105">
        <v>514</v>
      </c>
      <c r="N105">
        <v>1037</v>
      </c>
      <c r="O105">
        <v>528</v>
      </c>
      <c r="P105">
        <v>506</v>
      </c>
      <c r="Q105">
        <v>1034</v>
      </c>
      <c r="R105">
        <v>516</v>
      </c>
      <c r="S105">
        <v>523</v>
      </c>
      <c r="T105">
        <v>1039</v>
      </c>
      <c r="U105">
        <v>852</v>
      </c>
      <c r="V105">
        <v>906</v>
      </c>
      <c r="W105">
        <v>1758</v>
      </c>
      <c r="X105">
        <v>17208.451000000001</v>
      </c>
    </row>
    <row r="106" spans="1:24" x14ac:dyDescent="0.2">
      <c r="A106">
        <v>235902013</v>
      </c>
      <c r="B106" t="s">
        <v>2055</v>
      </c>
      <c r="C106">
        <v>235902</v>
      </c>
      <c r="D106" t="s">
        <v>2054</v>
      </c>
      <c r="E106">
        <v>235</v>
      </c>
      <c r="F106" t="s">
        <v>2052</v>
      </c>
      <c r="G106">
        <v>3</v>
      </c>
      <c r="H106" t="s">
        <v>317</v>
      </c>
      <c r="I106">
        <v>489</v>
      </c>
      <c r="J106">
        <v>490</v>
      </c>
      <c r="K106">
        <v>979</v>
      </c>
      <c r="L106">
        <v>509</v>
      </c>
      <c r="M106">
        <v>517</v>
      </c>
      <c r="N106">
        <v>1025</v>
      </c>
      <c r="O106">
        <v>504</v>
      </c>
      <c r="P106">
        <v>493</v>
      </c>
      <c r="Q106">
        <v>997</v>
      </c>
      <c r="R106">
        <v>516</v>
      </c>
      <c r="S106">
        <v>550</v>
      </c>
      <c r="T106">
        <v>1063</v>
      </c>
      <c r="U106">
        <v>931</v>
      </c>
      <c r="V106">
        <v>954</v>
      </c>
      <c r="W106">
        <v>1885</v>
      </c>
      <c r="X106">
        <v>17208.451000000001</v>
      </c>
    </row>
    <row r="107" spans="1:24" x14ac:dyDescent="0.2">
      <c r="A107">
        <v>243905002</v>
      </c>
      <c r="B107" t="s">
        <v>2106</v>
      </c>
      <c r="C107">
        <v>243905</v>
      </c>
      <c r="D107" t="s">
        <v>2105</v>
      </c>
      <c r="E107">
        <v>243</v>
      </c>
      <c r="F107" t="s">
        <v>2101</v>
      </c>
      <c r="G107">
        <v>9</v>
      </c>
      <c r="H107" t="s">
        <v>63</v>
      </c>
      <c r="I107">
        <v>486</v>
      </c>
      <c r="J107">
        <v>487</v>
      </c>
      <c r="K107">
        <v>973</v>
      </c>
      <c r="L107">
        <v>556</v>
      </c>
      <c r="M107">
        <v>548</v>
      </c>
      <c r="N107">
        <v>1104</v>
      </c>
      <c r="O107">
        <v>555</v>
      </c>
      <c r="P107">
        <v>543</v>
      </c>
      <c r="Q107">
        <v>1099</v>
      </c>
      <c r="R107">
        <v>556</v>
      </c>
      <c r="S107">
        <v>554</v>
      </c>
      <c r="T107">
        <v>1110</v>
      </c>
      <c r="U107">
        <v>724</v>
      </c>
      <c r="V107">
        <v>758</v>
      </c>
      <c r="W107">
        <v>1482</v>
      </c>
      <c r="X107">
        <v>17240.936000000002</v>
      </c>
    </row>
    <row r="108" spans="1:24" x14ac:dyDescent="0.2">
      <c r="A108">
        <v>226903001</v>
      </c>
      <c r="B108" t="s">
        <v>54</v>
      </c>
      <c r="C108">
        <v>226903</v>
      </c>
      <c r="D108" t="s">
        <v>1955</v>
      </c>
      <c r="E108">
        <v>226</v>
      </c>
      <c r="F108" t="s">
        <v>1954</v>
      </c>
      <c r="G108">
        <v>15</v>
      </c>
      <c r="H108" t="s">
        <v>287</v>
      </c>
      <c r="I108">
        <v>510</v>
      </c>
      <c r="J108">
        <v>512</v>
      </c>
      <c r="K108">
        <v>1023</v>
      </c>
      <c r="L108">
        <v>542</v>
      </c>
      <c r="M108">
        <v>534</v>
      </c>
      <c r="N108">
        <v>1076</v>
      </c>
      <c r="O108">
        <v>540</v>
      </c>
      <c r="P108">
        <v>522</v>
      </c>
      <c r="Q108">
        <v>1062</v>
      </c>
      <c r="R108">
        <v>545</v>
      </c>
      <c r="S108">
        <v>549</v>
      </c>
      <c r="T108">
        <v>1094</v>
      </c>
      <c r="U108">
        <v>1040</v>
      </c>
      <c r="V108">
        <v>1067</v>
      </c>
      <c r="W108">
        <v>2107</v>
      </c>
      <c r="X108">
        <v>17697.356</v>
      </c>
    </row>
    <row r="109" spans="1:24" x14ac:dyDescent="0.2">
      <c r="A109">
        <v>199901004</v>
      </c>
      <c r="B109" t="s">
        <v>1785</v>
      </c>
      <c r="C109">
        <v>199901</v>
      </c>
      <c r="D109" t="s">
        <v>1783</v>
      </c>
      <c r="E109">
        <v>199</v>
      </c>
      <c r="F109" t="s">
        <v>1784</v>
      </c>
      <c r="G109">
        <v>10</v>
      </c>
      <c r="H109" t="s">
        <v>397</v>
      </c>
      <c r="I109">
        <v>536</v>
      </c>
      <c r="J109">
        <v>536</v>
      </c>
      <c r="K109">
        <v>1072</v>
      </c>
      <c r="L109">
        <v>568</v>
      </c>
      <c r="M109">
        <v>565</v>
      </c>
      <c r="N109">
        <v>1133</v>
      </c>
      <c r="O109">
        <v>566</v>
      </c>
      <c r="P109">
        <v>550</v>
      </c>
      <c r="Q109">
        <v>1117</v>
      </c>
      <c r="R109">
        <v>570</v>
      </c>
      <c r="S109">
        <v>585</v>
      </c>
      <c r="T109">
        <v>1154</v>
      </c>
      <c r="U109">
        <v>1094</v>
      </c>
      <c r="V109">
        <v>1181</v>
      </c>
      <c r="W109">
        <v>2275</v>
      </c>
      <c r="X109">
        <v>17789.107</v>
      </c>
    </row>
    <row r="110" spans="1:24" x14ac:dyDescent="0.2">
      <c r="A110">
        <v>199901001</v>
      </c>
      <c r="B110" t="s">
        <v>1782</v>
      </c>
      <c r="C110">
        <v>199901</v>
      </c>
      <c r="D110" t="s">
        <v>1783</v>
      </c>
      <c r="E110">
        <v>199</v>
      </c>
      <c r="F110" t="s">
        <v>1784</v>
      </c>
      <c r="G110">
        <v>10</v>
      </c>
      <c r="H110" t="s">
        <v>397</v>
      </c>
      <c r="I110">
        <v>553</v>
      </c>
      <c r="J110">
        <v>559</v>
      </c>
      <c r="K110">
        <v>1112</v>
      </c>
      <c r="L110">
        <v>572</v>
      </c>
      <c r="M110">
        <v>573</v>
      </c>
      <c r="N110">
        <v>1145</v>
      </c>
      <c r="O110">
        <v>564</v>
      </c>
      <c r="P110">
        <v>554</v>
      </c>
      <c r="Q110">
        <v>1119</v>
      </c>
      <c r="R110">
        <v>581</v>
      </c>
      <c r="S110">
        <v>598</v>
      </c>
      <c r="T110">
        <v>1179</v>
      </c>
      <c r="U110">
        <v>1189</v>
      </c>
      <c r="V110">
        <v>1220</v>
      </c>
      <c r="W110">
        <v>2409</v>
      </c>
      <c r="X110">
        <v>17789.107</v>
      </c>
    </row>
    <row r="111" spans="1:24" x14ac:dyDescent="0.2">
      <c r="A111">
        <v>220912001</v>
      </c>
      <c r="B111" t="s">
        <v>1909</v>
      </c>
      <c r="C111">
        <v>220912</v>
      </c>
      <c r="D111" t="s">
        <v>1910</v>
      </c>
      <c r="E111">
        <v>220</v>
      </c>
      <c r="F111" t="s">
        <v>1860</v>
      </c>
      <c r="G111">
        <v>11</v>
      </c>
      <c r="H111" t="s">
        <v>461</v>
      </c>
      <c r="I111">
        <v>464</v>
      </c>
      <c r="J111">
        <v>466</v>
      </c>
      <c r="K111">
        <v>931</v>
      </c>
      <c r="L111">
        <v>482</v>
      </c>
      <c r="M111">
        <v>476</v>
      </c>
      <c r="N111">
        <v>959</v>
      </c>
      <c r="O111">
        <v>485</v>
      </c>
      <c r="P111">
        <v>470</v>
      </c>
      <c r="Q111">
        <v>955</v>
      </c>
      <c r="R111">
        <v>479</v>
      </c>
      <c r="S111">
        <v>484</v>
      </c>
      <c r="T111">
        <v>964</v>
      </c>
      <c r="U111">
        <v>986</v>
      </c>
      <c r="V111">
        <v>1072</v>
      </c>
      <c r="W111">
        <v>2058</v>
      </c>
      <c r="X111">
        <v>18466.342000000001</v>
      </c>
    </row>
    <row r="112" spans="1:24" x14ac:dyDescent="0.2">
      <c r="A112">
        <v>220912002</v>
      </c>
      <c r="B112" t="s">
        <v>1911</v>
      </c>
      <c r="C112">
        <v>220912</v>
      </c>
      <c r="D112" t="s">
        <v>1910</v>
      </c>
      <c r="E112">
        <v>220</v>
      </c>
      <c r="F112" t="s">
        <v>1860</v>
      </c>
      <c r="G112">
        <v>11</v>
      </c>
      <c r="H112" t="s">
        <v>461</v>
      </c>
      <c r="I112">
        <v>465</v>
      </c>
      <c r="J112">
        <v>452</v>
      </c>
      <c r="K112">
        <v>917</v>
      </c>
      <c r="L112">
        <v>489</v>
      </c>
      <c r="M112">
        <v>471</v>
      </c>
      <c r="N112">
        <v>960</v>
      </c>
      <c r="O112">
        <v>493</v>
      </c>
      <c r="P112">
        <v>468</v>
      </c>
      <c r="Q112">
        <v>962</v>
      </c>
      <c r="R112">
        <v>483</v>
      </c>
      <c r="S112">
        <v>474</v>
      </c>
      <c r="T112">
        <v>957</v>
      </c>
      <c r="U112">
        <v>1210</v>
      </c>
      <c r="V112">
        <v>1245</v>
      </c>
      <c r="W112">
        <v>2455</v>
      </c>
      <c r="X112">
        <v>18466.342000000001</v>
      </c>
    </row>
    <row r="113" spans="1:24" x14ac:dyDescent="0.2">
      <c r="A113">
        <v>161914003</v>
      </c>
      <c r="B113" t="s">
        <v>1546</v>
      </c>
      <c r="C113">
        <v>161914</v>
      </c>
      <c r="D113" t="s">
        <v>1545</v>
      </c>
      <c r="E113">
        <v>161</v>
      </c>
      <c r="F113" t="s">
        <v>1521</v>
      </c>
      <c r="G113">
        <v>12</v>
      </c>
      <c r="H113" t="s">
        <v>115</v>
      </c>
      <c r="I113">
        <v>459</v>
      </c>
      <c r="J113">
        <v>458</v>
      </c>
      <c r="K113">
        <v>917</v>
      </c>
      <c r="L113">
        <v>462</v>
      </c>
      <c r="M113">
        <v>459</v>
      </c>
      <c r="N113">
        <v>921</v>
      </c>
      <c r="O113">
        <v>466</v>
      </c>
      <c r="P113">
        <v>452</v>
      </c>
      <c r="Q113">
        <v>918</v>
      </c>
      <c r="R113">
        <v>458</v>
      </c>
      <c r="S113">
        <v>467</v>
      </c>
      <c r="T113">
        <v>925</v>
      </c>
      <c r="U113">
        <v>848</v>
      </c>
      <c r="V113">
        <v>819</v>
      </c>
      <c r="W113">
        <v>1667</v>
      </c>
      <c r="X113">
        <v>18611.96</v>
      </c>
    </row>
    <row r="114" spans="1:24" x14ac:dyDescent="0.2">
      <c r="A114">
        <v>161914002</v>
      </c>
      <c r="B114" t="s">
        <v>1544</v>
      </c>
      <c r="C114">
        <v>161914</v>
      </c>
      <c r="D114" t="s">
        <v>1545</v>
      </c>
      <c r="E114">
        <v>161</v>
      </c>
      <c r="F114" t="s">
        <v>1521</v>
      </c>
      <c r="G114">
        <v>12</v>
      </c>
      <c r="H114" t="s">
        <v>115</v>
      </c>
      <c r="I114">
        <v>466</v>
      </c>
      <c r="J114">
        <v>440</v>
      </c>
      <c r="K114">
        <v>906</v>
      </c>
      <c r="L114">
        <v>482</v>
      </c>
      <c r="M114">
        <v>453</v>
      </c>
      <c r="N114">
        <v>935</v>
      </c>
      <c r="O114">
        <v>501</v>
      </c>
      <c r="P114">
        <v>458</v>
      </c>
      <c r="Q114">
        <v>959</v>
      </c>
      <c r="R114">
        <v>464</v>
      </c>
      <c r="S114">
        <v>447</v>
      </c>
      <c r="T114">
        <v>912</v>
      </c>
      <c r="U114">
        <v>870</v>
      </c>
      <c r="V114">
        <v>939</v>
      </c>
      <c r="W114">
        <v>1809</v>
      </c>
      <c r="X114">
        <v>18611.96</v>
      </c>
    </row>
    <row r="115" spans="1:24" x14ac:dyDescent="0.2">
      <c r="A115">
        <v>15904002</v>
      </c>
      <c r="B115" t="s">
        <v>161</v>
      </c>
      <c r="C115">
        <v>15904</v>
      </c>
      <c r="D115" t="s">
        <v>160</v>
      </c>
      <c r="E115">
        <v>15</v>
      </c>
      <c r="F115" t="s">
        <v>139</v>
      </c>
      <c r="G115">
        <v>20</v>
      </c>
      <c r="H115" t="s">
        <v>67</v>
      </c>
      <c r="I115">
        <v>431</v>
      </c>
      <c r="J115">
        <v>436</v>
      </c>
      <c r="K115">
        <v>867</v>
      </c>
      <c r="L115">
        <v>435</v>
      </c>
      <c r="M115">
        <v>442</v>
      </c>
      <c r="N115">
        <v>877</v>
      </c>
      <c r="O115">
        <v>445</v>
      </c>
      <c r="P115">
        <v>445</v>
      </c>
      <c r="Q115">
        <v>889</v>
      </c>
      <c r="R115">
        <v>426</v>
      </c>
      <c r="S115">
        <v>439</v>
      </c>
      <c r="T115">
        <v>865</v>
      </c>
      <c r="U115">
        <v>822</v>
      </c>
      <c r="V115">
        <v>855</v>
      </c>
      <c r="W115">
        <v>1677</v>
      </c>
      <c r="X115">
        <v>18936.635999999999</v>
      </c>
    </row>
    <row r="116" spans="1:24" x14ac:dyDescent="0.2">
      <c r="A116">
        <v>15904001</v>
      </c>
      <c r="B116" t="s">
        <v>159</v>
      </c>
      <c r="C116">
        <v>15904</v>
      </c>
      <c r="D116" t="s">
        <v>160</v>
      </c>
      <c r="E116">
        <v>15</v>
      </c>
      <c r="F116" t="s">
        <v>139</v>
      </c>
      <c r="G116">
        <v>20</v>
      </c>
      <c r="H116" t="s">
        <v>67</v>
      </c>
      <c r="I116">
        <v>417</v>
      </c>
      <c r="J116">
        <v>436</v>
      </c>
      <c r="K116">
        <v>853</v>
      </c>
      <c r="L116">
        <v>421</v>
      </c>
      <c r="M116">
        <v>440</v>
      </c>
      <c r="N116">
        <v>861</v>
      </c>
      <c r="O116">
        <v>424</v>
      </c>
      <c r="P116">
        <v>442</v>
      </c>
      <c r="Q116">
        <v>867</v>
      </c>
      <c r="R116">
        <v>417</v>
      </c>
      <c r="S116">
        <v>437</v>
      </c>
      <c r="T116">
        <v>854</v>
      </c>
      <c r="U116">
        <v>970</v>
      </c>
      <c r="V116">
        <v>980</v>
      </c>
      <c r="W116">
        <v>1950</v>
      </c>
      <c r="X116">
        <v>18936.635999999999</v>
      </c>
    </row>
    <row r="117" spans="1:24" x14ac:dyDescent="0.2">
      <c r="A117">
        <v>159901004</v>
      </c>
      <c r="B117" t="s">
        <v>1515</v>
      </c>
      <c r="C117">
        <v>159901</v>
      </c>
      <c r="D117" t="s">
        <v>1513</v>
      </c>
      <c r="E117">
        <v>159</v>
      </c>
      <c r="F117" t="s">
        <v>1514</v>
      </c>
      <c r="G117">
        <v>20</v>
      </c>
      <c r="H117" t="s">
        <v>67</v>
      </c>
      <c r="I117">
        <v>477</v>
      </c>
      <c r="J117">
        <v>466</v>
      </c>
      <c r="K117">
        <v>943</v>
      </c>
      <c r="L117">
        <v>479</v>
      </c>
      <c r="M117">
        <v>468</v>
      </c>
      <c r="N117">
        <v>947</v>
      </c>
      <c r="O117">
        <v>474</v>
      </c>
      <c r="P117">
        <v>453</v>
      </c>
      <c r="Q117">
        <v>927</v>
      </c>
      <c r="R117">
        <v>487</v>
      </c>
      <c r="S117">
        <v>490</v>
      </c>
      <c r="T117">
        <v>976</v>
      </c>
      <c r="U117">
        <v>1019</v>
      </c>
      <c r="V117">
        <v>1058</v>
      </c>
      <c r="W117">
        <v>2077</v>
      </c>
      <c r="X117">
        <v>19469.262999999999</v>
      </c>
    </row>
    <row r="118" spans="1:24" x14ac:dyDescent="0.2">
      <c r="A118">
        <v>159901001</v>
      </c>
      <c r="B118" t="s">
        <v>1512</v>
      </c>
      <c r="C118">
        <v>159901</v>
      </c>
      <c r="D118" t="s">
        <v>1513</v>
      </c>
      <c r="E118">
        <v>159</v>
      </c>
      <c r="F118" t="s">
        <v>1514</v>
      </c>
      <c r="G118">
        <v>20</v>
      </c>
      <c r="H118" t="s">
        <v>67</v>
      </c>
      <c r="I118">
        <v>482</v>
      </c>
      <c r="J118">
        <v>487</v>
      </c>
      <c r="K118">
        <v>968</v>
      </c>
      <c r="L118">
        <v>488</v>
      </c>
      <c r="M118">
        <v>488</v>
      </c>
      <c r="N118">
        <v>976</v>
      </c>
      <c r="O118">
        <v>491</v>
      </c>
      <c r="P118">
        <v>481</v>
      </c>
      <c r="Q118">
        <v>973</v>
      </c>
      <c r="R118">
        <v>485</v>
      </c>
      <c r="S118">
        <v>495</v>
      </c>
      <c r="T118">
        <v>979</v>
      </c>
      <c r="U118">
        <v>1121</v>
      </c>
      <c r="V118">
        <v>1266</v>
      </c>
      <c r="W118">
        <v>2387</v>
      </c>
      <c r="X118">
        <v>19469.262999999999</v>
      </c>
    </row>
    <row r="119" spans="1:24" x14ac:dyDescent="0.2">
      <c r="A119">
        <v>108908002</v>
      </c>
      <c r="B119" t="s">
        <v>1198</v>
      </c>
      <c r="C119">
        <v>108908</v>
      </c>
      <c r="D119" t="s">
        <v>1197</v>
      </c>
      <c r="E119">
        <v>108</v>
      </c>
      <c r="F119" t="s">
        <v>1170</v>
      </c>
      <c r="G119">
        <v>1</v>
      </c>
      <c r="H119" t="s">
        <v>327</v>
      </c>
      <c r="I119">
        <v>476</v>
      </c>
      <c r="J119">
        <v>458</v>
      </c>
      <c r="K119">
        <v>934</v>
      </c>
      <c r="L119">
        <v>483</v>
      </c>
      <c r="M119">
        <v>467</v>
      </c>
      <c r="N119">
        <v>949</v>
      </c>
      <c r="O119">
        <v>480</v>
      </c>
      <c r="P119">
        <v>456</v>
      </c>
      <c r="Q119">
        <v>936</v>
      </c>
      <c r="R119">
        <v>485</v>
      </c>
      <c r="S119">
        <v>478</v>
      </c>
      <c r="T119">
        <v>964</v>
      </c>
      <c r="U119">
        <v>894</v>
      </c>
      <c r="V119">
        <v>1038</v>
      </c>
      <c r="W119">
        <v>1932</v>
      </c>
      <c r="X119">
        <v>20157.432000000001</v>
      </c>
    </row>
    <row r="120" spans="1:24" x14ac:dyDescent="0.2">
      <c r="A120">
        <v>108908001</v>
      </c>
      <c r="B120" t="s">
        <v>1196</v>
      </c>
      <c r="C120">
        <v>108908</v>
      </c>
      <c r="D120" t="s">
        <v>1197</v>
      </c>
      <c r="E120">
        <v>108</v>
      </c>
      <c r="F120" t="s">
        <v>1170</v>
      </c>
      <c r="G120">
        <v>1</v>
      </c>
      <c r="H120" t="s">
        <v>327</v>
      </c>
      <c r="I120">
        <v>468</v>
      </c>
      <c r="J120">
        <v>468</v>
      </c>
      <c r="K120">
        <v>936</v>
      </c>
      <c r="L120">
        <v>471</v>
      </c>
      <c r="M120">
        <v>470</v>
      </c>
      <c r="N120">
        <v>941</v>
      </c>
      <c r="O120">
        <v>481</v>
      </c>
      <c r="P120">
        <v>468</v>
      </c>
      <c r="Q120">
        <v>949</v>
      </c>
      <c r="R120">
        <v>460</v>
      </c>
      <c r="S120">
        <v>473</v>
      </c>
      <c r="T120">
        <v>933</v>
      </c>
      <c r="U120">
        <v>941</v>
      </c>
      <c r="V120">
        <v>1101</v>
      </c>
      <c r="W120">
        <v>2042</v>
      </c>
      <c r="X120">
        <v>20157.432000000001</v>
      </c>
    </row>
    <row r="121" spans="1:24" x14ac:dyDescent="0.2">
      <c r="A121">
        <v>21902002</v>
      </c>
      <c r="B121" t="s">
        <v>273</v>
      </c>
      <c r="C121">
        <v>21902</v>
      </c>
      <c r="D121" t="s">
        <v>272</v>
      </c>
      <c r="E121">
        <v>21</v>
      </c>
      <c r="F121" t="s">
        <v>269</v>
      </c>
      <c r="G121">
        <v>6</v>
      </c>
      <c r="H121" t="s">
        <v>79</v>
      </c>
      <c r="I121">
        <v>451</v>
      </c>
      <c r="J121">
        <v>454</v>
      </c>
      <c r="K121">
        <v>906</v>
      </c>
      <c r="L121">
        <v>469</v>
      </c>
      <c r="M121">
        <v>472</v>
      </c>
      <c r="N121">
        <v>941</v>
      </c>
      <c r="O121">
        <v>472</v>
      </c>
      <c r="P121">
        <v>469</v>
      </c>
      <c r="Q121">
        <v>941</v>
      </c>
      <c r="R121">
        <v>465</v>
      </c>
      <c r="S121">
        <v>477</v>
      </c>
      <c r="T121">
        <v>941</v>
      </c>
      <c r="U121">
        <v>820</v>
      </c>
      <c r="V121">
        <v>826</v>
      </c>
      <c r="W121">
        <v>1646</v>
      </c>
      <c r="X121">
        <v>20244.838</v>
      </c>
    </row>
    <row r="122" spans="1:24" x14ac:dyDescent="0.2">
      <c r="A122">
        <v>21902001</v>
      </c>
      <c r="B122" t="s">
        <v>271</v>
      </c>
      <c r="C122">
        <v>21902</v>
      </c>
      <c r="D122" t="s">
        <v>272</v>
      </c>
      <c r="E122">
        <v>21</v>
      </c>
      <c r="F122" t="s">
        <v>269</v>
      </c>
      <c r="G122">
        <v>6</v>
      </c>
      <c r="H122" t="s">
        <v>79</v>
      </c>
      <c r="I122">
        <v>493</v>
      </c>
      <c r="J122">
        <v>481</v>
      </c>
      <c r="K122">
        <v>974</v>
      </c>
      <c r="L122">
        <v>526</v>
      </c>
      <c r="M122">
        <v>519</v>
      </c>
      <c r="N122">
        <v>1045</v>
      </c>
      <c r="O122">
        <v>525</v>
      </c>
      <c r="P122">
        <v>514</v>
      </c>
      <c r="Q122">
        <v>1039</v>
      </c>
      <c r="R122">
        <v>527</v>
      </c>
      <c r="S122">
        <v>528</v>
      </c>
      <c r="T122">
        <v>1055</v>
      </c>
      <c r="U122">
        <v>1008</v>
      </c>
      <c r="V122">
        <v>1043</v>
      </c>
      <c r="W122">
        <v>2051</v>
      </c>
      <c r="X122">
        <v>20244.838</v>
      </c>
    </row>
    <row r="123" spans="1:24" x14ac:dyDescent="0.2">
      <c r="A123">
        <v>221901002</v>
      </c>
      <c r="B123" t="s">
        <v>610</v>
      </c>
      <c r="C123">
        <v>221901</v>
      </c>
      <c r="D123" t="s">
        <v>1938</v>
      </c>
      <c r="E123">
        <v>221</v>
      </c>
      <c r="F123" t="s">
        <v>1931</v>
      </c>
      <c r="G123">
        <v>14</v>
      </c>
      <c r="H123" t="s">
        <v>321</v>
      </c>
      <c r="I123">
        <v>497</v>
      </c>
      <c r="J123">
        <v>491</v>
      </c>
      <c r="K123">
        <v>988</v>
      </c>
      <c r="L123">
        <v>529</v>
      </c>
      <c r="M123">
        <v>523</v>
      </c>
      <c r="N123">
        <v>1052</v>
      </c>
      <c r="O123">
        <v>517</v>
      </c>
      <c r="P123">
        <v>508</v>
      </c>
      <c r="Q123">
        <v>1026</v>
      </c>
      <c r="R123">
        <v>543</v>
      </c>
      <c r="S123">
        <v>541</v>
      </c>
      <c r="T123">
        <v>1085</v>
      </c>
      <c r="U123">
        <v>900</v>
      </c>
      <c r="V123">
        <v>893</v>
      </c>
      <c r="W123">
        <v>1793</v>
      </c>
      <c r="X123">
        <v>20324.323</v>
      </c>
    </row>
    <row r="124" spans="1:24" x14ac:dyDescent="0.2">
      <c r="A124">
        <v>221901001</v>
      </c>
      <c r="B124" t="s">
        <v>1937</v>
      </c>
      <c r="C124">
        <v>221901</v>
      </c>
      <c r="D124" t="s">
        <v>1938</v>
      </c>
      <c r="E124">
        <v>221</v>
      </c>
      <c r="F124" t="s">
        <v>1931</v>
      </c>
      <c r="G124">
        <v>14</v>
      </c>
      <c r="H124" t="s">
        <v>321</v>
      </c>
      <c r="I124">
        <v>492</v>
      </c>
      <c r="J124">
        <v>477</v>
      </c>
      <c r="K124">
        <v>969</v>
      </c>
      <c r="L124">
        <v>533</v>
      </c>
      <c r="M124">
        <v>511</v>
      </c>
      <c r="N124">
        <v>1044</v>
      </c>
      <c r="O124">
        <v>529</v>
      </c>
      <c r="P124">
        <v>499</v>
      </c>
      <c r="Q124">
        <v>1028</v>
      </c>
      <c r="R124">
        <v>540</v>
      </c>
      <c r="S124">
        <v>530</v>
      </c>
      <c r="T124">
        <v>1070</v>
      </c>
      <c r="U124">
        <v>1056</v>
      </c>
      <c r="V124">
        <v>959</v>
      </c>
      <c r="W124">
        <v>2015</v>
      </c>
      <c r="X124">
        <v>20324.323</v>
      </c>
    </row>
    <row r="125" spans="1:24" x14ac:dyDescent="0.2">
      <c r="A125">
        <v>108902007</v>
      </c>
      <c r="B125" t="s">
        <v>1179</v>
      </c>
      <c r="C125">
        <v>108902</v>
      </c>
      <c r="D125" t="s">
        <v>1178</v>
      </c>
      <c r="E125">
        <v>108</v>
      </c>
      <c r="F125" t="s">
        <v>1170</v>
      </c>
      <c r="G125">
        <v>1</v>
      </c>
      <c r="H125" t="s">
        <v>327</v>
      </c>
      <c r="I125">
        <v>497</v>
      </c>
      <c r="J125">
        <v>499</v>
      </c>
      <c r="K125">
        <v>996</v>
      </c>
      <c r="L125">
        <v>525</v>
      </c>
      <c r="M125">
        <v>515</v>
      </c>
      <c r="N125">
        <v>1039</v>
      </c>
      <c r="O125">
        <v>519</v>
      </c>
      <c r="P125">
        <v>504</v>
      </c>
      <c r="Q125">
        <v>1023</v>
      </c>
      <c r="R125">
        <v>533</v>
      </c>
      <c r="S125">
        <v>530</v>
      </c>
      <c r="T125">
        <v>1063</v>
      </c>
      <c r="U125">
        <v>957</v>
      </c>
      <c r="V125">
        <v>1003</v>
      </c>
      <c r="W125">
        <v>1960</v>
      </c>
      <c r="X125">
        <v>20612.329000000002</v>
      </c>
    </row>
    <row r="126" spans="1:24" x14ac:dyDescent="0.2">
      <c r="A126">
        <v>108902001</v>
      </c>
      <c r="B126" t="s">
        <v>1177</v>
      </c>
      <c r="C126">
        <v>108902</v>
      </c>
      <c r="D126" t="s">
        <v>1178</v>
      </c>
      <c r="E126">
        <v>108</v>
      </c>
      <c r="F126" t="s">
        <v>1170</v>
      </c>
      <c r="G126">
        <v>1</v>
      </c>
      <c r="H126" t="s">
        <v>327</v>
      </c>
      <c r="I126">
        <v>551</v>
      </c>
      <c r="J126">
        <v>543</v>
      </c>
      <c r="K126">
        <v>1094</v>
      </c>
      <c r="L126">
        <v>548</v>
      </c>
      <c r="M126">
        <v>553</v>
      </c>
      <c r="N126">
        <v>1102</v>
      </c>
      <c r="O126">
        <v>559</v>
      </c>
      <c r="P126">
        <v>539</v>
      </c>
      <c r="Q126">
        <v>1098</v>
      </c>
      <c r="R126">
        <v>532</v>
      </c>
      <c r="S126">
        <v>576</v>
      </c>
      <c r="T126">
        <v>1108</v>
      </c>
      <c r="U126">
        <v>952</v>
      </c>
      <c r="V126">
        <v>1027</v>
      </c>
      <c r="W126">
        <v>1979</v>
      </c>
      <c r="X126">
        <v>20612.329000000002</v>
      </c>
    </row>
    <row r="127" spans="1:24" x14ac:dyDescent="0.2">
      <c r="A127">
        <v>212905003</v>
      </c>
      <c r="B127" t="s">
        <v>1839</v>
      </c>
      <c r="C127">
        <v>212905</v>
      </c>
      <c r="D127" t="s">
        <v>1838</v>
      </c>
      <c r="E127">
        <v>212</v>
      </c>
      <c r="F127" t="s">
        <v>1830</v>
      </c>
      <c r="G127">
        <v>7</v>
      </c>
      <c r="H127" t="s">
        <v>26</v>
      </c>
      <c r="I127">
        <v>464</v>
      </c>
      <c r="J127">
        <v>456</v>
      </c>
      <c r="K127">
        <v>919</v>
      </c>
      <c r="L127">
        <v>467</v>
      </c>
      <c r="M127">
        <v>462</v>
      </c>
      <c r="N127">
        <v>929</v>
      </c>
      <c r="O127">
        <v>466</v>
      </c>
      <c r="P127">
        <v>460</v>
      </c>
      <c r="Q127">
        <v>926</v>
      </c>
      <c r="R127">
        <v>467</v>
      </c>
      <c r="S127">
        <v>466</v>
      </c>
      <c r="T127">
        <v>933</v>
      </c>
      <c r="U127">
        <v>1088</v>
      </c>
      <c r="V127">
        <v>1174</v>
      </c>
      <c r="W127">
        <v>2262</v>
      </c>
      <c r="X127">
        <v>22280.618999999999</v>
      </c>
    </row>
    <row r="128" spans="1:24" x14ac:dyDescent="0.2">
      <c r="A128">
        <v>212905001</v>
      </c>
      <c r="B128" t="s">
        <v>1837</v>
      </c>
      <c r="C128">
        <v>212905</v>
      </c>
      <c r="D128" t="s">
        <v>1838</v>
      </c>
      <c r="E128">
        <v>212</v>
      </c>
      <c r="F128" t="s">
        <v>1830</v>
      </c>
      <c r="G128">
        <v>7</v>
      </c>
      <c r="H128" t="s">
        <v>26</v>
      </c>
      <c r="I128">
        <v>522</v>
      </c>
      <c r="J128">
        <v>501</v>
      </c>
      <c r="K128">
        <v>1024</v>
      </c>
      <c r="L128">
        <v>552</v>
      </c>
      <c r="M128">
        <v>530</v>
      </c>
      <c r="N128">
        <v>1082</v>
      </c>
      <c r="O128">
        <v>549</v>
      </c>
      <c r="P128">
        <v>518</v>
      </c>
      <c r="Q128">
        <v>1068</v>
      </c>
      <c r="R128">
        <v>556</v>
      </c>
      <c r="S128">
        <v>547</v>
      </c>
      <c r="T128">
        <v>1104</v>
      </c>
      <c r="U128">
        <v>1296</v>
      </c>
      <c r="V128">
        <v>1273</v>
      </c>
      <c r="W128">
        <v>2569</v>
      </c>
      <c r="X128">
        <v>22280.618999999999</v>
      </c>
    </row>
    <row r="129" spans="1:24" x14ac:dyDescent="0.2">
      <c r="A129">
        <v>220918001</v>
      </c>
      <c r="B129" t="s">
        <v>1921</v>
      </c>
      <c r="C129">
        <v>220918</v>
      </c>
      <c r="D129" t="s">
        <v>1922</v>
      </c>
      <c r="E129">
        <v>220</v>
      </c>
      <c r="F129" t="s">
        <v>1860</v>
      </c>
      <c r="G129">
        <v>11</v>
      </c>
      <c r="H129" t="s">
        <v>461</v>
      </c>
      <c r="I129">
        <v>504</v>
      </c>
      <c r="J129">
        <v>472</v>
      </c>
      <c r="K129">
        <v>977</v>
      </c>
      <c r="L129">
        <v>538</v>
      </c>
      <c r="M129">
        <v>522</v>
      </c>
      <c r="N129">
        <v>1060</v>
      </c>
      <c r="O129">
        <v>543</v>
      </c>
      <c r="P129">
        <v>514</v>
      </c>
      <c r="Q129">
        <v>1057</v>
      </c>
      <c r="R129">
        <v>533</v>
      </c>
      <c r="S129">
        <v>532</v>
      </c>
      <c r="T129">
        <v>1065</v>
      </c>
      <c r="U129">
        <v>823</v>
      </c>
      <c r="V129">
        <v>865</v>
      </c>
      <c r="W129">
        <v>1688</v>
      </c>
      <c r="X129">
        <v>22494.726999999999</v>
      </c>
    </row>
    <row r="130" spans="1:24" x14ac:dyDescent="0.2">
      <c r="A130">
        <v>220918004</v>
      </c>
      <c r="B130" t="s">
        <v>1923</v>
      </c>
      <c r="C130">
        <v>220918</v>
      </c>
      <c r="D130" t="s">
        <v>1922</v>
      </c>
      <c r="E130">
        <v>220</v>
      </c>
      <c r="F130" t="s">
        <v>1860</v>
      </c>
      <c r="G130">
        <v>11</v>
      </c>
      <c r="H130" t="s">
        <v>461</v>
      </c>
      <c r="I130">
        <v>494</v>
      </c>
      <c r="J130">
        <v>487</v>
      </c>
      <c r="K130">
        <v>980</v>
      </c>
      <c r="L130">
        <v>520</v>
      </c>
      <c r="M130">
        <v>504</v>
      </c>
      <c r="N130">
        <v>1023</v>
      </c>
      <c r="O130">
        <v>520</v>
      </c>
      <c r="P130">
        <v>502</v>
      </c>
      <c r="Q130">
        <v>1023</v>
      </c>
      <c r="R130">
        <v>518</v>
      </c>
      <c r="S130">
        <v>507</v>
      </c>
      <c r="T130">
        <v>1025</v>
      </c>
      <c r="U130">
        <v>935</v>
      </c>
      <c r="V130">
        <v>939</v>
      </c>
      <c r="W130">
        <v>1874</v>
      </c>
      <c r="X130">
        <v>22494.726999999999</v>
      </c>
    </row>
    <row r="131" spans="1:24" x14ac:dyDescent="0.2">
      <c r="A131">
        <v>220918006</v>
      </c>
      <c r="B131" t="s">
        <v>1924</v>
      </c>
      <c r="C131">
        <v>220918</v>
      </c>
      <c r="D131" t="s">
        <v>1922</v>
      </c>
      <c r="E131">
        <v>220</v>
      </c>
      <c r="F131" t="s">
        <v>1860</v>
      </c>
      <c r="G131">
        <v>11</v>
      </c>
      <c r="H131" t="s">
        <v>461</v>
      </c>
      <c r="I131">
        <v>523</v>
      </c>
      <c r="J131">
        <v>494</v>
      </c>
      <c r="K131">
        <v>1017</v>
      </c>
      <c r="L131">
        <v>530</v>
      </c>
      <c r="M131">
        <v>500</v>
      </c>
      <c r="N131">
        <v>1030</v>
      </c>
      <c r="O131">
        <v>535</v>
      </c>
      <c r="P131">
        <v>494</v>
      </c>
      <c r="Q131">
        <v>1030</v>
      </c>
      <c r="R131">
        <v>523</v>
      </c>
      <c r="S131">
        <v>506</v>
      </c>
      <c r="T131">
        <v>1029</v>
      </c>
      <c r="U131">
        <v>944</v>
      </c>
      <c r="V131">
        <v>1023</v>
      </c>
      <c r="W131">
        <v>1967</v>
      </c>
      <c r="X131">
        <v>22494.726999999999</v>
      </c>
    </row>
    <row r="132" spans="1:24" x14ac:dyDescent="0.2">
      <c r="A132">
        <v>123910001</v>
      </c>
      <c r="B132" t="s">
        <v>1317</v>
      </c>
      <c r="C132">
        <v>123910</v>
      </c>
      <c r="D132" t="s">
        <v>1318</v>
      </c>
      <c r="E132">
        <v>123</v>
      </c>
      <c r="F132" t="s">
        <v>1310</v>
      </c>
      <c r="G132">
        <v>5</v>
      </c>
      <c r="H132" t="s">
        <v>372</v>
      </c>
      <c r="I132">
        <v>450</v>
      </c>
      <c r="J132">
        <v>427</v>
      </c>
      <c r="K132">
        <v>877</v>
      </c>
      <c r="L132">
        <v>452</v>
      </c>
      <c r="M132">
        <v>426</v>
      </c>
      <c r="N132">
        <v>878</v>
      </c>
      <c r="O132">
        <v>456</v>
      </c>
      <c r="P132">
        <v>423</v>
      </c>
      <c r="Q132">
        <v>880</v>
      </c>
      <c r="R132">
        <v>447</v>
      </c>
      <c r="S132">
        <v>429</v>
      </c>
      <c r="T132">
        <v>876</v>
      </c>
      <c r="U132">
        <v>672</v>
      </c>
      <c r="V132">
        <v>754</v>
      </c>
      <c r="W132">
        <v>1426</v>
      </c>
      <c r="X132">
        <v>23271.361000000001</v>
      </c>
    </row>
    <row r="133" spans="1:24" x14ac:dyDescent="0.2">
      <c r="A133">
        <v>123910008</v>
      </c>
      <c r="B133" t="s">
        <v>1320</v>
      </c>
      <c r="C133">
        <v>123910</v>
      </c>
      <c r="D133" t="s">
        <v>1318</v>
      </c>
      <c r="E133">
        <v>123</v>
      </c>
      <c r="F133" t="s">
        <v>1310</v>
      </c>
      <c r="G133">
        <v>5</v>
      </c>
      <c r="H133" t="s">
        <v>372</v>
      </c>
      <c r="I133">
        <v>493</v>
      </c>
      <c r="J133">
        <v>483</v>
      </c>
      <c r="K133">
        <v>977</v>
      </c>
      <c r="L133">
        <v>525</v>
      </c>
      <c r="M133">
        <v>510</v>
      </c>
      <c r="N133">
        <v>1035</v>
      </c>
      <c r="O133">
        <v>524</v>
      </c>
      <c r="P133">
        <v>498</v>
      </c>
      <c r="Q133">
        <v>1022</v>
      </c>
      <c r="R133">
        <v>526</v>
      </c>
      <c r="S133">
        <v>522</v>
      </c>
      <c r="T133">
        <v>1049</v>
      </c>
      <c r="U133">
        <v>1200</v>
      </c>
      <c r="V133">
        <v>1248</v>
      </c>
      <c r="W133">
        <v>2448</v>
      </c>
      <c r="X133">
        <v>23271.361000000001</v>
      </c>
    </row>
    <row r="134" spans="1:24" x14ac:dyDescent="0.2">
      <c r="A134">
        <v>108913006</v>
      </c>
      <c r="B134" t="s">
        <v>1216</v>
      </c>
      <c r="C134">
        <v>108913</v>
      </c>
      <c r="D134" t="s">
        <v>1215</v>
      </c>
      <c r="E134">
        <v>108</v>
      </c>
      <c r="F134" t="s">
        <v>1170</v>
      </c>
      <c r="G134">
        <v>1</v>
      </c>
      <c r="H134" t="s">
        <v>327</v>
      </c>
      <c r="I134">
        <v>505</v>
      </c>
      <c r="J134">
        <v>495</v>
      </c>
      <c r="K134">
        <v>1000</v>
      </c>
      <c r="L134">
        <v>516</v>
      </c>
      <c r="M134">
        <v>499</v>
      </c>
      <c r="N134">
        <v>1015</v>
      </c>
      <c r="O134">
        <v>525</v>
      </c>
      <c r="P134">
        <v>508</v>
      </c>
      <c r="Q134">
        <v>1032</v>
      </c>
      <c r="R134">
        <v>499</v>
      </c>
      <c r="S134">
        <v>484</v>
      </c>
      <c r="T134">
        <v>983</v>
      </c>
      <c r="U134">
        <v>1072</v>
      </c>
      <c r="V134">
        <v>1078</v>
      </c>
      <c r="W134">
        <v>2150</v>
      </c>
      <c r="X134">
        <v>23432.772000000001</v>
      </c>
    </row>
    <row r="135" spans="1:24" x14ac:dyDescent="0.2">
      <c r="A135">
        <v>108913001</v>
      </c>
      <c r="B135" t="s">
        <v>1214</v>
      </c>
      <c r="C135">
        <v>108913</v>
      </c>
      <c r="D135" t="s">
        <v>1215</v>
      </c>
      <c r="E135">
        <v>108</v>
      </c>
      <c r="F135" t="s">
        <v>1170</v>
      </c>
      <c r="G135">
        <v>1</v>
      </c>
      <c r="H135" t="s">
        <v>327</v>
      </c>
      <c r="I135">
        <v>595</v>
      </c>
      <c r="J135">
        <v>530</v>
      </c>
      <c r="K135">
        <v>1120</v>
      </c>
      <c r="L135">
        <v>579</v>
      </c>
      <c r="M135">
        <v>538</v>
      </c>
      <c r="N135">
        <v>1115</v>
      </c>
      <c r="O135">
        <v>617</v>
      </c>
      <c r="P135">
        <v>523</v>
      </c>
      <c r="Q135">
        <v>1140</v>
      </c>
      <c r="R135">
        <v>556</v>
      </c>
      <c r="S135">
        <v>546</v>
      </c>
      <c r="T135">
        <v>1100</v>
      </c>
      <c r="U135">
        <v>1227</v>
      </c>
      <c r="V135">
        <v>1294</v>
      </c>
      <c r="W135">
        <v>2521</v>
      </c>
      <c r="X135">
        <v>23432.772000000001</v>
      </c>
    </row>
    <row r="136" spans="1:24" x14ac:dyDescent="0.2">
      <c r="A136">
        <v>61911001</v>
      </c>
      <c r="B136" t="s">
        <v>635</v>
      </c>
      <c r="C136">
        <v>61911</v>
      </c>
      <c r="D136" t="s">
        <v>636</v>
      </c>
      <c r="E136">
        <v>61</v>
      </c>
      <c r="F136" t="s">
        <v>615</v>
      </c>
      <c r="G136">
        <v>11</v>
      </c>
      <c r="H136" t="s">
        <v>461</v>
      </c>
      <c r="I136">
        <v>465</v>
      </c>
      <c r="J136">
        <v>462</v>
      </c>
      <c r="K136">
        <v>927</v>
      </c>
      <c r="L136">
        <v>512</v>
      </c>
      <c r="M136">
        <v>504</v>
      </c>
      <c r="N136">
        <v>1017</v>
      </c>
      <c r="O136">
        <v>512</v>
      </c>
      <c r="P136">
        <v>494</v>
      </c>
      <c r="Q136">
        <v>1006</v>
      </c>
      <c r="R136">
        <v>513</v>
      </c>
      <c r="S136">
        <v>514</v>
      </c>
      <c r="T136">
        <v>1027</v>
      </c>
      <c r="U136">
        <v>988</v>
      </c>
      <c r="V136">
        <v>1268</v>
      </c>
      <c r="W136">
        <v>2256</v>
      </c>
      <c r="X136">
        <v>23633.69</v>
      </c>
    </row>
    <row r="137" spans="1:24" x14ac:dyDescent="0.2">
      <c r="A137">
        <v>61911007</v>
      </c>
      <c r="B137" t="s">
        <v>637</v>
      </c>
      <c r="C137">
        <v>61911</v>
      </c>
      <c r="D137" t="s">
        <v>636</v>
      </c>
      <c r="E137">
        <v>61</v>
      </c>
      <c r="F137" t="s">
        <v>615</v>
      </c>
      <c r="G137">
        <v>11</v>
      </c>
      <c r="H137" t="s">
        <v>461</v>
      </c>
      <c r="I137">
        <v>490</v>
      </c>
      <c r="J137">
        <v>493</v>
      </c>
      <c r="K137">
        <v>984</v>
      </c>
      <c r="L137">
        <v>540</v>
      </c>
      <c r="M137">
        <v>538</v>
      </c>
      <c r="N137">
        <v>1078</v>
      </c>
      <c r="O137">
        <v>546</v>
      </c>
      <c r="P137">
        <v>533</v>
      </c>
      <c r="Q137">
        <v>1079</v>
      </c>
      <c r="R137">
        <v>534</v>
      </c>
      <c r="S137">
        <v>542</v>
      </c>
      <c r="T137">
        <v>1076</v>
      </c>
      <c r="U137">
        <v>1273</v>
      </c>
      <c r="V137">
        <v>1284</v>
      </c>
      <c r="W137">
        <v>2557</v>
      </c>
      <c r="X137">
        <v>23633.69</v>
      </c>
    </row>
    <row r="138" spans="1:24" x14ac:dyDescent="0.2">
      <c r="A138">
        <v>46902001</v>
      </c>
      <c r="B138" t="s">
        <v>446</v>
      </c>
      <c r="C138">
        <v>46902</v>
      </c>
      <c r="D138" t="s">
        <v>447</v>
      </c>
      <c r="E138">
        <v>46</v>
      </c>
      <c r="F138" t="s">
        <v>445</v>
      </c>
      <c r="G138">
        <v>20</v>
      </c>
      <c r="H138" t="s">
        <v>67</v>
      </c>
      <c r="I138">
        <v>471</v>
      </c>
      <c r="J138">
        <v>478</v>
      </c>
      <c r="K138">
        <v>948</v>
      </c>
      <c r="L138">
        <v>520</v>
      </c>
      <c r="M138">
        <v>519</v>
      </c>
      <c r="N138">
        <v>1039</v>
      </c>
      <c r="O138">
        <v>527</v>
      </c>
      <c r="P138">
        <v>518</v>
      </c>
      <c r="Q138">
        <v>1045</v>
      </c>
      <c r="R138">
        <v>512</v>
      </c>
      <c r="S138">
        <v>521</v>
      </c>
      <c r="T138">
        <v>1033</v>
      </c>
      <c r="U138">
        <v>1182</v>
      </c>
      <c r="V138">
        <v>1264</v>
      </c>
      <c r="W138">
        <v>2446</v>
      </c>
      <c r="X138">
        <v>24492.846000000001</v>
      </c>
    </row>
    <row r="139" spans="1:24" x14ac:dyDescent="0.2">
      <c r="A139">
        <v>46902002</v>
      </c>
      <c r="B139" t="s">
        <v>448</v>
      </c>
      <c r="C139">
        <v>46902</v>
      </c>
      <c r="D139" t="s">
        <v>447</v>
      </c>
      <c r="E139">
        <v>46</v>
      </c>
      <c r="F139" t="s">
        <v>445</v>
      </c>
      <c r="G139">
        <v>20</v>
      </c>
      <c r="H139" t="s">
        <v>67</v>
      </c>
      <c r="I139">
        <v>502</v>
      </c>
      <c r="J139">
        <v>479</v>
      </c>
      <c r="K139">
        <v>981</v>
      </c>
      <c r="L139">
        <v>547</v>
      </c>
      <c r="M139">
        <v>535</v>
      </c>
      <c r="N139">
        <v>1082</v>
      </c>
      <c r="O139">
        <v>557</v>
      </c>
      <c r="P139">
        <v>532</v>
      </c>
      <c r="Q139">
        <v>1090</v>
      </c>
      <c r="R139">
        <v>537</v>
      </c>
      <c r="S139">
        <v>537</v>
      </c>
      <c r="T139">
        <v>1074</v>
      </c>
      <c r="U139">
        <v>1239</v>
      </c>
      <c r="V139">
        <v>1296</v>
      </c>
      <c r="W139">
        <v>2535</v>
      </c>
      <c r="X139">
        <v>24492.846000000001</v>
      </c>
    </row>
    <row r="140" spans="1:24" x14ac:dyDescent="0.2">
      <c r="A140">
        <v>31903002</v>
      </c>
      <c r="B140" t="s">
        <v>338</v>
      </c>
      <c r="C140">
        <v>31903</v>
      </c>
      <c r="D140" t="s">
        <v>337</v>
      </c>
      <c r="E140">
        <v>31</v>
      </c>
      <c r="F140" t="s">
        <v>326</v>
      </c>
      <c r="G140">
        <v>1</v>
      </c>
      <c r="H140" t="s">
        <v>327</v>
      </c>
      <c r="I140">
        <v>474</v>
      </c>
      <c r="J140">
        <v>467</v>
      </c>
      <c r="K140">
        <v>941</v>
      </c>
      <c r="L140">
        <v>499</v>
      </c>
      <c r="M140">
        <v>490</v>
      </c>
      <c r="N140">
        <v>989</v>
      </c>
      <c r="O140">
        <v>502</v>
      </c>
      <c r="P140">
        <v>487</v>
      </c>
      <c r="Q140">
        <v>989</v>
      </c>
      <c r="R140">
        <v>496</v>
      </c>
      <c r="S140">
        <v>494</v>
      </c>
      <c r="T140">
        <v>990</v>
      </c>
      <c r="U140">
        <v>755</v>
      </c>
      <c r="V140">
        <v>821</v>
      </c>
      <c r="W140">
        <v>1576</v>
      </c>
      <c r="X140">
        <v>24657.326000000001</v>
      </c>
    </row>
    <row r="141" spans="1:24" x14ac:dyDescent="0.2">
      <c r="A141">
        <v>31903001</v>
      </c>
      <c r="B141" t="s">
        <v>336</v>
      </c>
      <c r="C141">
        <v>31903</v>
      </c>
      <c r="D141" t="s">
        <v>337</v>
      </c>
      <c r="E141">
        <v>31</v>
      </c>
      <c r="F141" t="s">
        <v>326</v>
      </c>
      <c r="G141">
        <v>1</v>
      </c>
      <c r="H141" t="s">
        <v>327</v>
      </c>
      <c r="I141">
        <v>479</v>
      </c>
      <c r="J141">
        <v>465</v>
      </c>
      <c r="K141">
        <v>945</v>
      </c>
      <c r="L141">
        <v>490</v>
      </c>
      <c r="M141">
        <v>476</v>
      </c>
      <c r="N141">
        <v>965</v>
      </c>
      <c r="O141">
        <v>486</v>
      </c>
      <c r="P141">
        <v>463</v>
      </c>
      <c r="Q141">
        <v>949</v>
      </c>
      <c r="R141">
        <v>493</v>
      </c>
      <c r="S141">
        <v>488</v>
      </c>
      <c r="T141">
        <v>981</v>
      </c>
      <c r="U141">
        <v>916</v>
      </c>
      <c r="V141">
        <v>1037</v>
      </c>
      <c r="W141">
        <v>1953</v>
      </c>
      <c r="X141">
        <v>24657.326000000001</v>
      </c>
    </row>
    <row r="142" spans="1:24" x14ac:dyDescent="0.2">
      <c r="A142">
        <v>20908007</v>
      </c>
      <c r="B142" t="s">
        <v>265</v>
      </c>
      <c r="C142">
        <v>20908</v>
      </c>
      <c r="D142" t="s">
        <v>264</v>
      </c>
      <c r="E142">
        <v>20</v>
      </c>
      <c r="F142" t="s">
        <v>251</v>
      </c>
      <c r="G142">
        <v>4</v>
      </c>
      <c r="H142" t="s">
        <v>252</v>
      </c>
      <c r="I142">
        <v>524</v>
      </c>
      <c r="J142">
        <v>513</v>
      </c>
      <c r="K142">
        <v>1037</v>
      </c>
      <c r="L142">
        <v>575</v>
      </c>
      <c r="M142">
        <v>567</v>
      </c>
      <c r="N142">
        <v>1142</v>
      </c>
      <c r="O142">
        <v>569</v>
      </c>
      <c r="P142">
        <v>558</v>
      </c>
      <c r="Q142">
        <v>1127</v>
      </c>
      <c r="R142">
        <v>581</v>
      </c>
      <c r="S142">
        <v>576</v>
      </c>
      <c r="T142">
        <v>1157</v>
      </c>
      <c r="U142">
        <v>1171</v>
      </c>
      <c r="V142">
        <v>1236</v>
      </c>
      <c r="W142">
        <v>2407</v>
      </c>
      <c r="X142">
        <v>24892.39</v>
      </c>
    </row>
    <row r="143" spans="1:24" x14ac:dyDescent="0.2">
      <c r="A143">
        <v>220916001</v>
      </c>
      <c r="B143" t="s">
        <v>1916</v>
      </c>
      <c r="C143">
        <v>220916</v>
      </c>
      <c r="D143" t="s">
        <v>1917</v>
      </c>
      <c r="E143">
        <v>220</v>
      </c>
      <c r="F143" t="s">
        <v>1860</v>
      </c>
      <c r="G143">
        <v>11</v>
      </c>
      <c r="H143" t="s">
        <v>461</v>
      </c>
      <c r="I143">
        <v>508</v>
      </c>
      <c r="J143">
        <v>504</v>
      </c>
      <c r="K143">
        <v>1012</v>
      </c>
      <c r="L143">
        <v>539</v>
      </c>
      <c r="M143">
        <v>529</v>
      </c>
      <c r="N143">
        <v>1068</v>
      </c>
      <c r="O143">
        <v>543</v>
      </c>
      <c r="P143">
        <v>518</v>
      </c>
      <c r="Q143">
        <v>1061</v>
      </c>
      <c r="R143">
        <v>536</v>
      </c>
      <c r="S143">
        <v>541</v>
      </c>
      <c r="T143">
        <v>1077</v>
      </c>
      <c r="U143">
        <v>1099</v>
      </c>
      <c r="V143">
        <v>1084</v>
      </c>
      <c r="W143">
        <v>2183</v>
      </c>
      <c r="X143">
        <v>27763.868000000002</v>
      </c>
    </row>
    <row r="144" spans="1:24" x14ac:dyDescent="0.2">
      <c r="A144">
        <v>220916002</v>
      </c>
      <c r="B144" t="s">
        <v>1918</v>
      </c>
      <c r="C144">
        <v>220916</v>
      </c>
      <c r="D144" t="s">
        <v>1917</v>
      </c>
      <c r="E144">
        <v>220</v>
      </c>
      <c r="F144" t="s">
        <v>1860</v>
      </c>
      <c r="G144">
        <v>11</v>
      </c>
      <c r="H144" t="s">
        <v>461</v>
      </c>
      <c r="I144">
        <v>519</v>
      </c>
      <c r="J144">
        <v>515</v>
      </c>
      <c r="K144">
        <v>1033</v>
      </c>
      <c r="L144">
        <v>546</v>
      </c>
      <c r="M144">
        <v>539</v>
      </c>
      <c r="N144">
        <v>1085</v>
      </c>
      <c r="O144">
        <v>539</v>
      </c>
      <c r="P144">
        <v>525</v>
      </c>
      <c r="Q144">
        <v>1064</v>
      </c>
      <c r="R144">
        <v>553</v>
      </c>
      <c r="S144">
        <v>554</v>
      </c>
      <c r="T144">
        <v>1107</v>
      </c>
      <c r="U144">
        <v>1210</v>
      </c>
      <c r="V144">
        <v>1265</v>
      </c>
      <c r="W144">
        <v>2475</v>
      </c>
      <c r="X144">
        <v>27763.868000000002</v>
      </c>
    </row>
    <row r="145" spans="1:24" x14ac:dyDescent="0.2">
      <c r="A145">
        <v>165901003</v>
      </c>
      <c r="B145" t="s">
        <v>1573</v>
      </c>
      <c r="C145">
        <v>165901</v>
      </c>
      <c r="D145" t="s">
        <v>1571</v>
      </c>
      <c r="E145">
        <v>165</v>
      </c>
      <c r="F145" t="s">
        <v>1572</v>
      </c>
      <c r="G145">
        <v>18</v>
      </c>
      <c r="H145" t="s">
        <v>40</v>
      </c>
      <c r="I145">
        <v>473</v>
      </c>
      <c r="J145">
        <v>468</v>
      </c>
      <c r="K145">
        <v>941</v>
      </c>
      <c r="L145">
        <v>525</v>
      </c>
      <c r="M145">
        <v>522</v>
      </c>
      <c r="N145">
        <v>1047</v>
      </c>
      <c r="O145">
        <v>522</v>
      </c>
      <c r="P145">
        <v>511</v>
      </c>
      <c r="Q145">
        <v>1032</v>
      </c>
      <c r="R145">
        <v>529</v>
      </c>
      <c r="S145">
        <v>537</v>
      </c>
      <c r="T145">
        <v>1066</v>
      </c>
      <c r="U145">
        <v>1075</v>
      </c>
      <c r="V145">
        <v>1074</v>
      </c>
      <c r="W145">
        <v>2149</v>
      </c>
      <c r="X145">
        <v>28117.274000000001</v>
      </c>
    </row>
    <row r="146" spans="1:24" x14ac:dyDescent="0.2">
      <c r="A146">
        <v>165901002</v>
      </c>
      <c r="B146" t="s">
        <v>184</v>
      </c>
      <c r="C146">
        <v>165901</v>
      </c>
      <c r="D146" t="s">
        <v>1571</v>
      </c>
      <c r="E146">
        <v>165</v>
      </c>
      <c r="F146" t="s">
        <v>1572</v>
      </c>
      <c r="G146">
        <v>18</v>
      </c>
      <c r="H146" t="s">
        <v>40</v>
      </c>
      <c r="I146">
        <v>479</v>
      </c>
      <c r="J146">
        <v>475</v>
      </c>
      <c r="K146">
        <v>954</v>
      </c>
      <c r="L146">
        <v>535</v>
      </c>
      <c r="M146">
        <v>540</v>
      </c>
      <c r="N146">
        <v>1075</v>
      </c>
      <c r="O146">
        <v>521</v>
      </c>
      <c r="P146">
        <v>512</v>
      </c>
      <c r="Q146">
        <v>1032</v>
      </c>
      <c r="R146">
        <v>551</v>
      </c>
      <c r="S146">
        <v>573</v>
      </c>
      <c r="T146">
        <v>1124</v>
      </c>
      <c r="U146">
        <v>1071</v>
      </c>
      <c r="V146">
        <v>1150</v>
      </c>
      <c r="W146">
        <v>2221</v>
      </c>
      <c r="X146">
        <v>28117.274000000001</v>
      </c>
    </row>
    <row r="147" spans="1:24" x14ac:dyDescent="0.2">
      <c r="A147">
        <v>15916008</v>
      </c>
      <c r="B147" t="s">
        <v>219</v>
      </c>
      <c r="C147">
        <v>15916</v>
      </c>
      <c r="D147" t="s">
        <v>217</v>
      </c>
      <c r="E147">
        <v>15</v>
      </c>
      <c r="F147" t="s">
        <v>139</v>
      </c>
      <c r="G147">
        <v>20</v>
      </c>
      <c r="H147" t="s">
        <v>67</v>
      </c>
      <c r="I147">
        <v>423</v>
      </c>
      <c r="J147">
        <v>418</v>
      </c>
      <c r="K147">
        <v>841</v>
      </c>
      <c r="L147">
        <v>430</v>
      </c>
      <c r="M147">
        <v>422</v>
      </c>
      <c r="N147">
        <v>852</v>
      </c>
      <c r="O147">
        <v>443</v>
      </c>
      <c r="P147">
        <v>429</v>
      </c>
      <c r="Q147">
        <v>872</v>
      </c>
      <c r="R147">
        <v>418</v>
      </c>
      <c r="S147">
        <v>415</v>
      </c>
      <c r="T147">
        <v>832</v>
      </c>
      <c r="U147">
        <v>1103</v>
      </c>
      <c r="V147">
        <v>1157</v>
      </c>
      <c r="W147">
        <v>2260</v>
      </c>
      <c r="X147">
        <v>28485.071</v>
      </c>
    </row>
    <row r="148" spans="1:24" x14ac:dyDescent="0.2">
      <c r="A148">
        <v>43907004</v>
      </c>
      <c r="B148" t="s">
        <v>414</v>
      </c>
      <c r="C148">
        <v>43907</v>
      </c>
      <c r="D148" t="s">
        <v>413</v>
      </c>
      <c r="E148">
        <v>43</v>
      </c>
      <c r="F148" t="s">
        <v>396</v>
      </c>
      <c r="G148">
        <v>10</v>
      </c>
      <c r="H148" t="s">
        <v>397</v>
      </c>
      <c r="I148">
        <v>513</v>
      </c>
      <c r="J148">
        <v>519</v>
      </c>
      <c r="K148">
        <v>1032</v>
      </c>
      <c r="L148">
        <v>555</v>
      </c>
      <c r="M148">
        <v>553</v>
      </c>
      <c r="N148">
        <v>1107</v>
      </c>
      <c r="O148">
        <v>551</v>
      </c>
      <c r="P148">
        <v>533</v>
      </c>
      <c r="Q148">
        <v>1085</v>
      </c>
      <c r="R148">
        <v>558</v>
      </c>
      <c r="S148">
        <v>578</v>
      </c>
      <c r="T148">
        <v>1136</v>
      </c>
      <c r="U148">
        <v>1021</v>
      </c>
      <c r="V148">
        <v>1084</v>
      </c>
      <c r="W148">
        <v>2105</v>
      </c>
      <c r="X148">
        <v>29090.341</v>
      </c>
    </row>
    <row r="149" spans="1:24" x14ac:dyDescent="0.2">
      <c r="A149">
        <v>101910002</v>
      </c>
      <c r="B149" t="s">
        <v>1039</v>
      </c>
      <c r="C149">
        <v>101910</v>
      </c>
      <c r="D149" t="s">
        <v>1040</v>
      </c>
      <c r="E149">
        <v>101</v>
      </c>
      <c r="F149" t="s">
        <v>971</v>
      </c>
      <c r="G149">
        <v>4</v>
      </c>
      <c r="H149" t="s">
        <v>252</v>
      </c>
      <c r="I149">
        <v>489</v>
      </c>
      <c r="J149">
        <v>478</v>
      </c>
      <c r="K149">
        <v>966</v>
      </c>
      <c r="L149">
        <v>497</v>
      </c>
      <c r="M149">
        <v>485</v>
      </c>
      <c r="N149">
        <v>981</v>
      </c>
      <c r="O149">
        <v>499</v>
      </c>
      <c r="P149">
        <v>475</v>
      </c>
      <c r="Q149">
        <v>974</v>
      </c>
      <c r="R149">
        <v>492</v>
      </c>
      <c r="S149">
        <v>505</v>
      </c>
      <c r="T149">
        <v>995</v>
      </c>
      <c r="U149">
        <v>994</v>
      </c>
      <c r="V149">
        <v>1068</v>
      </c>
      <c r="W149">
        <v>2062</v>
      </c>
      <c r="X149">
        <v>29375.038</v>
      </c>
    </row>
    <row r="150" spans="1:24" x14ac:dyDescent="0.2">
      <c r="A150">
        <v>227904003</v>
      </c>
      <c r="B150" t="s">
        <v>1985</v>
      </c>
      <c r="C150">
        <v>227904</v>
      </c>
      <c r="D150" t="s">
        <v>1984</v>
      </c>
      <c r="E150">
        <v>227</v>
      </c>
      <c r="F150" t="s">
        <v>1963</v>
      </c>
      <c r="G150">
        <v>13</v>
      </c>
      <c r="H150" t="s">
        <v>92</v>
      </c>
      <c r="I150">
        <v>497</v>
      </c>
      <c r="J150">
        <v>497</v>
      </c>
      <c r="K150">
        <v>995</v>
      </c>
      <c r="L150">
        <v>505</v>
      </c>
      <c r="M150">
        <v>504</v>
      </c>
      <c r="N150">
        <v>1009</v>
      </c>
      <c r="O150">
        <v>503</v>
      </c>
      <c r="P150">
        <v>495</v>
      </c>
      <c r="Q150">
        <v>999</v>
      </c>
      <c r="R150">
        <v>506</v>
      </c>
      <c r="S150">
        <v>519</v>
      </c>
      <c r="T150">
        <v>1025</v>
      </c>
      <c r="U150">
        <v>889</v>
      </c>
      <c r="V150">
        <v>1012</v>
      </c>
      <c r="W150">
        <v>1901</v>
      </c>
      <c r="X150">
        <v>29661.931</v>
      </c>
    </row>
    <row r="151" spans="1:24" x14ac:dyDescent="0.2">
      <c r="A151">
        <v>227904001</v>
      </c>
      <c r="B151" t="s">
        <v>1983</v>
      </c>
      <c r="C151">
        <v>227904</v>
      </c>
      <c r="D151" t="s">
        <v>1984</v>
      </c>
      <c r="E151">
        <v>227</v>
      </c>
      <c r="F151" t="s">
        <v>1963</v>
      </c>
      <c r="G151">
        <v>13</v>
      </c>
      <c r="H151" t="s">
        <v>92</v>
      </c>
      <c r="I151">
        <v>522</v>
      </c>
      <c r="J151">
        <v>539</v>
      </c>
      <c r="K151">
        <v>1061</v>
      </c>
      <c r="L151">
        <v>543</v>
      </c>
      <c r="M151">
        <v>549</v>
      </c>
      <c r="N151">
        <v>1092</v>
      </c>
      <c r="O151">
        <v>544</v>
      </c>
      <c r="P151">
        <v>536</v>
      </c>
      <c r="Q151">
        <v>1080</v>
      </c>
      <c r="R151">
        <v>542</v>
      </c>
      <c r="S151">
        <v>566</v>
      </c>
      <c r="T151">
        <v>1107</v>
      </c>
      <c r="U151">
        <v>1068</v>
      </c>
      <c r="V151">
        <v>1125</v>
      </c>
      <c r="W151">
        <v>2193</v>
      </c>
      <c r="X151">
        <v>29661.931</v>
      </c>
    </row>
    <row r="152" spans="1:24" x14ac:dyDescent="0.2">
      <c r="A152">
        <v>101911002</v>
      </c>
      <c r="B152" t="s">
        <v>184</v>
      </c>
      <c r="C152">
        <v>101911</v>
      </c>
      <c r="D152" t="s">
        <v>1042</v>
      </c>
      <c r="E152">
        <v>101</v>
      </c>
      <c r="F152" t="s">
        <v>971</v>
      </c>
      <c r="G152">
        <v>4</v>
      </c>
      <c r="H152" t="s">
        <v>252</v>
      </c>
      <c r="I152">
        <v>435</v>
      </c>
      <c r="J152">
        <v>443</v>
      </c>
      <c r="K152">
        <v>879</v>
      </c>
      <c r="L152">
        <v>444</v>
      </c>
      <c r="M152">
        <v>451</v>
      </c>
      <c r="N152">
        <v>895</v>
      </c>
      <c r="O152">
        <v>446</v>
      </c>
      <c r="P152">
        <v>451</v>
      </c>
      <c r="Q152">
        <v>896</v>
      </c>
      <c r="R152">
        <v>443</v>
      </c>
      <c r="S152">
        <v>450</v>
      </c>
      <c r="T152">
        <v>893</v>
      </c>
      <c r="U152">
        <v>709</v>
      </c>
      <c r="V152">
        <v>832</v>
      </c>
      <c r="W152">
        <v>1541</v>
      </c>
      <c r="X152">
        <v>29678.771000000001</v>
      </c>
    </row>
    <row r="153" spans="1:24" x14ac:dyDescent="0.2">
      <c r="A153">
        <v>101911015</v>
      </c>
      <c r="B153" t="s">
        <v>1045</v>
      </c>
      <c r="C153">
        <v>101911</v>
      </c>
      <c r="D153" t="s">
        <v>1042</v>
      </c>
      <c r="E153">
        <v>101</v>
      </c>
      <c r="F153" t="s">
        <v>971</v>
      </c>
      <c r="G153">
        <v>4</v>
      </c>
      <c r="H153" t="s">
        <v>252</v>
      </c>
      <c r="I153">
        <v>459</v>
      </c>
      <c r="J153">
        <v>469</v>
      </c>
      <c r="K153">
        <v>928</v>
      </c>
      <c r="L153">
        <v>477</v>
      </c>
      <c r="M153">
        <v>480</v>
      </c>
      <c r="N153">
        <v>957</v>
      </c>
      <c r="O153">
        <v>485</v>
      </c>
      <c r="P153">
        <v>479</v>
      </c>
      <c r="Q153">
        <v>964</v>
      </c>
      <c r="R153">
        <v>471</v>
      </c>
      <c r="S153">
        <v>480</v>
      </c>
      <c r="T153">
        <v>951</v>
      </c>
      <c r="U153">
        <v>1010</v>
      </c>
      <c r="V153">
        <v>1093</v>
      </c>
      <c r="W153">
        <v>2103</v>
      </c>
      <c r="X153">
        <v>29678.771000000001</v>
      </c>
    </row>
    <row r="154" spans="1:24" x14ac:dyDescent="0.2">
      <c r="A154">
        <v>101911003</v>
      </c>
      <c r="B154" t="s">
        <v>1043</v>
      </c>
      <c r="C154">
        <v>101911</v>
      </c>
      <c r="D154" t="s">
        <v>1042</v>
      </c>
      <c r="E154">
        <v>101</v>
      </c>
      <c r="F154" t="s">
        <v>971</v>
      </c>
      <c r="G154">
        <v>4</v>
      </c>
      <c r="H154" t="s">
        <v>252</v>
      </c>
      <c r="I154">
        <v>459</v>
      </c>
      <c r="J154">
        <v>472</v>
      </c>
      <c r="K154">
        <v>930</v>
      </c>
      <c r="L154">
        <v>482</v>
      </c>
      <c r="M154">
        <v>486</v>
      </c>
      <c r="N154">
        <v>967</v>
      </c>
      <c r="O154">
        <v>491</v>
      </c>
      <c r="P154">
        <v>481</v>
      </c>
      <c r="Q154">
        <v>972</v>
      </c>
      <c r="R154">
        <v>472</v>
      </c>
      <c r="S154">
        <v>491</v>
      </c>
      <c r="T154">
        <v>963</v>
      </c>
      <c r="U154">
        <v>1171</v>
      </c>
      <c r="V154">
        <v>1215</v>
      </c>
      <c r="W154">
        <v>2386</v>
      </c>
      <c r="X154">
        <v>29678.771000000001</v>
      </c>
    </row>
    <row r="155" spans="1:24" x14ac:dyDescent="0.2">
      <c r="A155">
        <v>220902002</v>
      </c>
      <c r="B155" t="s">
        <v>1869</v>
      </c>
      <c r="C155">
        <v>220902</v>
      </c>
      <c r="D155" t="s">
        <v>1868</v>
      </c>
      <c r="E155">
        <v>220</v>
      </c>
      <c r="F155" t="s">
        <v>1860</v>
      </c>
      <c r="G155">
        <v>11</v>
      </c>
      <c r="H155" t="s">
        <v>461</v>
      </c>
      <c r="I155">
        <v>538</v>
      </c>
      <c r="J155">
        <v>518</v>
      </c>
      <c r="K155">
        <v>1056</v>
      </c>
      <c r="L155">
        <v>557</v>
      </c>
      <c r="M155">
        <v>536</v>
      </c>
      <c r="N155">
        <v>1093</v>
      </c>
      <c r="O155">
        <v>554</v>
      </c>
      <c r="P155">
        <v>527</v>
      </c>
      <c r="Q155">
        <v>1081</v>
      </c>
      <c r="R155">
        <v>562</v>
      </c>
      <c r="S155">
        <v>547</v>
      </c>
      <c r="T155">
        <v>1109</v>
      </c>
      <c r="U155">
        <v>985</v>
      </c>
      <c r="V155">
        <v>1055</v>
      </c>
      <c r="W155">
        <v>2040</v>
      </c>
      <c r="X155">
        <v>29771.72</v>
      </c>
    </row>
    <row r="156" spans="1:24" x14ac:dyDescent="0.2">
      <c r="A156">
        <v>220902010</v>
      </c>
      <c r="B156" t="s">
        <v>1870</v>
      </c>
      <c r="C156">
        <v>220902</v>
      </c>
      <c r="D156" t="s">
        <v>1868</v>
      </c>
      <c r="E156">
        <v>220</v>
      </c>
      <c r="F156" t="s">
        <v>1860</v>
      </c>
      <c r="G156">
        <v>11</v>
      </c>
      <c r="H156" t="s">
        <v>461</v>
      </c>
      <c r="I156">
        <v>520</v>
      </c>
      <c r="J156">
        <v>499</v>
      </c>
      <c r="K156">
        <v>1019</v>
      </c>
      <c r="L156">
        <v>559</v>
      </c>
      <c r="M156">
        <v>554</v>
      </c>
      <c r="N156">
        <v>1113</v>
      </c>
      <c r="O156">
        <v>558</v>
      </c>
      <c r="P156">
        <v>543</v>
      </c>
      <c r="Q156">
        <v>1102</v>
      </c>
      <c r="R156">
        <v>561</v>
      </c>
      <c r="S156">
        <v>567</v>
      </c>
      <c r="T156">
        <v>1128</v>
      </c>
      <c r="U156">
        <v>1021</v>
      </c>
      <c r="V156">
        <v>1059</v>
      </c>
      <c r="W156">
        <v>2080</v>
      </c>
      <c r="X156">
        <v>29771.72</v>
      </c>
    </row>
    <row r="157" spans="1:24" x14ac:dyDescent="0.2">
      <c r="A157">
        <v>108906006</v>
      </c>
      <c r="B157" t="s">
        <v>1191</v>
      </c>
      <c r="C157">
        <v>108906</v>
      </c>
      <c r="D157" t="s">
        <v>1190</v>
      </c>
      <c r="E157">
        <v>108</v>
      </c>
      <c r="F157" t="s">
        <v>1170</v>
      </c>
      <c r="G157">
        <v>1</v>
      </c>
      <c r="H157" t="s">
        <v>327</v>
      </c>
      <c r="I157">
        <v>486</v>
      </c>
      <c r="J157">
        <v>487</v>
      </c>
      <c r="K157">
        <v>973</v>
      </c>
      <c r="L157">
        <v>506</v>
      </c>
      <c r="M157">
        <v>499</v>
      </c>
      <c r="N157">
        <v>1005</v>
      </c>
      <c r="O157">
        <v>505</v>
      </c>
      <c r="P157">
        <v>489</v>
      </c>
      <c r="Q157">
        <v>994</v>
      </c>
      <c r="R157">
        <v>507</v>
      </c>
      <c r="S157">
        <v>513</v>
      </c>
      <c r="T157">
        <v>1020</v>
      </c>
      <c r="U157">
        <v>1046</v>
      </c>
      <c r="V157">
        <v>1151</v>
      </c>
      <c r="W157">
        <v>2197</v>
      </c>
      <c r="X157">
        <v>31390.881000000001</v>
      </c>
    </row>
    <row r="158" spans="1:24" x14ac:dyDescent="0.2">
      <c r="A158">
        <v>108906002</v>
      </c>
      <c r="B158" t="s">
        <v>165</v>
      </c>
      <c r="C158">
        <v>108906</v>
      </c>
      <c r="D158" t="s">
        <v>1190</v>
      </c>
      <c r="E158">
        <v>108</v>
      </c>
      <c r="F158" t="s">
        <v>1170</v>
      </c>
      <c r="G158">
        <v>1</v>
      </c>
      <c r="H158" t="s">
        <v>327</v>
      </c>
      <c r="I158">
        <v>503</v>
      </c>
      <c r="J158">
        <v>491</v>
      </c>
      <c r="K158">
        <v>993</v>
      </c>
      <c r="L158">
        <v>523</v>
      </c>
      <c r="M158">
        <v>509</v>
      </c>
      <c r="N158">
        <v>1032</v>
      </c>
      <c r="O158">
        <v>515</v>
      </c>
      <c r="P158">
        <v>495</v>
      </c>
      <c r="Q158">
        <v>1010</v>
      </c>
      <c r="R158">
        <v>534</v>
      </c>
      <c r="S158">
        <v>530</v>
      </c>
      <c r="T158">
        <v>1064</v>
      </c>
      <c r="U158">
        <v>1128</v>
      </c>
      <c r="V158">
        <v>1174</v>
      </c>
      <c r="W158">
        <v>2302</v>
      </c>
      <c r="X158">
        <v>31390.881000000001</v>
      </c>
    </row>
    <row r="159" spans="1:24" x14ac:dyDescent="0.2">
      <c r="A159">
        <v>108906001</v>
      </c>
      <c r="B159" t="s">
        <v>1189</v>
      </c>
      <c r="C159">
        <v>108906</v>
      </c>
      <c r="D159" t="s">
        <v>1190</v>
      </c>
      <c r="E159">
        <v>108</v>
      </c>
      <c r="F159" t="s">
        <v>1170</v>
      </c>
      <c r="G159">
        <v>1</v>
      </c>
      <c r="H159" t="s">
        <v>327</v>
      </c>
      <c r="I159">
        <v>473</v>
      </c>
      <c r="J159">
        <v>464</v>
      </c>
      <c r="K159">
        <v>936</v>
      </c>
      <c r="L159">
        <v>497</v>
      </c>
      <c r="M159">
        <v>480</v>
      </c>
      <c r="N159">
        <v>977</v>
      </c>
      <c r="O159">
        <v>497</v>
      </c>
      <c r="P159">
        <v>469</v>
      </c>
      <c r="Q159">
        <v>967</v>
      </c>
      <c r="R159">
        <v>496</v>
      </c>
      <c r="S159">
        <v>489</v>
      </c>
      <c r="T159">
        <v>985</v>
      </c>
      <c r="U159">
        <v>1061</v>
      </c>
      <c r="V159">
        <v>1242</v>
      </c>
      <c r="W159">
        <v>2303</v>
      </c>
      <c r="X159">
        <v>31390.881000000001</v>
      </c>
    </row>
    <row r="160" spans="1:24" x14ac:dyDescent="0.2">
      <c r="A160">
        <v>57903002</v>
      </c>
      <c r="B160" t="s">
        <v>521</v>
      </c>
      <c r="C160">
        <v>57903</v>
      </c>
      <c r="D160" t="s">
        <v>520</v>
      </c>
      <c r="E160">
        <v>57</v>
      </c>
      <c r="F160" t="s">
        <v>480</v>
      </c>
      <c r="G160">
        <v>10</v>
      </c>
      <c r="H160" t="s">
        <v>397</v>
      </c>
      <c r="I160">
        <v>506</v>
      </c>
      <c r="J160">
        <v>507</v>
      </c>
      <c r="K160">
        <v>1014</v>
      </c>
      <c r="L160">
        <v>524</v>
      </c>
      <c r="M160">
        <v>523</v>
      </c>
      <c r="N160">
        <v>1048</v>
      </c>
      <c r="O160">
        <v>529</v>
      </c>
      <c r="P160">
        <v>513</v>
      </c>
      <c r="Q160">
        <v>1045</v>
      </c>
      <c r="R160">
        <v>518</v>
      </c>
      <c r="S160">
        <v>534</v>
      </c>
      <c r="T160">
        <v>1052</v>
      </c>
      <c r="U160">
        <v>919</v>
      </c>
      <c r="V160">
        <v>990</v>
      </c>
      <c r="W160">
        <v>1909</v>
      </c>
      <c r="X160">
        <v>32290.821</v>
      </c>
    </row>
    <row r="161" spans="1:24" x14ac:dyDescent="0.2">
      <c r="A161">
        <v>57903006</v>
      </c>
      <c r="B161" t="s">
        <v>522</v>
      </c>
      <c r="C161">
        <v>57903</v>
      </c>
      <c r="D161" t="s">
        <v>520</v>
      </c>
      <c r="E161">
        <v>57</v>
      </c>
      <c r="F161" t="s">
        <v>480</v>
      </c>
      <c r="G161">
        <v>10</v>
      </c>
      <c r="H161" t="s">
        <v>397</v>
      </c>
      <c r="I161">
        <v>510</v>
      </c>
      <c r="J161">
        <v>520</v>
      </c>
      <c r="K161">
        <v>1030</v>
      </c>
      <c r="L161">
        <v>546</v>
      </c>
      <c r="M161">
        <v>547</v>
      </c>
      <c r="N161">
        <v>1093</v>
      </c>
      <c r="O161">
        <v>551</v>
      </c>
      <c r="P161">
        <v>538</v>
      </c>
      <c r="Q161">
        <v>1088</v>
      </c>
      <c r="R161">
        <v>540</v>
      </c>
      <c r="S161">
        <v>561</v>
      </c>
      <c r="T161">
        <v>1100</v>
      </c>
      <c r="U161">
        <v>949</v>
      </c>
      <c r="V161">
        <v>1025</v>
      </c>
      <c r="W161">
        <v>1974</v>
      </c>
      <c r="X161">
        <v>32290.821</v>
      </c>
    </row>
    <row r="162" spans="1:24" x14ac:dyDescent="0.2">
      <c r="A162">
        <v>57903001</v>
      </c>
      <c r="B162" t="s">
        <v>519</v>
      </c>
      <c r="C162">
        <v>57903</v>
      </c>
      <c r="D162" t="s">
        <v>520</v>
      </c>
      <c r="E162">
        <v>57</v>
      </c>
      <c r="F162" t="s">
        <v>480</v>
      </c>
      <c r="G162">
        <v>10</v>
      </c>
      <c r="H162" t="s">
        <v>397</v>
      </c>
      <c r="I162">
        <v>497</v>
      </c>
      <c r="J162">
        <v>504</v>
      </c>
      <c r="K162">
        <v>1002</v>
      </c>
      <c r="L162">
        <v>515</v>
      </c>
      <c r="M162">
        <v>518</v>
      </c>
      <c r="N162">
        <v>1033</v>
      </c>
      <c r="O162">
        <v>511</v>
      </c>
      <c r="P162">
        <v>500</v>
      </c>
      <c r="Q162">
        <v>1011</v>
      </c>
      <c r="R162">
        <v>520</v>
      </c>
      <c r="S162">
        <v>537</v>
      </c>
      <c r="T162">
        <v>1057</v>
      </c>
      <c r="U162">
        <v>1010</v>
      </c>
      <c r="V162">
        <v>1086</v>
      </c>
      <c r="W162">
        <v>2096</v>
      </c>
      <c r="X162">
        <v>32290.821</v>
      </c>
    </row>
    <row r="163" spans="1:24" x14ac:dyDescent="0.2">
      <c r="A163">
        <v>240901003</v>
      </c>
      <c r="B163" t="s">
        <v>2078</v>
      </c>
      <c r="C163">
        <v>240901</v>
      </c>
      <c r="D163" t="s">
        <v>2075</v>
      </c>
      <c r="E163">
        <v>240</v>
      </c>
      <c r="F163" t="s">
        <v>2076</v>
      </c>
      <c r="G163">
        <v>1</v>
      </c>
      <c r="H163" t="s">
        <v>327</v>
      </c>
      <c r="I163">
        <v>420</v>
      </c>
      <c r="J163">
        <v>417</v>
      </c>
      <c r="K163">
        <v>837</v>
      </c>
      <c r="L163">
        <v>422</v>
      </c>
      <c r="M163">
        <v>418</v>
      </c>
      <c r="N163">
        <v>841</v>
      </c>
      <c r="O163">
        <v>434</v>
      </c>
      <c r="P163">
        <v>421</v>
      </c>
      <c r="Q163">
        <v>855</v>
      </c>
      <c r="R163">
        <v>412</v>
      </c>
      <c r="S163">
        <v>416</v>
      </c>
      <c r="T163">
        <v>827</v>
      </c>
      <c r="U163">
        <v>764</v>
      </c>
      <c r="V163">
        <v>805</v>
      </c>
      <c r="W163">
        <v>1569</v>
      </c>
      <c r="X163">
        <v>32358.146000000001</v>
      </c>
    </row>
    <row r="164" spans="1:24" x14ac:dyDescent="0.2">
      <c r="A164">
        <v>240901001</v>
      </c>
      <c r="B164" t="s">
        <v>1865</v>
      </c>
      <c r="C164">
        <v>240901</v>
      </c>
      <c r="D164" t="s">
        <v>2075</v>
      </c>
      <c r="E164">
        <v>240</v>
      </c>
      <c r="F164" t="s">
        <v>2076</v>
      </c>
      <c r="G164">
        <v>1</v>
      </c>
      <c r="H164" t="s">
        <v>327</v>
      </c>
      <c r="I164">
        <v>419</v>
      </c>
      <c r="J164">
        <v>423</v>
      </c>
      <c r="K164">
        <v>842</v>
      </c>
      <c r="L164">
        <v>422</v>
      </c>
      <c r="M164">
        <v>423</v>
      </c>
      <c r="N164">
        <v>844</v>
      </c>
      <c r="O164">
        <v>426</v>
      </c>
      <c r="P164">
        <v>421</v>
      </c>
      <c r="Q164">
        <v>847</v>
      </c>
      <c r="R164">
        <v>417</v>
      </c>
      <c r="S164">
        <v>425</v>
      </c>
      <c r="T164">
        <v>842</v>
      </c>
      <c r="U164">
        <v>911</v>
      </c>
      <c r="V164">
        <v>964</v>
      </c>
      <c r="W164">
        <v>1875</v>
      </c>
      <c r="X164">
        <v>32358.146000000001</v>
      </c>
    </row>
    <row r="165" spans="1:24" x14ac:dyDescent="0.2">
      <c r="A165">
        <v>240901002</v>
      </c>
      <c r="B165" t="s">
        <v>2077</v>
      </c>
      <c r="C165">
        <v>240901</v>
      </c>
      <c r="D165" t="s">
        <v>2075</v>
      </c>
      <c r="E165">
        <v>240</v>
      </c>
      <c r="F165" t="s">
        <v>2076</v>
      </c>
      <c r="G165">
        <v>1</v>
      </c>
      <c r="H165" t="s">
        <v>327</v>
      </c>
      <c r="I165">
        <v>425</v>
      </c>
      <c r="J165">
        <v>423</v>
      </c>
      <c r="K165">
        <v>848</v>
      </c>
      <c r="L165">
        <v>433</v>
      </c>
      <c r="M165">
        <v>428</v>
      </c>
      <c r="N165">
        <v>862</v>
      </c>
      <c r="O165">
        <v>441</v>
      </c>
      <c r="P165">
        <v>425</v>
      </c>
      <c r="Q165">
        <v>866</v>
      </c>
      <c r="R165">
        <v>425</v>
      </c>
      <c r="S165">
        <v>432</v>
      </c>
      <c r="T165">
        <v>857</v>
      </c>
      <c r="U165">
        <v>1004</v>
      </c>
      <c r="V165">
        <v>1084</v>
      </c>
      <c r="W165">
        <v>2088</v>
      </c>
      <c r="X165">
        <v>32358.146000000001</v>
      </c>
    </row>
    <row r="166" spans="1:24" x14ac:dyDescent="0.2">
      <c r="A166">
        <v>61901003</v>
      </c>
      <c r="B166" t="s">
        <v>616</v>
      </c>
      <c r="C166">
        <v>61901</v>
      </c>
      <c r="D166" t="s">
        <v>614</v>
      </c>
      <c r="E166">
        <v>61</v>
      </c>
      <c r="F166" t="s">
        <v>615</v>
      </c>
      <c r="G166">
        <v>11</v>
      </c>
      <c r="H166" t="s">
        <v>461</v>
      </c>
      <c r="I166">
        <v>499</v>
      </c>
      <c r="J166">
        <v>493</v>
      </c>
      <c r="K166">
        <v>992</v>
      </c>
      <c r="L166">
        <v>542</v>
      </c>
      <c r="M166">
        <v>521</v>
      </c>
      <c r="N166">
        <v>1063</v>
      </c>
      <c r="O166">
        <v>544</v>
      </c>
      <c r="P166">
        <v>512</v>
      </c>
      <c r="Q166">
        <v>1056</v>
      </c>
      <c r="R166">
        <v>539</v>
      </c>
      <c r="S166">
        <v>532</v>
      </c>
      <c r="T166">
        <v>1071</v>
      </c>
      <c r="U166">
        <v>1155</v>
      </c>
      <c r="V166">
        <v>1169</v>
      </c>
      <c r="W166">
        <v>2324</v>
      </c>
      <c r="X166">
        <v>33108.014000000003</v>
      </c>
    </row>
    <row r="167" spans="1:24" x14ac:dyDescent="0.2">
      <c r="A167">
        <v>61901007</v>
      </c>
      <c r="B167" t="s">
        <v>617</v>
      </c>
      <c r="C167">
        <v>61901</v>
      </c>
      <c r="D167" t="s">
        <v>614</v>
      </c>
      <c r="E167">
        <v>61</v>
      </c>
      <c r="F167" t="s">
        <v>615</v>
      </c>
      <c r="G167">
        <v>11</v>
      </c>
      <c r="H167" t="s">
        <v>461</v>
      </c>
      <c r="I167">
        <v>510</v>
      </c>
      <c r="J167">
        <v>514</v>
      </c>
      <c r="K167">
        <v>1025</v>
      </c>
      <c r="L167">
        <v>560</v>
      </c>
      <c r="M167">
        <v>547</v>
      </c>
      <c r="N167">
        <v>1107</v>
      </c>
      <c r="O167">
        <v>556</v>
      </c>
      <c r="P167">
        <v>530</v>
      </c>
      <c r="Q167">
        <v>1087</v>
      </c>
      <c r="R167">
        <v>565</v>
      </c>
      <c r="S167">
        <v>565</v>
      </c>
      <c r="T167">
        <v>1129</v>
      </c>
      <c r="U167">
        <v>1213</v>
      </c>
      <c r="V167">
        <v>1245</v>
      </c>
      <c r="W167">
        <v>2458</v>
      </c>
      <c r="X167">
        <v>33108.014000000003</v>
      </c>
    </row>
    <row r="168" spans="1:24" x14ac:dyDescent="0.2">
      <c r="A168">
        <v>61901002</v>
      </c>
      <c r="B168" t="s">
        <v>613</v>
      </c>
      <c r="C168">
        <v>61901</v>
      </c>
      <c r="D168" t="s">
        <v>614</v>
      </c>
      <c r="E168">
        <v>61</v>
      </c>
      <c r="F168" t="s">
        <v>615</v>
      </c>
      <c r="G168">
        <v>11</v>
      </c>
      <c r="H168" t="s">
        <v>461</v>
      </c>
      <c r="I168">
        <v>509</v>
      </c>
      <c r="J168">
        <v>499</v>
      </c>
      <c r="K168">
        <v>1008</v>
      </c>
      <c r="L168">
        <v>533</v>
      </c>
      <c r="M168">
        <v>521</v>
      </c>
      <c r="N168">
        <v>1054</v>
      </c>
      <c r="O168">
        <v>543</v>
      </c>
      <c r="P168">
        <v>515</v>
      </c>
      <c r="Q168">
        <v>1058</v>
      </c>
      <c r="R168">
        <v>524</v>
      </c>
      <c r="S168">
        <v>527</v>
      </c>
      <c r="T168">
        <v>1050</v>
      </c>
      <c r="U168">
        <v>1243</v>
      </c>
      <c r="V168">
        <v>1217</v>
      </c>
      <c r="W168">
        <v>2460</v>
      </c>
      <c r="X168">
        <v>33108.014000000003</v>
      </c>
    </row>
    <row r="169" spans="1:24" x14ac:dyDescent="0.2">
      <c r="A169">
        <v>79901001</v>
      </c>
      <c r="B169" t="s">
        <v>806</v>
      </c>
      <c r="C169">
        <v>79901</v>
      </c>
      <c r="D169" t="s">
        <v>807</v>
      </c>
      <c r="E169">
        <v>79</v>
      </c>
      <c r="F169" t="s">
        <v>808</v>
      </c>
      <c r="G169">
        <v>4</v>
      </c>
      <c r="H169" t="s">
        <v>252</v>
      </c>
      <c r="I169">
        <v>461</v>
      </c>
      <c r="J169">
        <v>459</v>
      </c>
      <c r="K169">
        <v>920</v>
      </c>
      <c r="L169">
        <v>478</v>
      </c>
      <c r="M169">
        <v>475</v>
      </c>
      <c r="N169">
        <v>953</v>
      </c>
      <c r="O169">
        <v>477</v>
      </c>
      <c r="P169">
        <v>464</v>
      </c>
      <c r="Q169">
        <v>942</v>
      </c>
      <c r="R169">
        <v>479</v>
      </c>
      <c r="S169">
        <v>491</v>
      </c>
      <c r="T169">
        <v>970</v>
      </c>
      <c r="U169">
        <v>772</v>
      </c>
      <c r="V169">
        <v>773</v>
      </c>
      <c r="W169">
        <v>1545</v>
      </c>
      <c r="X169">
        <v>35806.830999999998</v>
      </c>
    </row>
    <row r="170" spans="1:24" x14ac:dyDescent="0.2">
      <c r="A170">
        <v>79901002</v>
      </c>
      <c r="B170" t="s">
        <v>809</v>
      </c>
      <c r="C170">
        <v>79901</v>
      </c>
      <c r="D170" t="s">
        <v>807</v>
      </c>
      <c r="E170">
        <v>79</v>
      </c>
      <c r="F170" t="s">
        <v>808</v>
      </c>
      <c r="G170">
        <v>4</v>
      </c>
      <c r="H170" t="s">
        <v>252</v>
      </c>
      <c r="I170">
        <v>457</v>
      </c>
      <c r="J170">
        <v>452</v>
      </c>
      <c r="K170">
        <v>908</v>
      </c>
      <c r="L170">
        <v>463</v>
      </c>
      <c r="M170">
        <v>452</v>
      </c>
      <c r="N170">
        <v>915</v>
      </c>
      <c r="O170">
        <v>466</v>
      </c>
      <c r="P170">
        <v>446</v>
      </c>
      <c r="Q170">
        <v>912</v>
      </c>
      <c r="R170">
        <v>459</v>
      </c>
      <c r="S170">
        <v>460</v>
      </c>
      <c r="T170">
        <v>919</v>
      </c>
      <c r="U170">
        <v>951</v>
      </c>
      <c r="V170">
        <v>930</v>
      </c>
      <c r="W170">
        <v>1881</v>
      </c>
      <c r="X170">
        <v>35806.830999999998</v>
      </c>
    </row>
    <row r="171" spans="1:24" x14ac:dyDescent="0.2">
      <c r="A171">
        <v>79901003</v>
      </c>
      <c r="B171" t="s">
        <v>810</v>
      </c>
      <c r="C171">
        <v>79901</v>
      </c>
      <c r="D171" t="s">
        <v>807</v>
      </c>
      <c r="E171">
        <v>79</v>
      </c>
      <c r="F171" t="s">
        <v>808</v>
      </c>
      <c r="G171">
        <v>4</v>
      </c>
      <c r="H171" t="s">
        <v>252</v>
      </c>
      <c r="I171">
        <v>485</v>
      </c>
      <c r="J171">
        <v>493</v>
      </c>
      <c r="K171">
        <v>979</v>
      </c>
      <c r="L171">
        <v>525</v>
      </c>
      <c r="M171">
        <v>525</v>
      </c>
      <c r="N171">
        <v>1050</v>
      </c>
      <c r="O171">
        <v>532</v>
      </c>
      <c r="P171">
        <v>523</v>
      </c>
      <c r="Q171">
        <v>1055</v>
      </c>
      <c r="R171">
        <v>517</v>
      </c>
      <c r="S171">
        <v>527</v>
      </c>
      <c r="T171">
        <v>1045</v>
      </c>
      <c r="U171">
        <v>1152</v>
      </c>
      <c r="V171">
        <v>1127</v>
      </c>
      <c r="W171">
        <v>2279</v>
      </c>
      <c r="X171">
        <v>35806.830999999998</v>
      </c>
    </row>
    <row r="172" spans="1:24" x14ac:dyDescent="0.2">
      <c r="A172">
        <v>79901009</v>
      </c>
      <c r="B172" t="s">
        <v>811</v>
      </c>
      <c r="C172">
        <v>79901</v>
      </c>
      <c r="D172" t="s">
        <v>807</v>
      </c>
      <c r="E172">
        <v>79</v>
      </c>
      <c r="F172" t="s">
        <v>808</v>
      </c>
      <c r="G172">
        <v>4</v>
      </c>
      <c r="H172" t="s">
        <v>252</v>
      </c>
      <c r="I172">
        <v>504</v>
      </c>
      <c r="J172">
        <v>484</v>
      </c>
      <c r="K172">
        <v>988</v>
      </c>
      <c r="L172">
        <v>555</v>
      </c>
      <c r="M172">
        <v>536</v>
      </c>
      <c r="N172">
        <v>1091</v>
      </c>
      <c r="O172">
        <v>561</v>
      </c>
      <c r="P172">
        <v>532</v>
      </c>
      <c r="Q172">
        <v>1093</v>
      </c>
      <c r="R172">
        <v>550</v>
      </c>
      <c r="S172">
        <v>539</v>
      </c>
      <c r="T172">
        <v>1089</v>
      </c>
      <c r="U172">
        <v>1198</v>
      </c>
      <c r="V172">
        <v>1204</v>
      </c>
      <c r="W172">
        <v>2402</v>
      </c>
      <c r="X172">
        <v>35806.830999999998</v>
      </c>
    </row>
    <row r="173" spans="1:24" x14ac:dyDescent="0.2">
      <c r="A173">
        <v>152901022</v>
      </c>
      <c r="B173" t="s">
        <v>1469</v>
      </c>
      <c r="C173">
        <v>152901</v>
      </c>
      <c r="D173" t="s">
        <v>1467</v>
      </c>
      <c r="E173">
        <v>152</v>
      </c>
      <c r="F173" t="s">
        <v>1466</v>
      </c>
      <c r="G173">
        <v>17</v>
      </c>
      <c r="H173" t="s">
        <v>388</v>
      </c>
      <c r="I173">
        <v>456</v>
      </c>
      <c r="J173">
        <v>456</v>
      </c>
      <c r="K173">
        <v>912</v>
      </c>
      <c r="L173">
        <v>508</v>
      </c>
      <c r="M173">
        <v>503</v>
      </c>
      <c r="N173">
        <v>1011</v>
      </c>
      <c r="O173">
        <v>505</v>
      </c>
      <c r="P173">
        <v>495</v>
      </c>
      <c r="Q173">
        <v>999</v>
      </c>
      <c r="R173">
        <v>512</v>
      </c>
      <c r="S173">
        <v>510</v>
      </c>
      <c r="T173">
        <v>1022</v>
      </c>
      <c r="U173">
        <v>1008</v>
      </c>
      <c r="V173">
        <v>1009</v>
      </c>
      <c r="W173">
        <v>2017</v>
      </c>
      <c r="X173">
        <v>35808.504000000001</v>
      </c>
    </row>
    <row r="174" spans="1:24" x14ac:dyDescent="0.2">
      <c r="A174">
        <v>152901020</v>
      </c>
      <c r="B174" t="s">
        <v>714</v>
      </c>
      <c r="C174">
        <v>152901</v>
      </c>
      <c r="D174" t="s">
        <v>1467</v>
      </c>
      <c r="E174">
        <v>152</v>
      </c>
      <c r="F174" t="s">
        <v>1466</v>
      </c>
      <c r="G174">
        <v>17</v>
      </c>
      <c r="H174" t="s">
        <v>388</v>
      </c>
      <c r="I174">
        <v>462</v>
      </c>
      <c r="J174">
        <v>448</v>
      </c>
      <c r="K174">
        <v>910</v>
      </c>
      <c r="L174">
        <v>493</v>
      </c>
      <c r="M174">
        <v>478</v>
      </c>
      <c r="N174">
        <v>971</v>
      </c>
      <c r="O174">
        <v>494</v>
      </c>
      <c r="P174">
        <v>477</v>
      </c>
      <c r="Q174">
        <v>970</v>
      </c>
      <c r="R174">
        <v>492</v>
      </c>
      <c r="S174">
        <v>479</v>
      </c>
      <c r="T174">
        <v>971</v>
      </c>
      <c r="U174">
        <v>1017</v>
      </c>
      <c r="V174">
        <v>1024</v>
      </c>
      <c r="W174">
        <v>2041</v>
      </c>
      <c r="X174">
        <v>35808.504000000001</v>
      </c>
    </row>
    <row r="175" spans="1:24" x14ac:dyDescent="0.2">
      <c r="A175">
        <v>152901023</v>
      </c>
      <c r="B175" t="s">
        <v>1470</v>
      </c>
      <c r="C175">
        <v>152901</v>
      </c>
      <c r="D175" t="s">
        <v>1467</v>
      </c>
      <c r="E175">
        <v>152</v>
      </c>
      <c r="F175" t="s">
        <v>1466</v>
      </c>
      <c r="G175">
        <v>17</v>
      </c>
      <c r="H175" t="s">
        <v>388</v>
      </c>
      <c r="I175">
        <v>428</v>
      </c>
      <c r="J175">
        <v>427</v>
      </c>
      <c r="K175">
        <v>856</v>
      </c>
      <c r="L175">
        <v>463</v>
      </c>
      <c r="M175">
        <v>458</v>
      </c>
      <c r="N175">
        <v>921</v>
      </c>
      <c r="O175">
        <v>469</v>
      </c>
      <c r="P175">
        <v>450</v>
      </c>
      <c r="Q175">
        <v>919</v>
      </c>
      <c r="R175">
        <v>457</v>
      </c>
      <c r="S175">
        <v>466</v>
      </c>
      <c r="T175">
        <v>923</v>
      </c>
      <c r="U175">
        <v>989</v>
      </c>
      <c r="V175">
        <v>1059</v>
      </c>
      <c r="W175">
        <v>2048</v>
      </c>
      <c r="X175">
        <v>35808.504000000001</v>
      </c>
    </row>
    <row r="176" spans="1:24" x14ac:dyDescent="0.2">
      <c r="A176">
        <v>57910010</v>
      </c>
      <c r="B176" t="s">
        <v>583</v>
      </c>
      <c r="C176">
        <v>57910</v>
      </c>
      <c r="D176" t="s">
        <v>579</v>
      </c>
      <c r="E176">
        <v>57</v>
      </c>
      <c r="F176" t="s">
        <v>480</v>
      </c>
      <c r="G176">
        <v>10</v>
      </c>
      <c r="H176" t="s">
        <v>397</v>
      </c>
      <c r="I176">
        <v>476</v>
      </c>
      <c r="J176">
        <v>478</v>
      </c>
      <c r="K176">
        <v>954</v>
      </c>
      <c r="L176">
        <v>496</v>
      </c>
      <c r="M176">
        <v>496</v>
      </c>
      <c r="N176">
        <v>993</v>
      </c>
      <c r="O176">
        <v>505</v>
      </c>
      <c r="P176">
        <v>500</v>
      </c>
      <c r="Q176">
        <v>1005</v>
      </c>
      <c r="R176">
        <v>487</v>
      </c>
      <c r="S176">
        <v>493</v>
      </c>
      <c r="T176">
        <v>979</v>
      </c>
      <c r="U176">
        <v>845</v>
      </c>
      <c r="V176">
        <v>753</v>
      </c>
      <c r="W176">
        <v>1598</v>
      </c>
      <c r="X176">
        <v>36814.025999999998</v>
      </c>
    </row>
    <row r="177" spans="1:24" x14ac:dyDescent="0.2">
      <c r="A177">
        <v>57910002</v>
      </c>
      <c r="B177" t="s">
        <v>580</v>
      </c>
      <c r="C177">
        <v>57910</v>
      </c>
      <c r="D177" t="s">
        <v>579</v>
      </c>
      <c r="E177">
        <v>57</v>
      </c>
      <c r="F177" t="s">
        <v>480</v>
      </c>
      <c r="G177">
        <v>10</v>
      </c>
      <c r="H177" t="s">
        <v>397</v>
      </c>
      <c r="I177">
        <v>435</v>
      </c>
      <c r="J177">
        <v>435</v>
      </c>
      <c r="K177">
        <v>869</v>
      </c>
      <c r="L177">
        <v>437</v>
      </c>
      <c r="M177">
        <v>437</v>
      </c>
      <c r="N177">
        <v>874</v>
      </c>
      <c r="O177">
        <v>440</v>
      </c>
      <c r="P177">
        <v>436</v>
      </c>
      <c r="Q177">
        <v>876</v>
      </c>
      <c r="R177">
        <v>433</v>
      </c>
      <c r="S177">
        <v>439</v>
      </c>
      <c r="T177">
        <v>871</v>
      </c>
      <c r="U177">
        <v>1164</v>
      </c>
      <c r="V177">
        <v>1379</v>
      </c>
      <c r="W177">
        <v>2543</v>
      </c>
      <c r="X177">
        <v>36814.025999999998</v>
      </c>
    </row>
    <row r="178" spans="1:24" x14ac:dyDescent="0.2">
      <c r="A178">
        <v>108912007</v>
      </c>
      <c r="B178" t="s">
        <v>1212</v>
      </c>
      <c r="C178">
        <v>108912</v>
      </c>
      <c r="D178" t="s">
        <v>1210</v>
      </c>
      <c r="E178">
        <v>108</v>
      </c>
      <c r="F178" t="s">
        <v>1170</v>
      </c>
      <c r="G178">
        <v>1</v>
      </c>
      <c r="H178" t="s">
        <v>327</v>
      </c>
      <c r="I178">
        <v>462</v>
      </c>
      <c r="J178">
        <v>444</v>
      </c>
      <c r="K178">
        <v>906</v>
      </c>
      <c r="L178">
        <v>457</v>
      </c>
      <c r="M178">
        <v>445</v>
      </c>
      <c r="N178">
        <v>902</v>
      </c>
      <c r="O178">
        <v>469</v>
      </c>
      <c r="P178">
        <v>439</v>
      </c>
      <c r="Q178">
        <v>908</v>
      </c>
      <c r="R178">
        <v>441</v>
      </c>
      <c r="S178">
        <v>454</v>
      </c>
      <c r="T178">
        <v>894</v>
      </c>
      <c r="U178">
        <v>1051</v>
      </c>
      <c r="V178">
        <v>1120</v>
      </c>
      <c r="W178">
        <v>2171</v>
      </c>
      <c r="X178">
        <v>38643.683000000005</v>
      </c>
    </row>
    <row r="179" spans="1:24" x14ac:dyDescent="0.2">
      <c r="A179">
        <v>108912004</v>
      </c>
      <c r="B179" t="s">
        <v>1211</v>
      </c>
      <c r="C179">
        <v>108912</v>
      </c>
      <c r="D179" t="s">
        <v>1210</v>
      </c>
      <c r="E179">
        <v>108</v>
      </c>
      <c r="F179" t="s">
        <v>1170</v>
      </c>
      <c r="G179">
        <v>1</v>
      </c>
      <c r="H179" t="s">
        <v>327</v>
      </c>
      <c r="I179">
        <v>479</v>
      </c>
      <c r="J179">
        <v>488</v>
      </c>
      <c r="K179">
        <v>967</v>
      </c>
      <c r="L179">
        <v>479</v>
      </c>
      <c r="M179">
        <v>488</v>
      </c>
      <c r="N179">
        <v>967</v>
      </c>
      <c r="O179">
        <v>491</v>
      </c>
      <c r="P179">
        <v>500</v>
      </c>
      <c r="Q179">
        <v>991</v>
      </c>
      <c r="R179">
        <v>461</v>
      </c>
      <c r="S179">
        <v>470</v>
      </c>
      <c r="T179">
        <v>931</v>
      </c>
      <c r="U179">
        <v>1215</v>
      </c>
      <c r="V179">
        <v>1288</v>
      </c>
      <c r="W179">
        <v>2503</v>
      </c>
      <c r="X179">
        <v>38643.683000000005</v>
      </c>
    </row>
    <row r="180" spans="1:24" x14ac:dyDescent="0.2">
      <c r="A180">
        <v>108912001</v>
      </c>
      <c r="B180" t="s">
        <v>1209</v>
      </c>
      <c r="C180">
        <v>108912</v>
      </c>
      <c r="D180" t="s">
        <v>1210</v>
      </c>
      <c r="E180">
        <v>108</v>
      </c>
      <c r="F180" t="s">
        <v>1170</v>
      </c>
      <c r="G180">
        <v>1</v>
      </c>
      <c r="H180" t="s">
        <v>327</v>
      </c>
      <c r="I180">
        <v>498</v>
      </c>
      <c r="J180">
        <v>493</v>
      </c>
      <c r="K180">
        <v>991</v>
      </c>
      <c r="L180">
        <v>498</v>
      </c>
      <c r="M180">
        <v>493</v>
      </c>
      <c r="N180">
        <v>991</v>
      </c>
      <c r="O180">
        <v>509</v>
      </c>
      <c r="P180">
        <v>492</v>
      </c>
      <c r="Q180">
        <v>1001</v>
      </c>
      <c r="R180">
        <v>474</v>
      </c>
      <c r="S180">
        <v>495</v>
      </c>
      <c r="T180">
        <v>969</v>
      </c>
      <c r="U180">
        <v>1254</v>
      </c>
      <c r="V180">
        <v>1308</v>
      </c>
      <c r="W180">
        <v>2562</v>
      </c>
      <c r="X180">
        <v>38643.683000000005</v>
      </c>
    </row>
    <row r="181" spans="1:24" x14ac:dyDescent="0.2">
      <c r="A181">
        <v>220907002</v>
      </c>
      <c r="B181" t="s">
        <v>1897</v>
      </c>
      <c r="C181">
        <v>220907</v>
      </c>
      <c r="D181" t="s">
        <v>1896</v>
      </c>
      <c r="E181">
        <v>220</v>
      </c>
      <c r="F181" t="s">
        <v>1860</v>
      </c>
      <c r="G181">
        <v>11</v>
      </c>
      <c r="H181" t="s">
        <v>461</v>
      </c>
      <c r="I181">
        <v>512</v>
      </c>
      <c r="J181">
        <v>507</v>
      </c>
      <c r="K181">
        <v>1019</v>
      </c>
      <c r="L181">
        <v>536</v>
      </c>
      <c r="M181">
        <v>529</v>
      </c>
      <c r="N181">
        <v>1065</v>
      </c>
      <c r="O181">
        <v>533</v>
      </c>
      <c r="P181">
        <v>515</v>
      </c>
      <c r="Q181">
        <v>1049</v>
      </c>
      <c r="R181">
        <v>539</v>
      </c>
      <c r="S181">
        <v>543</v>
      </c>
      <c r="T181">
        <v>1081</v>
      </c>
      <c r="U181">
        <v>1111</v>
      </c>
      <c r="V181">
        <v>1251</v>
      </c>
      <c r="W181">
        <v>2362</v>
      </c>
      <c r="X181">
        <v>39585.264000000003</v>
      </c>
    </row>
    <row r="182" spans="1:24" x14ac:dyDescent="0.2">
      <c r="A182">
        <v>220907004</v>
      </c>
      <c r="B182" t="s">
        <v>54</v>
      </c>
      <c r="C182">
        <v>220907</v>
      </c>
      <c r="D182" t="s">
        <v>1896</v>
      </c>
      <c r="E182">
        <v>220</v>
      </c>
      <c r="F182" t="s">
        <v>1860</v>
      </c>
      <c r="G182">
        <v>11</v>
      </c>
      <c r="H182" t="s">
        <v>461</v>
      </c>
      <c r="I182">
        <v>520</v>
      </c>
      <c r="J182">
        <v>505</v>
      </c>
      <c r="K182">
        <v>1025</v>
      </c>
      <c r="L182">
        <v>557</v>
      </c>
      <c r="M182">
        <v>547</v>
      </c>
      <c r="N182">
        <v>1103</v>
      </c>
      <c r="O182">
        <v>560</v>
      </c>
      <c r="P182">
        <v>540</v>
      </c>
      <c r="Q182">
        <v>1100</v>
      </c>
      <c r="R182">
        <v>553</v>
      </c>
      <c r="S182">
        <v>554</v>
      </c>
      <c r="T182">
        <v>1106</v>
      </c>
      <c r="U182">
        <v>1249</v>
      </c>
      <c r="V182">
        <v>1307</v>
      </c>
      <c r="W182">
        <v>2556</v>
      </c>
      <c r="X182">
        <v>39585.264000000003</v>
      </c>
    </row>
    <row r="183" spans="1:24" x14ac:dyDescent="0.2">
      <c r="A183">
        <v>188901002</v>
      </c>
      <c r="B183" t="s">
        <v>1742</v>
      </c>
      <c r="C183">
        <v>188901</v>
      </c>
      <c r="D183" t="s">
        <v>1740</v>
      </c>
      <c r="E183">
        <v>188</v>
      </c>
      <c r="F183" t="s">
        <v>1741</v>
      </c>
      <c r="G183">
        <v>16</v>
      </c>
      <c r="H183" t="s">
        <v>283</v>
      </c>
      <c r="I183">
        <v>437</v>
      </c>
      <c r="J183">
        <v>441</v>
      </c>
      <c r="K183">
        <v>877</v>
      </c>
      <c r="L183">
        <v>442</v>
      </c>
      <c r="M183">
        <v>446</v>
      </c>
      <c r="N183">
        <v>887</v>
      </c>
      <c r="O183">
        <v>454</v>
      </c>
      <c r="P183">
        <v>445</v>
      </c>
      <c r="Q183">
        <v>898</v>
      </c>
      <c r="R183">
        <v>430</v>
      </c>
      <c r="S183">
        <v>446</v>
      </c>
      <c r="T183">
        <v>877</v>
      </c>
      <c r="U183">
        <v>921</v>
      </c>
      <c r="V183">
        <v>992</v>
      </c>
      <c r="W183">
        <v>1913</v>
      </c>
      <c r="X183">
        <v>40388.050999999999</v>
      </c>
    </row>
    <row r="184" spans="1:24" x14ac:dyDescent="0.2">
      <c r="A184">
        <v>188901004</v>
      </c>
      <c r="B184" t="s">
        <v>1743</v>
      </c>
      <c r="C184">
        <v>188901</v>
      </c>
      <c r="D184" t="s">
        <v>1740</v>
      </c>
      <c r="E184">
        <v>188</v>
      </c>
      <c r="F184" t="s">
        <v>1741</v>
      </c>
      <c r="G184">
        <v>16</v>
      </c>
      <c r="H184" t="s">
        <v>283</v>
      </c>
      <c r="I184">
        <v>418</v>
      </c>
      <c r="J184">
        <v>453</v>
      </c>
      <c r="K184">
        <v>871</v>
      </c>
      <c r="L184">
        <v>421</v>
      </c>
      <c r="M184">
        <v>456</v>
      </c>
      <c r="N184">
        <v>878</v>
      </c>
      <c r="O184">
        <v>425</v>
      </c>
      <c r="P184">
        <v>454</v>
      </c>
      <c r="Q184">
        <v>879</v>
      </c>
      <c r="R184">
        <v>416</v>
      </c>
      <c r="S184">
        <v>460</v>
      </c>
      <c r="T184">
        <v>876</v>
      </c>
      <c r="U184">
        <v>1046</v>
      </c>
      <c r="V184">
        <v>1051</v>
      </c>
      <c r="W184">
        <v>2097</v>
      </c>
      <c r="X184">
        <v>40388.050999999999</v>
      </c>
    </row>
    <row r="185" spans="1:24" x14ac:dyDescent="0.2">
      <c r="A185">
        <v>188901001</v>
      </c>
      <c r="B185" t="s">
        <v>1739</v>
      </c>
      <c r="C185">
        <v>188901</v>
      </c>
      <c r="D185" t="s">
        <v>1740</v>
      </c>
      <c r="E185">
        <v>188</v>
      </c>
      <c r="F185" t="s">
        <v>1741</v>
      </c>
      <c r="G185">
        <v>16</v>
      </c>
      <c r="H185" t="s">
        <v>283</v>
      </c>
      <c r="I185">
        <v>492</v>
      </c>
      <c r="J185">
        <v>494</v>
      </c>
      <c r="K185">
        <v>986</v>
      </c>
      <c r="L185">
        <v>524</v>
      </c>
      <c r="M185">
        <v>526</v>
      </c>
      <c r="N185">
        <v>1050</v>
      </c>
      <c r="O185">
        <v>528</v>
      </c>
      <c r="P185">
        <v>521</v>
      </c>
      <c r="Q185">
        <v>1049</v>
      </c>
      <c r="R185">
        <v>520</v>
      </c>
      <c r="S185">
        <v>530</v>
      </c>
      <c r="T185">
        <v>1050</v>
      </c>
      <c r="U185">
        <v>1053</v>
      </c>
      <c r="V185">
        <v>1087</v>
      </c>
      <c r="W185">
        <v>2140</v>
      </c>
      <c r="X185">
        <v>40388.050999999999</v>
      </c>
    </row>
    <row r="186" spans="1:24" x14ac:dyDescent="0.2">
      <c r="A186">
        <v>188901005</v>
      </c>
      <c r="B186" t="s">
        <v>1744</v>
      </c>
      <c r="C186">
        <v>188901</v>
      </c>
      <c r="D186" t="s">
        <v>1740</v>
      </c>
      <c r="E186">
        <v>188</v>
      </c>
      <c r="F186" t="s">
        <v>1741</v>
      </c>
      <c r="G186">
        <v>16</v>
      </c>
      <c r="H186" t="s">
        <v>283</v>
      </c>
      <c r="I186">
        <v>453</v>
      </c>
      <c r="J186">
        <v>462</v>
      </c>
      <c r="K186">
        <v>915</v>
      </c>
      <c r="L186">
        <v>477</v>
      </c>
      <c r="M186">
        <v>487</v>
      </c>
      <c r="N186">
        <v>964</v>
      </c>
      <c r="O186">
        <v>489</v>
      </c>
      <c r="P186">
        <v>486</v>
      </c>
      <c r="Q186">
        <v>975</v>
      </c>
      <c r="R186">
        <v>462</v>
      </c>
      <c r="S186">
        <v>488</v>
      </c>
      <c r="T186">
        <v>949</v>
      </c>
      <c r="U186">
        <v>1109</v>
      </c>
      <c r="V186">
        <v>1105</v>
      </c>
      <c r="W186">
        <v>2214</v>
      </c>
      <c r="X186">
        <v>40388.050999999999</v>
      </c>
    </row>
    <row r="187" spans="1:24" x14ac:dyDescent="0.2">
      <c r="A187">
        <v>220908004</v>
      </c>
      <c r="B187" t="s">
        <v>1902</v>
      </c>
      <c r="C187">
        <v>220908</v>
      </c>
      <c r="D187" t="s">
        <v>1900</v>
      </c>
      <c r="E187">
        <v>220</v>
      </c>
      <c r="F187" t="s">
        <v>1860</v>
      </c>
      <c r="G187">
        <v>11</v>
      </c>
      <c r="H187" t="s">
        <v>461</v>
      </c>
      <c r="I187">
        <v>501</v>
      </c>
      <c r="J187">
        <v>478</v>
      </c>
      <c r="K187">
        <v>979</v>
      </c>
      <c r="L187">
        <v>511</v>
      </c>
      <c r="M187">
        <v>490</v>
      </c>
      <c r="N187">
        <v>1001</v>
      </c>
      <c r="O187">
        <v>517</v>
      </c>
      <c r="P187">
        <v>484</v>
      </c>
      <c r="Q187">
        <v>1002</v>
      </c>
      <c r="R187">
        <v>503</v>
      </c>
      <c r="S187">
        <v>497</v>
      </c>
      <c r="T187">
        <v>1001</v>
      </c>
      <c r="U187">
        <v>822</v>
      </c>
      <c r="V187">
        <v>909</v>
      </c>
      <c r="W187">
        <v>1731</v>
      </c>
      <c r="X187">
        <v>40472.946000000018</v>
      </c>
    </row>
    <row r="188" spans="1:24" x14ac:dyDescent="0.2">
      <c r="A188">
        <v>220908005</v>
      </c>
      <c r="B188" t="s">
        <v>1903</v>
      </c>
      <c r="C188">
        <v>220908</v>
      </c>
      <c r="D188" t="s">
        <v>1900</v>
      </c>
      <c r="E188">
        <v>220</v>
      </c>
      <c r="F188" t="s">
        <v>1860</v>
      </c>
      <c r="G188">
        <v>11</v>
      </c>
      <c r="H188" t="s">
        <v>461</v>
      </c>
      <c r="I188">
        <v>515</v>
      </c>
      <c r="J188">
        <v>510</v>
      </c>
      <c r="K188">
        <v>1025</v>
      </c>
      <c r="L188">
        <v>544</v>
      </c>
      <c r="M188">
        <v>536</v>
      </c>
      <c r="N188">
        <v>1080</v>
      </c>
      <c r="O188">
        <v>544</v>
      </c>
      <c r="P188">
        <v>526</v>
      </c>
      <c r="Q188">
        <v>1071</v>
      </c>
      <c r="R188">
        <v>543</v>
      </c>
      <c r="S188">
        <v>547</v>
      </c>
      <c r="T188">
        <v>1091</v>
      </c>
      <c r="U188">
        <v>1005</v>
      </c>
      <c r="V188">
        <v>1013</v>
      </c>
      <c r="W188">
        <v>2018</v>
      </c>
      <c r="X188">
        <v>40472.946000000018</v>
      </c>
    </row>
    <row r="189" spans="1:24" x14ac:dyDescent="0.2">
      <c r="A189">
        <v>220908007</v>
      </c>
      <c r="B189" t="s">
        <v>1905</v>
      </c>
      <c r="C189">
        <v>220908</v>
      </c>
      <c r="D189" t="s">
        <v>1900</v>
      </c>
      <c r="E189">
        <v>220</v>
      </c>
      <c r="F189" t="s">
        <v>1860</v>
      </c>
      <c r="G189">
        <v>11</v>
      </c>
      <c r="H189" t="s">
        <v>461</v>
      </c>
      <c r="I189">
        <v>496</v>
      </c>
      <c r="J189">
        <v>483</v>
      </c>
      <c r="K189">
        <v>979</v>
      </c>
      <c r="L189">
        <v>535</v>
      </c>
      <c r="M189">
        <v>514</v>
      </c>
      <c r="N189">
        <v>1049</v>
      </c>
      <c r="O189">
        <v>540</v>
      </c>
      <c r="P189">
        <v>504</v>
      </c>
      <c r="Q189">
        <v>1044</v>
      </c>
      <c r="R189">
        <v>528</v>
      </c>
      <c r="S189">
        <v>528</v>
      </c>
      <c r="T189">
        <v>1056</v>
      </c>
      <c r="U189">
        <v>1058</v>
      </c>
      <c r="V189">
        <v>1048</v>
      </c>
      <c r="W189">
        <v>2106</v>
      </c>
      <c r="X189">
        <v>40472.946000000018</v>
      </c>
    </row>
    <row r="190" spans="1:24" x14ac:dyDescent="0.2">
      <c r="A190">
        <v>220908002</v>
      </c>
      <c r="B190" t="s">
        <v>1899</v>
      </c>
      <c r="C190">
        <v>220908</v>
      </c>
      <c r="D190" t="s">
        <v>1900</v>
      </c>
      <c r="E190">
        <v>220</v>
      </c>
      <c r="F190" t="s">
        <v>1860</v>
      </c>
      <c r="G190">
        <v>11</v>
      </c>
      <c r="H190" t="s">
        <v>461</v>
      </c>
      <c r="I190">
        <v>509</v>
      </c>
      <c r="J190">
        <v>500</v>
      </c>
      <c r="K190">
        <v>1010</v>
      </c>
      <c r="L190">
        <v>527</v>
      </c>
      <c r="M190">
        <v>517</v>
      </c>
      <c r="N190">
        <v>1044</v>
      </c>
      <c r="O190">
        <v>528</v>
      </c>
      <c r="P190">
        <v>506</v>
      </c>
      <c r="Q190">
        <v>1034</v>
      </c>
      <c r="R190">
        <v>526</v>
      </c>
      <c r="S190">
        <v>526</v>
      </c>
      <c r="T190">
        <v>1052</v>
      </c>
      <c r="U190">
        <v>1008</v>
      </c>
      <c r="V190">
        <v>1110</v>
      </c>
      <c r="W190">
        <v>2118</v>
      </c>
      <c r="X190">
        <v>40472.946000000018</v>
      </c>
    </row>
    <row r="191" spans="1:24" x14ac:dyDescent="0.2">
      <c r="A191">
        <v>220908003</v>
      </c>
      <c r="B191" t="s">
        <v>1901</v>
      </c>
      <c r="C191">
        <v>220908</v>
      </c>
      <c r="D191" t="s">
        <v>1900</v>
      </c>
      <c r="E191">
        <v>220</v>
      </c>
      <c r="F191" t="s">
        <v>1860</v>
      </c>
      <c r="G191">
        <v>11</v>
      </c>
      <c r="H191" t="s">
        <v>461</v>
      </c>
      <c r="I191">
        <v>525</v>
      </c>
      <c r="J191">
        <v>518</v>
      </c>
      <c r="K191">
        <v>1043</v>
      </c>
      <c r="L191">
        <v>558</v>
      </c>
      <c r="M191">
        <v>546</v>
      </c>
      <c r="N191">
        <v>1104</v>
      </c>
      <c r="O191">
        <v>562</v>
      </c>
      <c r="P191">
        <v>536</v>
      </c>
      <c r="Q191">
        <v>1099</v>
      </c>
      <c r="R191">
        <v>554</v>
      </c>
      <c r="S191">
        <v>557</v>
      </c>
      <c r="T191">
        <v>1111</v>
      </c>
      <c r="U191">
        <v>1142</v>
      </c>
      <c r="V191">
        <v>1217</v>
      </c>
      <c r="W191">
        <v>2359</v>
      </c>
      <c r="X191">
        <v>40472.946000000018</v>
      </c>
    </row>
    <row r="192" spans="1:24" x14ac:dyDescent="0.2">
      <c r="A192">
        <v>108909007</v>
      </c>
      <c r="B192" t="s">
        <v>1204</v>
      </c>
      <c r="C192">
        <v>108909</v>
      </c>
      <c r="D192" t="s">
        <v>1201</v>
      </c>
      <c r="E192">
        <v>108</v>
      </c>
      <c r="F192" t="s">
        <v>1170</v>
      </c>
      <c r="G192">
        <v>1</v>
      </c>
      <c r="H192" t="s">
        <v>327</v>
      </c>
      <c r="I192">
        <v>468</v>
      </c>
      <c r="J192">
        <v>465</v>
      </c>
      <c r="K192">
        <v>933</v>
      </c>
      <c r="L192">
        <v>469</v>
      </c>
      <c r="M192">
        <v>465</v>
      </c>
      <c r="N192">
        <v>934</v>
      </c>
      <c r="O192">
        <v>483</v>
      </c>
      <c r="P192">
        <v>483</v>
      </c>
      <c r="Q192">
        <v>965</v>
      </c>
      <c r="R192">
        <v>457</v>
      </c>
      <c r="S192">
        <v>449</v>
      </c>
      <c r="T192">
        <v>906</v>
      </c>
      <c r="U192">
        <v>846</v>
      </c>
      <c r="V192">
        <v>928</v>
      </c>
      <c r="W192">
        <v>1774</v>
      </c>
      <c r="X192">
        <v>42765.840000000018</v>
      </c>
    </row>
    <row r="193" spans="1:24" x14ac:dyDescent="0.2">
      <c r="A193">
        <v>108909001</v>
      </c>
      <c r="B193" t="s">
        <v>1200</v>
      </c>
      <c r="C193">
        <v>108909</v>
      </c>
      <c r="D193" t="s">
        <v>1201</v>
      </c>
      <c r="E193">
        <v>108</v>
      </c>
      <c r="F193" t="s">
        <v>1170</v>
      </c>
      <c r="G193">
        <v>1</v>
      </c>
      <c r="H193" t="s">
        <v>327</v>
      </c>
      <c r="I193">
        <v>483</v>
      </c>
      <c r="J193">
        <v>469</v>
      </c>
      <c r="K193">
        <v>952</v>
      </c>
      <c r="L193">
        <v>482</v>
      </c>
      <c r="M193">
        <v>464</v>
      </c>
      <c r="N193">
        <v>946</v>
      </c>
      <c r="O193">
        <v>488</v>
      </c>
      <c r="P193">
        <v>463</v>
      </c>
      <c r="Q193">
        <v>950</v>
      </c>
      <c r="R193">
        <v>475</v>
      </c>
      <c r="S193">
        <v>464</v>
      </c>
      <c r="T193">
        <v>939</v>
      </c>
      <c r="U193">
        <v>919</v>
      </c>
      <c r="V193">
        <v>1001</v>
      </c>
      <c r="W193">
        <v>1920</v>
      </c>
      <c r="X193">
        <v>42765.840000000018</v>
      </c>
    </row>
    <row r="194" spans="1:24" x14ac:dyDescent="0.2">
      <c r="A194">
        <v>108909002</v>
      </c>
      <c r="B194" t="s">
        <v>1202</v>
      </c>
      <c r="C194">
        <v>108909</v>
      </c>
      <c r="D194" t="s">
        <v>1201</v>
      </c>
      <c r="E194">
        <v>108</v>
      </c>
      <c r="F194" t="s">
        <v>1170</v>
      </c>
      <c r="G194">
        <v>1</v>
      </c>
      <c r="H194" t="s">
        <v>327</v>
      </c>
      <c r="I194">
        <v>454</v>
      </c>
      <c r="J194">
        <v>436</v>
      </c>
      <c r="K194">
        <v>890</v>
      </c>
      <c r="L194">
        <v>459</v>
      </c>
      <c r="M194">
        <v>438</v>
      </c>
      <c r="N194">
        <v>897</v>
      </c>
      <c r="O194">
        <v>454</v>
      </c>
      <c r="P194">
        <v>433</v>
      </c>
      <c r="Q194">
        <v>886</v>
      </c>
      <c r="R194">
        <v>466</v>
      </c>
      <c r="S194">
        <v>446</v>
      </c>
      <c r="T194">
        <v>912</v>
      </c>
      <c r="U194">
        <v>915</v>
      </c>
      <c r="V194">
        <v>1007</v>
      </c>
      <c r="W194">
        <v>1922</v>
      </c>
      <c r="X194">
        <v>42765.840000000018</v>
      </c>
    </row>
    <row r="195" spans="1:24" x14ac:dyDescent="0.2">
      <c r="A195">
        <v>108909003</v>
      </c>
      <c r="B195" t="s">
        <v>1203</v>
      </c>
      <c r="C195">
        <v>108909</v>
      </c>
      <c r="D195" t="s">
        <v>1201</v>
      </c>
      <c r="E195">
        <v>108</v>
      </c>
      <c r="F195" t="s">
        <v>1170</v>
      </c>
      <c r="G195">
        <v>1</v>
      </c>
      <c r="H195" t="s">
        <v>327</v>
      </c>
      <c r="I195">
        <v>502</v>
      </c>
      <c r="J195">
        <v>483</v>
      </c>
      <c r="K195">
        <v>985</v>
      </c>
      <c r="L195">
        <v>504</v>
      </c>
      <c r="M195">
        <v>485</v>
      </c>
      <c r="N195">
        <v>989</v>
      </c>
      <c r="O195">
        <v>508</v>
      </c>
      <c r="P195">
        <v>481</v>
      </c>
      <c r="Q195">
        <v>989</v>
      </c>
      <c r="R195">
        <v>498</v>
      </c>
      <c r="S195">
        <v>491</v>
      </c>
      <c r="T195">
        <v>989</v>
      </c>
      <c r="U195">
        <v>1032</v>
      </c>
      <c r="V195">
        <v>1110</v>
      </c>
      <c r="W195">
        <v>2142</v>
      </c>
      <c r="X195">
        <v>42765.840000000018</v>
      </c>
    </row>
    <row r="196" spans="1:24" x14ac:dyDescent="0.2">
      <c r="A196">
        <v>246913002</v>
      </c>
      <c r="B196" t="s">
        <v>2143</v>
      </c>
      <c r="C196">
        <v>246913</v>
      </c>
      <c r="D196" t="s">
        <v>2142</v>
      </c>
      <c r="E196">
        <v>246</v>
      </c>
      <c r="F196" t="s">
        <v>2118</v>
      </c>
      <c r="G196">
        <v>13</v>
      </c>
      <c r="H196" t="s">
        <v>92</v>
      </c>
      <c r="I196">
        <v>568</v>
      </c>
      <c r="J196">
        <v>565</v>
      </c>
      <c r="K196">
        <v>1132</v>
      </c>
      <c r="L196">
        <v>585</v>
      </c>
      <c r="M196">
        <v>586</v>
      </c>
      <c r="N196">
        <v>1171</v>
      </c>
      <c r="O196">
        <v>593</v>
      </c>
      <c r="P196">
        <v>582</v>
      </c>
      <c r="Q196">
        <v>1175</v>
      </c>
      <c r="R196">
        <v>576</v>
      </c>
      <c r="S196">
        <v>591</v>
      </c>
      <c r="T196">
        <v>1167</v>
      </c>
      <c r="U196">
        <v>916</v>
      </c>
      <c r="V196">
        <v>1035</v>
      </c>
      <c r="W196">
        <v>1951</v>
      </c>
      <c r="X196">
        <v>42977.415999999997</v>
      </c>
    </row>
    <row r="197" spans="1:24" x14ac:dyDescent="0.2">
      <c r="A197">
        <v>246913001</v>
      </c>
      <c r="B197" t="s">
        <v>2141</v>
      </c>
      <c r="C197">
        <v>246913</v>
      </c>
      <c r="D197" t="s">
        <v>2142</v>
      </c>
      <c r="E197">
        <v>246</v>
      </c>
      <c r="F197" t="s">
        <v>2118</v>
      </c>
      <c r="G197">
        <v>13</v>
      </c>
      <c r="H197" t="s">
        <v>92</v>
      </c>
      <c r="I197">
        <v>538</v>
      </c>
      <c r="J197">
        <v>533</v>
      </c>
      <c r="K197">
        <v>1071</v>
      </c>
      <c r="L197">
        <v>576</v>
      </c>
      <c r="M197">
        <v>569</v>
      </c>
      <c r="N197">
        <v>1146</v>
      </c>
      <c r="O197">
        <v>575</v>
      </c>
      <c r="P197">
        <v>555</v>
      </c>
      <c r="Q197">
        <v>1132</v>
      </c>
      <c r="R197">
        <v>577</v>
      </c>
      <c r="S197">
        <v>584</v>
      </c>
      <c r="T197">
        <v>1161</v>
      </c>
      <c r="U197">
        <v>1078</v>
      </c>
      <c r="V197">
        <v>1116</v>
      </c>
      <c r="W197">
        <v>2194</v>
      </c>
      <c r="X197">
        <v>42977.415999999997</v>
      </c>
    </row>
    <row r="198" spans="1:24" x14ac:dyDescent="0.2">
      <c r="A198">
        <v>246913003</v>
      </c>
      <c r="B198" t="s">
        <v>2144</v>
      </c>
      <c r="C198">
        <v>246913</v>
      </c>
      <c r="D198" t="s">
        <v>2142</v>
      </c>
      <c r="E198">
        <v>246</v>
      </c>
      <c r="F198" t="s">
        <v>2118</v>
      </c>
      <c r="G198">
        <v>13</v>
      </c>
      <c r="H198" t="s">
        <v>92</v>
      </c>
      <c r="I198">
        <v>556</v>
      </c>
      <c r="J198">
        <v>543</v>
      </c>
      <c r="K198">
        <v>1099</v>
      </c>
      <c r="L198">
        <v>580</v>
      </c>
      <c r="M198">
        <v>573</v>
      </c>
      <c r="N198">
        <v>1154</v>
      </c>
      <c r="O198">
        <v>575</v>
      </c>
      <c r="P198">
        <v>558</v>
      </c>
      <c r="Q198">
        <v>1133</v>
      </c>
      <c r="R198">
        <v>586</v>
      </c>
      <c r="S198">
        <v>591</v>
      </c>
      <c r="T198">
        <v>1177</v>
      </c>
      <c r="U198">
        <v>1128</v>
      </c>
      <c r="V198">
        <v>1124</v>
      </c>
      <c r="W198">
        <v>2252</v>
      </c>
      <c r="X198">
        <v>42977.415999999997</v>
      </c>
    </row>
    <row r="199" spans="1:24" x14ac:dyDescent="0.2">
      <c r="A199">
        <v>246913005</v>
      </c>
      <c r="B199" t="s">
        <v>2146</v>
      </c>
      <c r="C199">
        <v>246913</v>
      </c>
      <c r="D199" t="s">
        <v>2142</v>
      </c>
      <c r="E199">
        <v>246</v>
      </c>
      <c r="F199" t="s">
        <v>2118</v>
      </c>
      <c r="G199">
        <v>13</v>
      </c>
      <c r="H199" t="s">
        <v>92</v>
      </c>
      <c r="I199">
        <v>583</v>
      </c>
      <c r="J199">
        <v>567</v>
      </c>
      <c r="K199">
        <v>1150</v>
      </c>
      <c r="L199">
        <v>610</v>
      </c>
      <c r="M199">
        <v>610</v>
      </c>
      <c r="N199">
        <v>1221</v>
      </c>
      <c r="O199">
        <v>620</v>
      </c>
      <c r="P199">
        <v>604</v>
      </c>
      <c r="Q199">
        <v>1225</v>
      </c>
      <c r="R199">
        <v>601</v>
      </c>
      <c r="S199">
        <v>616</v>
      </c>
      <c r="T199">
        <v>1216</v>
      </c>
      <c r="U199">
        <v>1097</v>
      </c>
      <c r="V199">
        <v>1160</v>
      </c>
      <c r="W199">
        <v>2257</v>
      </c>
      <c r="X199">
        <v>42977.415999999997</v>
      </c>
    </row>
    <row r="200" spans="1:24" x14ac:dyDescent="0.2">
      <c r="A200">
        <v>246913004</v>
      </c>
      <c r="B200" t="s">
        <v>2145</v>
      </c>
      <c r="C200">
        <v>246913</v>
      </c>
      <c r="D200" t="s">
        <v>2142</v>
      </c>
      <c r="E200">
        <v>246</v>
      </c>
      <c r="F200" t="s">
        <v>2118</v>
      </c>
      <c r="G200">
        <v>13</v>
      </c>
      <c r="H200" t="s">
        <v>92</v>
      </c>
      <c r="I200">
        <v>527</v>
      </c>
      <c r="J200">
        <v>527</v>
      </c>
      <c r="K200">
        <v>1053</v>
      </c>
      <c r="L200">
        <v>567</v>
      </c>
      <c r="M200">
        <v>561</v>
      </c>
      <c r="N200">
        <v>1128</v>
      </c>
      <c r="O200">
        <v>572</v>
      </c>
      <c r="P200">
        <v>550</v>
      </c>
      <c r="Q200">
        <v>1124</v>
      </c>
      <c r="R200">
        <v>561</v>
      </c>
      <c r="S200">
        <v>571</v>
      </c>
      <c r="T200">
        <v>1133</v>
      </c>
      <c r="U200">
        <v>1178</v>
      </c>
      <c r="V200">
        <v>1215</v>
      </c>
      <c r="W200">
        <v>2393</v>
      </c>
      <c r="X200">
        <v>42977.415999999997</v>
      </c>
    </row>
    <row r="201" spans="1:24" x14ac:dyDescent="0.2">
      <c r="A201">
        <v>101920006</v>
      </c>
      <c r="B201" t="s">
        <v>1128</v>
      </c>
      <c r="C201">
        <v>101920</v>
      </c>
      <c r="D201" t="s">
        <v>1125</v>
      </c>
      <c r="E201">
        <v>101</v>
      </c>
      <c r="F201" t="s">
        <v>971</v>
      </c>
      <c r="G201">
        <v>4</v>
      </c>
      <c r="H201" t="s">
        <v>252</v>
      </c>
      <c r="I201">
        <v>495</v>
      </c>
      <c r="J201">
        <v>507</v>
      </c>
      <c r="K201">
        <v>1002</v>
      </c>
      <c r="L201">
        <v>557</v>
      </c>
      <c r="M201">
        <v>558</v>
      </c>
      <c r="N201">
        <v>1115</v>
      </c>
      <c r="O201">
        <v>556</v>
      </c>
      <c r="P201">
        <v>544</v>
      </c>
      <c r="Q201">
        <v>1101</v>
      </c>
      <c r="R201">
        <v>559</v>
      </c>
      <c r="S201">
        <v>571</v>
      </c>
      <c r="T201">
        <v>1129</v>
      </c>
      <c r="U201">
        <v>1047</v>
      </c>
      <c r="V201">
        <v>1077</v>
      </c>
      <c r="W201">
        <v>2124</v>
      </c>
      <c r="X201">
        <v>43301.116000000002</v>
      </c>
    </row>
    <row r="202" spans="1:24" x14ac:dyDescent="0.2">
      <c r="A202">
        <v>101920003</v>
      </c>
      <c r="B202" t="s">
        <v>1126</v>
      </c>
      <c r="C202">
        <v>101920</v>
      </c>
      <c r="D202" t="s">
        <v>1125</v>
      </c>
      <c r="E202">
        <v>101</v>
      </c>
      <c r="F202" t="s">
        <v>971</v>
      </c>
      <c r="G202">
        <v>4</v>
      </c>
      <c r="H202" t="s">
        <v>252</v>
      </c>
      <c r="I202">
        <v>433</v>
      </c>
      <c r="J202">
        <v>462</v>
      </c>
      <c r="K202">
        <v>895</v>
      </c>
      <c r="L202">
        <v>448</v>
      </c>
      <c r="M202">
        <v>474</v>
      </c>
      <c r="N202">
        <v>921</v>
      </c>
      <c r="O202">
        <v>453</v>
      </c>
      <c r="P202">
        <v>474</v>
      </c>
      <c r="Q202">
        <v>926</v>
      </c>
      <c r="R202">
        <v>443</v>
      </c>
      <c r="S202">
        <v>473</v>
      </c>
      <c r="T202">
        <v>917</v>
      </c>
      <c r="U202">
        <v>1010</v>
      </c>
      <c r="V202">
        <v>1206</v>
      </c>
      <c r="W202">
        <v>2216</v>
      </c>
      <c r="X202">
        <v>43301.116000000002</v>
      </c>
    </row>
    <row r="203" spans="1:24" x14ac:dyDescent="0.2">
      <c r="A203">
        <v>101920005</v>
      </c>
      <c r="B203" t="s">
        <v>1127</v>
      </c>
      <c r="C203">
        <v>101920</v>
      </c>
      <c r="D203" t="s">
        <v>1125</v>
      </c>
      <c r="E203">
        <v>101</v>
      </c>
      <c r="F203" t="s">
        <v>971</v>
      </c>
      <c r="G203">
        <v>4</v>
      </c>
      <c r="H203" t="s">
        <v>252</v>
      </c>
      <c r="I203">
        <v>429</v>
      </c>
      <c r="J203">
        <v>437</v>
      </c>
      <c r="K203">
        <v>866</v>
      </c>
      <c r="L203">
        <v>430</v>
      </c>
      <c r="M203">
        <v>437</v>
      </c>
      <c r="N203">
        <v>867</v>
      </c>
      <c r="O203">
        <v>435</v>
      </c>
      <c r="P203">
        <v>432</v>
      </c>
      <c r="Q203">
        <v>866</v>
      </c>
      <c r="R203">
        <v>426</v>
      </c>
      <c r="S203">
        <v>441</v>
      </c>
      <c r="T203">
        <v>867</v>
      </c>
      <c r="U203">
        <v>1071</v>
      </c>
      <c r="V203">
        <v>1261</v>
      </c>
      <c r="W203">
        <v>2332</v>
      </c>
      <c r="X203">
        <v>43301.116000000002</v>
      </c>
    </row>
    <row r="204" spans="1:24" x14ac:dyDescent="0.2">
      <c r="A204">
        <v>108904006</v>
      </c>
      <c r="B204" t="s">
        <v>1186</v>
      </c>
      <c r="C204">
        <v>108904</v>
      </c>
      <c r="D204" t="s">
        <v>1183</v>
      </c>
      <c r="E204">
        <v>108</v>
      </c>
      <c r="F204" t="s">
        <v>1170</v>
      </c>
      <c r="G204">
        <v>1</v>
      </c>
      <c r="H204" t="s">
        <v>327</v>
      </c>
      <c r="I204">
        <v>553</v>
      </c>
      <c r="J204">
        <v>534</v>
      </c>
      <c r="K204">
        <v>1087</v>
      </c>
      <c r="L204">
        <v>560</v>
      </c>
      <c r="M204">
        <v>542</v>
      </c>
      <c r="N204">
        <v>1102</v>
      </c>
      <c r="O204">
        <v>555</v>
      </c>
      <c r="P204">
        <v>532</v>
      </c>
      <c r="Q204">
        <v>1087</v>
      </c>
      <c r="R204">
        <v>569</v>
      </c>
      <c r="S204">
        <v>560</v>
      </c>
      <c r="T204">
        <v>1129</v>
      </c>
      <c r="U204">
        <v>1086</v>
      </c>
      <c r="V204">
        <v>1140</v>
      </c>
      <c r="W204">
        <v>2226</v>
      </c>
      <c r="X204">
        <v>44418.781000000003</v>
      </c>
    </row>
    <row r="205" spans="1:24" x14ac:dyDescent="0.2">
      <c r="A205">
        <v>108904001</v>
      </c>
      <c r="B205" t="s">
        <v>1182</v>
      </c>
      <c r="C205">
        <v>108904</v>
      </c>
      <c r="D205" t="s">
        <v>1183</v>
      </c>
      <c r="E205">
        <v>108</v>
      </c>
      <c r="F205" t="s">
        <v>1170</v>
      </c>
      <c r="G205">
        <v>1</v>
      </c>
      <c r="H205" t="s">
        <v>327</v>
      </c>
      <c r="I205">
        <v>530</v>
      </c>
      <c r="J205">
        <v>522</v>
      </c>
      <c r="K205">
        <v>1052</v>
      </c>
      <c r="L205">
        <v>534</v>
      </c>
      <c r="M205">
        <v>522</v>
      </c>
      <c r="N205">
        <v>1056</v>
      </c>
      <c r="O205">
        <v>515</v>
      </c>
      <c r="P205">
        <v>491</v>
      </c>
      <c r="Q205">
        <v>1006</v>
      </c>
      <c r="R205">
        <v>552</v>
      </c>
      <c r="S205">
        <v>554</v>
      </c>
      <c r="T205">
        <v>1106</v>
      </c>
      <c r="U205">
        <v>1214</v>
      </c>
      <c r="V205">
        <v>1221</v>
      </c>
      <c r="W205">
        <v>2435</v>
      </c>
      <c r="X205">
        <v>44418.781000000003</v>
      </c>
    </row>
    <row r="206" spans="1:24" x14ac:dyDescent="0.2">
      <c r="A206">
        <v>57912006</v>
      </c>
      <c r="B206" t="s">
        <v>589</v>
      </c>
      <c r="C206">
        <v>57912</v>
      </c>
      <c r="D206" t="s">
        <v>586</v>
      </c>
      <c r="E206">
        <v>57</v>
      </c>
      <c r="F206" t="s">
        <v>480</v>
      </c>
      <c r="G206">
        <v>10</v>
      </c>
      <c r="H206" t="s">
        <v>397</v>
      </c>
      <c r="I206">
        <v>460</v>
      </c>
      <c r="J206">
        <v>455</v>
      </c>
      <c r="K206">
        <v>916</v>
      </c>
      <c r="L206">
        <v>467</v>
      </c>
      <c r="M206">
        <v>458</v>
      </c>
      <c r="N206">
        <v>925</v>
      </c>
      <c r="O206">
        <v>482</v>
      </c>
      <c r="P206">
        <v>461</v>
      </c>
      <c r="Q206">
        <v>943</v>
      </c>
      <c r="R206">
        <v>449</v>
      </c>
      <c r="S206">
        <v>455</v>
      </c>
      <c r="T206">
        <v>905</v>
      </c>
      <c r="U206">
        <v>935</v>
      </c>
      <c r="V206">
        <v>848</v>
      </c>
      <c r="W206">
        <v>1783</v>
      </c>
      <c r="X206">
        <v>44695.108999999982</v>
      </c>
    </row>
    <row r="207" spans="1:24" x14ac:dyDescent="0.2">
      <c r="A207">
        <v>57912002</v>
      </c>
      <c r="B207" t="s">
        <v>585</v>
      </c>
      <c r="C207">
        <v>57912</v>
      </c>
      <c r="D207" t="s">
        <v>586</v>
      </c>
      <c r="E207">
        <v>57</v>
      </c>
      <c r="F207" t="s">
        <v>480</v>
      </c>
      <c r="G207">
        <v>10</v>
      </c>
      <c r="H207" t="s">
        <v>397</v>
      </c>
      <c r="I207">
        <v>450</v>
      </c>
      <c r="J207">
        <v>456</v>
      </c>
      <c r="K207">
        <v>907</v>
      </c>
      <c r="L207">
        <v>451</v>
      </c>
      <c r="M207">
        <v>456</v>
      </c>
      <c r="N207">
        <v>907</v>
      </c>
      <c r="O207">
        <v>457</v>
      </c>
      <c r="P207">
        <v>452</v>
      </c>
      <c r="Q207">
        <v>909</v>
      </c>
      <c r="R207">
        <v>444</v>
      </c>
      <c r="S207">
        <v>461</v>
      </c>
      <c r="T207">
        <v>905</v>
      </c>
      <c r="U207">
        <v>1126</v>
      </c>
      <c r="V207">
        <v>1270</v>
      </c>
      <c r="W207">
        <v>2396</v>
      </c>
      <c r="X207">
        <v>44695.108999999982</v>
      </c>
    </row>
    <row r="208" spans="1:24" x14ac:dyDescent="0.2">
      <c r="A208">
        <v>57912004</v>
      </c>
      <c r="B208" t="s">
        <v>587</v>
      </c>
      <c r="C208">
        <v>57912</v>
      </c>
      <c r="D208" t="s">
        <v>586</v>
      </c>
      <c r="E208">
        <v>57</v>
      </c>
      <c r="F208" t="s">
        <v>480</v>
      </c>
      <c r="G208">
        <v>10</v>
      </c>
      <c r="H208" t="s">
        <v>397</v>
      </c>
      <c r="I208">
        <v>448</v>
      </c>
      <c r="J208">
        <v>450</v>
      </c>
      <c r="K208">
        <v>898</v>
      </c>
      <c r="L208">
        <v>457</v>
      </c>
      <c r="M208">
        <v>457</v>
      </c>
      <c r="N208">
        <v>914</v>
      </c>
      <c r="O208">
        <v>457</v>
      </c>
      <c r="P208">
        <v>447</v>
      </c>
      <c r="Q208">
        <v>903</v>
      </c>
      <c r="R208">
        <v>458</v>
      </c>
      <c r="S208">
        <v>466</v>
      </c>
      <c r="T208">
        <v>924</v>
      </c>
      <c r="U208">
        <v>1146</v>
      </c>
      <c r="V208">
        <v>1317</v>
      </c>
      <c r="W208">
        <v>2463</v>
      </c>
      <c r="X208">
        <v>44695.108999999982</v>
      </c>
    </row>
    <row r="209" spans="1:24" x14ac:dyDescent="0.2">
      <c r="A209">
        <v>178904015</v>
      </c>
      <c r="B209" t="s">
        <v>1198</v>
      </c>
      <c r="C209">
        <v>178904</v>
      </c>
      <c r="D209" t="s">
        <v>1662</v>
      </c>
      <c r="E209">
        <v>178</v>
      </c>
      <c r="F209" t="s">
        <v>1657</v>
      </c>
      <c r="G209">
        <v>2</v>
      </c>
      <c r="H209" t="s">
        <v>59</v>
      </c>
      <c r="I209">
        <v>509</v>
      </c>
      <c r="J209">
        <v>490</v>
      </c>
      <c r="K209">
        <v>999</v>
      </c>
      <c r="L209">
        <v>520</v>
      </c>
      <c r="M209">
        <v>501</v>
      </c>
      <c r="N209">
        <v>1021</v>
      </c>
      <c r="O209">
        <v>519</v>
      </c>
      <c r="P209">
        <v>490</v>
      </c>
      <c r="Q209">
        <v>1009</v>
      </c>
      <c r="R209">
        <v>521</v>
      </c>
      <c r="S209">
        <v>514</v>
      </c>
      <c r="T209">
        <v>1035</v>
      </c>
      <c r="U209">
        <v>687</v>
      </c>
      <c r="V209">
        <v>676</v>
      </c>
      <c r="W209">
        <v>1363</v>
      </c>
      <c r="X209">
        <v>46632.576000000001</v>
      </c>
    </row>
    <row r="210" spans="1:24" x14ac:dyDescent="0.2">
      <c r="A210">
        <v>178904003</v>
      </c>
      <c r="B210" t="s">
        <v>1664</v>
      </c>
      <c r="C210">
        <v>178904</v>
      </c>
      <c r="D210" t="s">
        <v>1662</v>
      </c>
      <c r="E210">
        <v>178</v>
      </c>
      <c r="F210" t="s">
        <v>1657</v>
      </c>
      <c r="G210">
        <v>2</v>
      </c>
      <c r="H210" t="s">
        <v>59</v>
      </c>
      <c r="I210">
        <v>463</v>
      </c>
      <c r="J210">
        <v>449</v>
      </c>
      <c r="K210">
        <v>912</v>
      </c>
      <c r="L210">
        <v>461</v>
      </c>
      <c r="M210">
        <v>446</v>
      </c>
      <c r="N210">
        <v>908</v>
      </c>
      <c r="O210">
        <v>464</v>
      </c>
      <c r="P210">
        <v>441</v>
      </c>
      <c r="Q210">
        <v>905</v>
      </c>
      <c r="R210">
        <v>459</v>
      </c>
      <c r="S210">
        <v>451</v>
      </c>
      <c r="T210">
        <v>910</v>
      </c>
      <c r="U210">
        <v>655</v>
      </c>
      <c r="V210">
        <v>734</v>
      </c>
      <c r="W210">
        <v>1389</v>
      </c>
      <c r="X210">
        <v>46632.576000000001</v>
      </c>
    </row>
    <row r="211" spans="1:24" x14ac:dyDescent="0.2">
      <c r="A211">
        <v>178904004</v>
      </c>
      <c r="B211" t="s">
        <v>1542</v>
      </c>
      <c r="C211">
        <v>178904</v>
      </c>
      <c r="D211" t="s">
        <v>1662</v>
      </c>
      <c r="E211">
        <v>178</v>
      </c>
      <c r="F211" t="s">
        <v>1657</v>
      </c>
      <c r="G211">
        <v>2</v>
      </c>
      <c r="H211" t="s">
        <v>59</v>
      </c>
      <c r="I211">
        <v>477</v>
      </c>
      <c r="J211">
        <v>460</v>
      </c>
      <c r="K211">
        <v>937</v>
      </c>
      <c r="L211">
        <v>484</v>
      </c>
      <c r="M211">
        <v>462</v>
      </c>
      <c r="N211">
        <v>946</v>
      </c>
      <c r="O211">
        <v>481</v>
      </c>
      <c r="P211">
        <v>454</v>
      </c>
      <c r="Q211">
        <v>936</v>
      </c>
      <c r="R211">
        <v>486</v>
      </c>
      <c r="S211">
        <v>470</v>
      </c>
      <c r="T211">
        <v>956</v>
      </c>
      <c r="U211">
        <v>796</v>
      </c>
      <c r="V211">
        <v>870</v>
      </c>
      <c r="W211">
        <v>1666</v>
      </c>
      <c r="X211">
        <v>46632.576000000001</v>
      </c>
    </row>
    <row r="212" spans="1:24" x14ac:dyDescent="0.2">
      <c r="A212">
        <v>178904002</v>
      </c>
      <c r="B212" t="s">
        <v>1663</v>
      </c>
      <c r="C212">
        <v>178904</v>
      </c>
      <c r="D212" t="s">
        <v>1662</v>
      </c>
      <c r="E212">
        <v>178</v>
      </c>
      <c r="F212" t="s">
        <v>1657</v>
      </c>
      <c r="G212">
        <v>2</v>
      </c>
      <c r="H212" t="s">
        <v>59</v>
      </c>
      <c r="I212">
        <v>505</v>
      </c>
      <c r="J212">
        <v>500</v>
      </c>
      <c r="K212">
        <v>1005</v>
      </c>
      <c r="L212">
        <v>540</v>
      </c>
      <c r="M212">
        <v>535</v>
      </c>
      <c r="N212">
        <v>1075</v>
      </c>
      <c r="O212">
        <v>535</v>
      </c>
      <c r="P212">
        <v>522</v>
      </c>
      <c r="Q212">
        <v>1057</v>
      </c>
      <c r="R212">
        <v>544</v>
      </c>
      <c r="S212">
        <v>547</v>
      </c>
      <c r="T212">
        <v>1092</v>
      </c>
      <c r="U212">
        <v>864</v>
      </c>
      <c r="V212">
        <v>937</v>
      </c>
      <c r="W212">
        <v>1801</v>
      </c>
      <c r="X212">
        <v>46632.576000000001</v>
      </c>
    </row>
    <row r="213" spans="1:24" x14ac:dyDescent="0.2">
      <c r="A213">
        <v>178904001</v>
      </c>
      <c r="B213" t="s">
        <v>1661</v>
      </c>
      <c r="C213">
        <v>178904</v>
      </c>
      <c r="D213" t="s">
        <v>1662</v>
      </c>
      <c r="E213">
        <v>178</v>
      </c>
      <c r="F213" t="s">
        <v>1657</v>
      </c>
      <c r="G213">
        <v>2</v>
      </c>
      <c r="H213" t="s">
        <v>59</v>
      </c>
      <c r="I213">
        <v>487</v>
      </c>
      <c r="J213">
        <v>466</v>
      </c>
      <c r="K213">
        <v>953</v>
      </c>
      <c r="L213">
        <v>507</v>
      </c>
      <c r="M213">
        <v>490</v>
      </c>
      <c r="N213">
        <v>997</v>
      </c>
      <c r="O213">
        <v>504</v>
      </c>
      <c r="P213">
        <v>478</v>
      </c>
      <c r="Q213">
        <v>982</v>
      </c>
      <c r="R213">
        <v>512</v>
      </c>
      <c r="S213">
        <v>507</v>
      </c>
      <c r="T213">
        <v>1019</v>
      </c>
      <c r="U213">
        <v>921</v>
      </c>
      <c r="V213">
        <v>918</v>
      </c>
      <c r="W213">
        <v>1839</v>
      </c>
      <c r="X213">
        <v>46632.576000000001</v>
      </c>
    </row>
    <row r="214" spans="1:24" x14ac:dyDescent="0.2">
      <c r="A214">
        <v>178904005</v>
      </c>
      <c r="B214" t="s">
        <v>1665</v>
      </c>
      <c r="C214">
        <v>178904</v>
      </c>
      <c r="D214" t="s">
        <v>1662</v>
      </c>
      <c r="E214">
        <v>178</v>
      </c>
      <c r="F214" t="s">
        <v>1657</v>
      </c>
      <c r="G214">
        <v>2</v>
      </c>
      <c r="H214" t="s">
        <v>59</v>
      </c>
      <c r="I214">
        <v>498</v>
      </c>
      <c r="J214">
        <v>473</v>
      </c>
      <c r="K214">
        <v>971</v>
      </c>
      <c r="L214">
        <v>537</v>
      </c>
      <c r="M214">
        <v>510</v>
      </c>
      <c r="N214">
        <v>1047</v>
      </c>
      <c r="O214">
        <v>534</v>
      </c>
      <c r="P214">
        <v>496</v>
      </c>
      <c r="Q214">
        <v>1031</v>
      </c>
      <c r="R214">
        <v>541</v>
      </c>
      <c r="S214">
        <v>524</v>
      </c>
      <c r="T214">
        <v>1064</v>
      </c>
      <c r="U214">
        <v>946</v>
      </c>
      <c r="V214">
        <v>1035</v>
      </c>
      <c r="W214">
        <v>1981</v>
      </c>
      <c r="X214">
        <v>46632.576000000001</v>
      </c>
    </row>
    <row r="215" spans="1:24" x14ac:dyDescent="0.2">
      <c r="A215">
        <v>101913001</v>
      </c>
      <c r="B215" t="s">
        <v>1092</v>
      </c>
      <c r="C215">
        <v>101913</v>
      </c>
      <c r="D215" t="s">
        <v>1093</v>
      </c>
      <c r="E215">
        <v>101</v>
      </c>
      <c r="F215" t="s">
        <v>971</v>
      </c>
      <c r="G215">
        <v>4</v>
      </c>
      <c r="H215" t="s">
        <v>252</v>
      </c>
      <c r="I215">
        <v>466</v>
      </c>
      <c r="J215">
        <v>457</v>
      </c>
      <c r="K215">
        <v>923</v>
      </c>
      <c r="L215">
        <v>479</v>
      </c>
      <c r="M215">
        <v>470</v>
      </c>
      <c r="N215">
        <v>949</v>
      </c>
      <c r="O215">
        <v>482</v>
      </c>
      <c r="P215">
        <v>462</v>
      </c>
      <c r="Q215">
        <v>944</v>
      </c>
      <c r="R215">
        <v>476</v>
      </c>
      <c r="S215">
        <v>479</v>
      </c>
      <c r="T215">
        <v>955</v>
      </c>
      <c r="U215">
        <v>765</v>
      </c>
      <c r="V215">
        <v>871</v>
      </c>
      <c r="W215">
        <v>1636</v>
      </c>
      <c r="X215">
        <v>47284.934000000001</v>
      </c>
    </row>
    <row r="216" spans="1:24" x14ac:dyDescent="0.2">
      <c r="A216">
        <v>101913013</v>
      </c>
      <c r="B216" t="s">
        <v>1097</v>
      </c>
      <c r="C216">
        <v>101913</v>
      </c>
      <c r="D216" t="s">
        <v>1093</v>
      </c>
      <c r="E216">
        <v>101</v>
      </c>
      <c r="F216" t="s">
        <v>971</v>
      </c>
      <c r="G216">
        <v>4</v>
      </c>
      <c r="H216" t="s">
        <v>252</v>
      </c>
      <c r="I216">
        <v>525</v>
      </c>
      <c r="J216">
        <v>516</v>
      </c>
      <c r="K216">
        <v>1041</v>
      </c>
      <c r="L216">
        <v>568</v>
      </c>
      <c r="M216">
        <v>559</v>
      </c>
      <c r="N216">
        <v>1127</v>
      </c>
      <c r="O216">
        <v>568</v>
      </c>
      <c r="P216">
        <v>547</v>
      </c>
      <c r="Q216">
        <v>1115</v>
      </c>
      <c r="R216">
        <v>568</v>
      </c>
      <c r="S216">
        <v>577</v>
      </c>
      <c r="T216">
        <v>1144</v>
      </c>
      <c r="U216">
        <v>863</v>
      </c>
      <c r="V216">
        <v>941</v>
      </c>
      <c r="W216">
        <v>1804</v>
      </c>
      <c r="X216">
        <v>47284.934000000001</v>
      </c>
    </row>
    <row r="217" spans="1:24" x14ac:dyDescent="0.2">
      <c r="A217">
        <v>101913014</v>
      </c>
      <c r="B217" t="s">
        <v>1098</v>
      </c>
      <c r="C217">
        <v>101913</v>
      </c>
      <c r="D217" t="s">
        <v>1093</v>
      </c>
      <c r="E217">
        <v>101</v>
      </c>
      <c r="F217" t="s">
        <v>971</v>
      </c>
      <c r="G217">
        <v>4</v>
      </c>
      <c r="H217" t="s">
        <v>252</v>
      </c>
      <c r="I217">
        <v>477</v>
      </c>
      <c r="J217">
        <v>464</v>
      </c>
      <c r="K217">
        <v>941</v>
      </c>
      <c r="L217">
        <v>501</v>
      </c>
      <c r="M217">
        <v>483</v>
      </c>
      <c r="N217">
        <v>984</v>
      </c>
      <c r="O217">
        <v>506</v>
      </c>
      <c r="P217">
        <v>478</v>
      </c>
      <c r="Q217">
        <v>985</v>
      </c>
      <c r="R217">
        <v>494</v>
      </c>
      <c r="S217">
        <v>490</v>
      </c>
      <c r="T217">
        <v>984</v>
      </c>
      <c r="U217">
        <v>1214</v>
      </c>
      <c r="V217">
        <v>1275</v>
      </c>
      <c r="W217">
        <v>2489</v>
      </c>
      <c r="X217">
        <v>47284.934000000001</v>
      </c>
    </row>
    <row r="218" spans="1:24" x14ac:dyDescent="0.2">
      <c r="A218">
        <v>57916002</v>
      </c>
      <c r="B218" t="s">
        <v>597</v>
      </c>
      <c r="C218">
        <v>57916</v>
      </c>
      <c r="D218" t="s">
        <v>598</v>
      </c>
      <c r="E218">
        <v>57</v>
      </c>
      <c r="F218" t="s">
        <v>480</v>
      </c>
      <c r="G218">
        <v>10</v>
      </c>
      <c r="H218" t="s">
        <v>397</v>
      </c>
      <c r="I218">
        <v>493</v>
      </c>
      <c r="J218">
        <v>493</v>
      </c>
      <c r="K218">
        <v>987</v>
      </c>
      <c r="L218">
        <v>550</v>
      </c>
      <c r="M218">
        <v>543</v>
      </c>
      <c r="N218">
        <v>1093</v>
      </c>
      <c r="O218">
        <v>531</v>
      </c>
      <c r="P218">
        <v>523</v>
      </c>
      <c r="Q218">
        <v>1054</v>
      </c>
      <c r="R218">
        <v>577</v>
      </c>
      <c r="S218">
        <v>573</v>
      </c>
      <c r="T218">
        <v>1150</v>
      </c>
      <c r="U218">
        <v>872</v>
      </c>
      <c r="V218">
        <v>919</v>
      </c>
      <c r="W218">
        <v>1791</v>
      </c>
      <c r="X218">
        <v>47821.214</v>
      </c>
    </row>
    <row r="219" spans="1:24" x14ac:dyDescent="0.2">
      <c r="A219">
        <v>57916004</v>
      </c>
      <c r="B219" t="s">
        <v>600</v>
      </c>
      <c r="C219">
        <v>57916</v>
      </c>
      <c r="D219" t="s">
        <v>598</v>
      </c>
      <c r="E219">
        <v>57</v>
      </c>
      <c r="F219" t="s">
        <v>480</v>
      </c>
      <c r="G219">
        <v>10</v>
      </c>
      <c r="H219" t="s">
        <v>397</v>
      </c>
      <c r="I219">
        <v>510</v>
      </c>
      <c r="J219">
        <v>528</v>
      </c>
      <c r="K219">
        <v>1039</v>
      </c>
      <c r="L219">
        <v>570</v>
      </c>
      <c r="M219">
        <v>571</v>
      </c>
      <c r="N219">
        <v>1141</v>
      </c>
      <c r="O219">
        <v>564</v>
      </c>
      <c r="P219">
        <v>553</v>
      </c>
      <c r="Q219">
        <v>1118</v>
      </c>
      <c r="R219">
        <v>576</v>
      </c>
      <c r="S219">
        <v>591</v>
      </c>
      <c r="T219">
        <v>1167</v>
      </c>
      <c r="U219">
        <v>1092</v>
      </c>
      <c r="V219">
        <v>1193</v>
      </c>
      <c r="W219">
        <v>2285</v>
      </c>
      <c r="X219">
        <v>47821.214</v>
      </c>
    </row>
    <row r="220" spans="1:24" x14ac:dyDescent="0.2">
      <c r="A220">
        <v>57916005</v>
      </c>
      <c r="B220" t="s">
        <v>601</v>
      </c>
      <c r="C220">
        <v>57916</v>
      </c>
      <c r="D220" t="s">
        <v>598</v>
      </c>
      <c r="E220">
        <v>57</v>
      </c>
      <c r="F220" t="s">
        <v>480</v>
      </c>
      <c r="G220">
        <v>10</v>
      </c>
      <c r="H220" t="s">
        <v>397</v>
      </c>
      <c r="I220">
        <v>510</v>
      </c>
      <c r="J220">
        <v>534</v>
      </c>
      <c r="K220">
        <v>1044</v>
      </c>
      <c r="L220">
        <v>529</v>
      </c>
      <c r="M220">
        <v>547</v>
      </c>
      <c r="N220">
        <v>1075</v>
      </c>
      <c r="O220">
        <v>528</v>
      </c>
      <c r="P220">
        <v>527</v>
      </c>
      <c r="Q220">
        <v>1054</v>
      </c>
      <c r="R220">
        <v>530</v>
      </c>
      <c r="S220">
        <v>564</v>
      </c>
      <c r="T220">
        <v>1094</v>
      </c>
      <c r="U220">
        <v>1131</v>
      </c>
      <c r="V220">
        <v>1336</v>
      </c>
      <c r="W220">
        <v>2467</v>
      </c>
      <c r="X220">
        <v>47821.214</v>
      </c>
    </row>
    <row r="221" spans="1:24" x14ac:dyDescent="0.2">
      <c r="A221">
        <v>84910003</v>
      </c>
      <c r="B221" t="s">
        <v>860</v>
      </c>
      <c r="C221">
        <v>84910</v>
      </c>
      <c r="D221" t="s">
        <v>858</v>
      </c>
      <c r="E221">
        <v>84</v>
      </c>
      <c r="F221" t="s">
        <v>843</v>
      </c>
      <c r="G221">
        <v>4</v>
      </c>
      <c r="H221" t="s">
        <v>252</v>
      </c>
      <c r="I221">
        <v>526</v>
      </c>
      <c r="J221">
        <v>535</v>
      </c>
      <c r="K221">
        <v>1060</v>
      </c>
      <c r="L221">
        <v>560</v>
      </c>
      <c r="M221">
        <v>561</v>
      </c>
      <c r="N221">
        <v>1121</v>
      </c>
      <c r="O221">
        <v>557</v>
      </c>
      <c r="P221">
        <v>547</v>
      </c>
      <c r="Q221">
        <v>1105</v>
      </c>
      <c r="R221">
        <v>564</v>
      </c>
      <c r="S221">
        <v>576</v>
      </c>
      <c r="T221">
        <v>1140</v>
      </c>
      <c r="U221">
        <v>1071</v>
      </c>
      <c r="V221">
        <v>1149</v>
      </c>
      <c r="W221">
        <v>2220</v>
      </c>
      <c r="X221">
        <v>48423.828000000001</v>
      </c>
    </row>
    <row r="222" spans="1:24" x14ac:dyDescent="0.2">
      <c r="A222">
        <v>84910001</v>
      </c>
      <c r="B222" t="s">
        <v>857</v>
      </c>
      <c r="C222">
        <v>84910</v>
      </c>
      <c r="D222" t="s">
        <v>858</v>
      </c>
      <c r="E222">
        <v>84</v>
      </c>
      <c r="F222" t="s">
        <v>843</v>
      </c>
      <c r="G222">
        <v>4</v>
      </c>
      <c r="H222" t="s">
        <v>252</v>
      </c>
      <c r="I222">
        <v>537</v>
      </c>
      <c r="J222">
        <v>523</v>
      </c>
      <c r="K222">
        <v>1060</v>
      </c>
      <c r="L222">
        <v>557</v>
      </c>
      <c r="M222">
        <v>551</v>
      </c>
      <c r="N222">
        <v>1108</v>
      </c>
      <c r="O222">
        <v>556</v>
      </c>
      <c r="P222">
        <v>543</v>
      </c>
      <c r="Q222">
        <v>1100</v>
      </c>
      <c r="R222">
        <v>557</v>
      </c>
      <c r="S222">
        <v>559</v>
      </c>
      <c r="T222">
        <v>1116</v>
      </c>
      <c r="U222">
        <v>1096</v>
      </c>
      <c r="V222">
        <v>1190</v>
      </c>
      <c r="W222">
        <v>2286</v>
      </c>
      <c r="X222">
        <v>48423.828000000001</v>
      </c>
    </row>
    <row r="223" spans="1:24" x14ac:dyDescent="0.2">
      <c r="A223">
        <v>84910002</v>
      </c>
      <c r="B223" t="s">
        <v>859</v>
      </c>
      <c r="C223">
        <v>84910</v>
      </c>
      <c r="D223" t="s">
        <v>858</v>
      </c>
      <c r="E223">
        <v>84</v>
      </c>
      <c r="F223" t="s">
        <v>843</v>
      </c>
      <c r="G223">
        <v>4</v>
      </c>
      <c r="H223" t="s">
        <v>252</v>
      </c>
      <c r="I223">
        <v>540</v>
      </c>
      <c r="J223">
        <v>548</v>
      </c>
      <c r="K223">
        <v>1087</v>
      </c>
      <c r="L223">
        <v>598</v>
      </c>
      <c r="M223">
        <v>602</v>
      </c>
      <c r="N223">
        <v>1199</v>
      </c>
      <c r="O223">
        <v>598</v>
      </c>
      <c r="P223">
        <v>599</v>
      </c>
      <c r="Q223">
        <v>1196</v>
      </c>
      <c r="R223">
        <v>597</v>
      </c>
      <c r="S223">
        <v>606</v>
      </c>
      <c r="T223">
        <v>1202</v>
      </c>
      <c r="U223">
        <v>1150</v>
      </c>
      <c r="V223">
        <v>1246</v>
      </c>
      <c r="W223">
        <v>2396</v>
      </c>
      <c r="X223">
        <v>48423.828000000001</v>
      </c>
    </row>
    <row r="224" spans="1:24" x14ac:dyDescent="0.2">
      <c r="A224">
        <v>84910009</v>
      </c>
      <c r="B224" t="s">
        <v>862</v>
      </c>
      <c r="C224">
        <v>84910</v>
      </c>
      <c r="D224" t="s">
        <v>858</v>
      </c>
      <c r="E224">
        <v>84</v>
      </c>
      <c r="F224" t="s">
        <v>843</v>
      </c>
      <c r="G224">
        <v>4</v>
      </c>
      <c r="H224" t="s">
        <v>252</v>
      </c>
      <c r="I224">
        <v>516</v>
      </c>
      <c r="J224">
        <v>524</v>
      </c>
      <c r="K224">
        <v>1042</v>
      </c>
      <c r="L224">
        <v>558</v>
      </c>
      <c r="M224">
        <v>553</v>
      </c>
      <c r="N224">
        <v>1113</v>
      </c>
      <c r="O224">
        <v>559</v>
      </c>
      <c r="P224">
        <v>546</v>
      </c>
      <c r="Q224">
        <v>1106</v>
      </c>
      <c r="R224">
        <v>558</v>
      </c>
      <c r="S224">
        <v>561</v>
      </c>
      <c r="T224">
        <v>1120</v>
      </c>
      <c r="U224">
        <v>1229</v>
      </c>
      <c r="V224">
        <v>1300</v>
      </c>
      <c r="W224">
        <v>2529</v>
      </c>
      <c r="X224">
        <v>48423.828000000001</v>
      </c>
    </row>
    <row r="225" spans="1:24" x14ac:dyDescent="0.2">
      <c r="A225">
        <v>14906008</v>
      </c>
      <c r="B225" t="s">
        <v>128</v>
      </c>
      <c r="C225">
        <v>14906</v>
      </c>
      <c r="D225" t="s">
        <v>124</v>
      </c>
      <c r="E225">
        <v>14</v>
      </c>
      <c r="F225" t="s">
        <v>108</v>
      </c>
      <c r="G225">
        <v>12</v>
      </c>
      <c r="H225" t="s">
        <v>115</v>
      </c>
      <c r="I225">
        <v>490</v>
      </c>
      <c r="J225">
        <v>470</v>
      </c>
      <c r="K225">
        <v>960</v>
      </c>
      <c r="L225">
        <v>500</v>
      </c>
      <c r="M225">
        <v>480</v>
      </c>
      <c r="N225">
        <v>980</v>
      </c>
      <c r="O225">
        <v>500</v>
      </c>
      <c r="P225">
        <v>471</v>
      </c>
      <c r="Q225">
        <v>972</v>
      </c>
      <c r="R225">
        <v>499</v>
      </c>
      <c r="S225">
        <v>495</v>
      </c>
      <c r="T225">
        <v>993</v>
      </c>
      <c r="U225">
        <v>1114</v>
      </c>
      <c r="V225">
        <v>1155</v>
      </c>
      <c r="W225">
        <v>2269</v>
      </c>
      <c r="X225">
        <v>51086.625</v>
      </c>
    </row>
    <row r="226" spans="1:24" x14ac:dyDescent="0.2">
      <c r="A226">
        <v>14906001</v>
      </c>
      <c r="B226" t="s">
        <v>123</v>
      </c>
      <c r="C226">
        <v>14906</v>
      </c>
      <c r="D226" t="s">
        <v>124</v>
      </c>
      <c r="E226">
        <v>14</v>
      </c>
      <c r="F226" t="s">
        <v>108</v>
      </c>
      <c r="G226">
        <v>12</v>
      </c>
      <c r="H226" t="s">
        <v>115</v>
      </c>
      <c r="I226">
        <v>490</v>
      </c>
      <c r="J226">
        <v>469</v>
      </c>
      <c r="K226">
        <v>959</v>
      </c>
      <c r="L226">
        <v>510</v>
      </c>
      <c r="M226">
        <v>487</v>
      </c>
      <c r="N226">
        <v>998</v>
      </c>
      <c r="O226">
        <v>513</v>
      </c>
      <c r="P226">
        <v>481</v>
      </c>
      <c r="Q226">
        <v>994</v>
      </c>
      <c r="R226">
        <v>507</v>
      </c>
      <c r="S226">
        <v>496</v>
      </c>
      <c r="T226">
        <v>1003</v>
      </c>
      <c r="U226">
        <v>1160</v>
      </c>
      <c r="V226">
        <v>1176</v>
      </c>
      <c r="W226">
        <v>2336</v>
      </c>
      <c r="X226">
        <v>51086.625</v>
      </c>
    </row>
    <row r="227" spans="1:24" x14ac:dyDescent="0.2">
      <c r="A227">
        <v>14906007</v>
      </c>
      <c r="B227" t="s">
        <v>127</v>
      </c>
      <c r="C227">
        <v>14906</v>
      </c>
      <c r="D227" t="s">
        <v>124</v>
      </c>
      <c r="E227">
        <v>14</v>
      </c>
      <c r="F227" t="s">
        <v>108</v>
      </c>
      <c r="G227">
        <v>12</v>
      </c>
      <c r="H227" t="s">
        <v>115</v>
      </c>
      <c r="I227">
        <v>510</v>
      </c>
      <c r="J227">
        <v>499</v>
      </c>
      <c r="K227">
        <v>1009</v>
      </c>
      <c r="L227">
        <v>541</v>
      </c>
      <c r="M227">
        <v>521</v>
      </c>
      <c r="N227">
        <v>1062</v>
      </c>
      <c r="O227">
        <v>542</v>
      </c>
      <c r="P227">
        <v>510</v>
      </c>
      <c r="Q227">
        <v>1052</v>
      </c>
      <c r="R227">
        <v>540</v>
      </c>
      <c r="S227">
        <v>539</v>
      </c>
      <c r="T227">
        <v>1078</v>
      </c>
      <c r="U227">
        <v>1219</v>
      </c>
      <c r="V227">
        <v>1236</v>
      </c>
      <c r="W227">
        <v>2455</v>
      </c>
      <c r="X227">
        <v>51086.625</v>
      </c>
    </row>
    <row r="228" spans="1:24" x14ac:dyDescent="0.2">
      <c r="A228">
        <v>57914004</v>
      </c>
      <c r="B228" t="s">
        <v>74</v>
      </c>
      <c r="C228">
        <v>57914</v>
      </c>
      <c r="D228" t="s">
        <v>593</v>
      </c>
      <c r="E228">
        <v>57</v>
      </c>
      <c r="F228" t="s">
        <v>480</v>
      </c>
      <c r="G228">
        <v>10</v>
      </c>
      <c r="H228" t="s">
        <v>397</v>
      </c>
      <c r="I228">
        <v>488</v>
      </c>
      <c r="J228">
        <v>486</v>
      </c>
      <c r="K228">
        <v>974</v>
      </c>
      <c r="L228">
        <v>509</v>
      </c>
      <c r="M228">
        <v>498</v>
      </c>
      <c r="N228">
        <v>1006</v>
      </c>
      <c r="O228">
        <v>512</v>
      </c>
      <c r="P228">
        <v>485</v>
      </c>
      <c r="Q228">
        <v>997</v>
      </c>
      <c r="R228">
        <v>505</v>
      </c>
      <c r="S228">
        <v>513</v>
      </c>
      <c r="T228">
        <v>1017</v>
      </c>
      <c r="U228">
        <v>894</v>
      </c>
      <c r="V228">
        <v>920</v>
      </c>
      <c r="W228">
        <v>1814</v>
      </c>
      <c r="X228">
        <v>52864.661999999982</v>
      </c>
    </row>
    <row r="229" spans="1:24" x14ac:dyDescent="0.2">
      <c r="A229">
        <v>57914003</v>
      </c>
      <c r="B229" t="s">
        <v>595</v>
      </c>
      <c r="C229">
        <v>57914</v>
      </c>
      <c r="D229" t="s">
        <v>593</v>
      </c>
      <c r="E229">
        <v>57</v>
      </c>
      <c r="F229" t="s">
        <v>480</v>
      </c>
      <c r="G229">
        <v>10</v>
      </c>
      <c r="H229" t="s">
        <v>397</v>
      </c>
      <c r="I229">
        <v>482</v>
      </c>
      <c r="J229">
        <v>476</v>
      </c>
      <c r="K229">
        <v>958</v>
      </c>
      <c r="L229">
        <v>481</v>
      </c>
      <c r="M229">
        <v>478</v>
      </c>
      <c r="N229">
        <v>959</v>
      </c>
      <c r="O229">
        <v>484</v>
      </c>
      <c r="P229">
        <v>474</v>
      </c>
      <c r="Q229">
        <v>958</v>
      </c>
      <c r="R229">
        <v>477</v>
      </c>
      <c r="S229">
        <v>485</v>
      </c>
      <c r="T229">
        <v>961</v>
      </c>
      <c r="U229">
        <v>950</v>
      </c>
      <c r="V229">
        <v>1024</v>
      </c>
      <c r="W229">
        <v>1974</v>
      </c>
      <c r="X229">
        <v>52864.661999999982</v>
      </c>
    </row>
    <row r="230" spans="1:24" x14ac:dyDescent="0.2">
      <c r="A230">
        <v>57914005</v>
      </c>
      <c r="B230" t="s">
        <v>596</v>
      </c>
      <c r="C230">
        <v>57914</v>
      </c>
      <c r="D230" t="s">
        <v>593</v>
      </c>
      <c r="E230">
        <v>57</v>
      </c>
      <c r="F230" t="s">
        <v>480</v>
      </c>
      <c r="G230">
        <v>10</v>
      </c>
      <c r="H230" t="s">
        <v>397</v>
      </c>
      <c r="I230">
        <v>489</v>
      </c>
      <c r="J230">
        <v>478</v>
      </c>
      <c r="K230">
        <v>968</v>
      </c>
      <c r="L230">
        <v>505</v>
      </c>
      <c r="M230">
        <v>491</v>
      </c>
      <c r="N230">
        <v>996</v>
      </c>
      <c r="O230">
        <v>508</v>
      </c>
      <c r="P230">
        <v>488</v>
      </c>
      <c r="Q230">
        <v>996</v>
      </c>
      <c r="R230">
        <v>501</v>
      </c>
      <c r="S230">
        <v>494</v>
      </c>
      <c r="T230">
        <v>995</v>
      </c>
      <c r="U230">
        <v>1125</v>
      </c>
      <c r="V230">
        <v>1195</v>
      </c>
      <c r="W230">
        <v>2320</v>
      </c>
      <c r="X230">
        <v>52864.661999999982</v>
      </c>
    </row>
    <row r="231" spans="1:24" x14ac:dyDescent="0.2">
      <c r="A231">
        <v>71905004</v>
      </c>
      <c r="B231" t="s">
        <v>730</v>
      </c>
      <c r="C231">
        <v>71905</v>
      </c>
      <c r="D231" t="s">
        <v>727</v>
      </c>
      <c r="E231">
        <v>71</v>
      </c>
      <c r="F231" t="s">
        <v>696</v>
      </c>
      <c r="G231">
        <v>19</v>
      </c>
      <c r="H231" t="s">
        <v>697</v>
      </c>
      <c r="I231">
        <v>455</v>
      </c>
      <c r="J231">
        <v>441</v>
      </c>
      <c r="K231">
        <v>896</v>
      </c>
      <c r="L231">
        <v>458</v>
      </c>
      <c r="M231">
        <v>448</v>
      </c>
      <c r="N231">
        <v>906</v>
      </c>
      <c r="O231">
        <v>455</v>
      </c>
      <c r="P231">
        <v>435</v>
      </c>
      <c r="Q231">
        <v>890</v>
      </c>
      <c r="R231">
        <v>463</v>
      </c>
      <c r="S231">
        <v>463</v>
      </c>
      <c r="T231">
        <v>926</v>
      </c>
      <c r="U231">
        <v>639</v>
      </c>
      <c r="V231">
        <v>698</v>
      </c>
      <c r="W231">
        <v>1337</v>
      </c>
      <c r="X231">
        <v>55270.713000000018</v>
      </c>
    </row>
    <row r="232" spans="1:24" x14ac:dyDescent="0.2">
      <c r="A232">
        <v>71905003</v>
      </c>
      <c r="B232" t="s">
        <v>729</v>
      </c>
      <c r="C232">
        <v>71905</v>
      </c>
      <c r="D232" t="s">
        <v>727</v>
      </c>
      <c r="E232">
        <v>71</v>
      </c>
      <c r="F232" t="s">
        <v>696</v>
      </c>
      <c r="G232">
        <v>19</v>
      </c>
      <c r="H232" t="s">
        <v>697</v>
      </c>
      <c r="I232">
        <v>441</v>
      </c>
      <c r="J232">
        <v>444</v>
      </c>
      <c r="K232">
        <v>882</v>
      </c>
      <c r="L232">
        <v>445</v>
      </c>
      <c r="M232">
        <v>442</v>
      </c>
      <c r="N232">
        <v>885</v>
      </c>
      <c r="O232">
        <v>457</v>
      </c>
      <c r="P232">
        <v>448</v>
      </c>
      <c r="Q232">
        <v>903</v>
      </c>
      <c r="R232">
        <v>432</v>
      </c>
      <c r="S232">
        <v>435</v>
      </c>
      <c r="T232">
        <v>866</v>
      </c>
      <c r="U232">
        <v>668</v>
      </c>
      <c r="V232">
        <v>724</v>
      </c>
      <c r="W232">
        <v>1392</v>
      </c>
      <c r="X232">
        <v>55270.713000000018</v>
      </c>
    </row>
    <row r="233" spans="1:24" x14ac:dyDescent="0.2">
      <c r="A233">
        <v>71905007</v>
      </c>
      <c r="B233" t="s">
        <v>732</v>
      </c>
      <c r="C233">
        <v>71905</v>
      </c>
      <c r="D233" t="s">
        <v>727</v>
      </c>
      <c r="E233">
        <v>71</v>
      </c>
      <c r="F233" t="s">
        <v>696</v>
      </c>
      <c r="G233">
        <v>19</v>
      </c>
      <c r="H233" t="s">
        <v>697</v>
      </c>
      <c r="I233">
        <v>479</v>
      </c>
      <c r="J233">
        <v>472</v>
      </c>
      <c r="K233">
        <v>951</v>
      </c>
      <c r="L233">
        <v>489</v>
      </c>
      <c r="M233">
        <v>478</v>
      </c>
      <c r="N233">
        <v>968</v>
      </c>
      <c r="O233">
        <v>488</v>
      </c>
      <c r="P233">
        <v>468</v>
      </c>
      <c r="Q233">
        <v>956</v>
      </c>
      <c r="R233">
        <v>492</v>
      </c>
      <c r="S233">
        <v>494</v>
      </c>
      <c r="T233">
        <v>985</v>
      </c>
      <c r="U233">
        <v>873</v>
      </c>
      <c r="V233">
        <v>951</v>
      </c>
      <c r="W233">
        <v>1824</v>
      </c>
      <c r="X233">
        <v>55270.713000000018</v>
      </c>
    </row>
    <row r="234" spans="1:24" x14ac:dyDescent="0.2">
      <c r="A234">
        <v>71905008</v>
      </c>
      <c r="B234" t="s">
        <v>733</v>
      </c>
      <c r="C234">
        <v>71905</v>
      </c>
      <c r="D234" t="s">
        <v>727</v>
      </c>
      <c r="E234">
        <v>71</v>
      </c>
      <c r="F234" t="s">
        <v>696</v>
      </c>
      <c r="G234">
        <v>19</v>
      </c>
      <c r="H234" t="s">
        <v>697</v>
      </c>
      <c r="I234">
        <v>481</v>
      </c>
      <c r="J234">
        <v>503</v>
      </c>
      <c r="K234">
        <v>984</v>
      </c>
      <c r="L234">
        <v>483</v>
      </c>
      <c r="M234">
        <v>506</v>
      </c>
      <c r="N234">
        <v>989</v>
      </c>
      <c r="O234">
        <v>480</v>
      </c>
      <c r="P234">
        <v>495</v>
      </c>
      <c r="Q234">
        <v>975</v>
      </c>
      <c r="R234">
        <v>487</v>
      </c>
      <c r="S234">
        <v>522</v>
      </c>
      <c r="T234">
        <v>1009</v>
      </c>
      <c r="U234">
        <v>922</v>
      </c>
      <c r="V234">
        <v>1001</v>
      </c>
      <c r="W234">
        <v>1923</v>
      </c>
      <c r="X234">
        <v>55270.713000000018</v>
      </c>
    </row>
    <row r="235" spans="1:24" x14ac:dyDescent="0.2">
      <c r="A235">
        <v>71905001</v>
      </c>
      <c r="B235" t="s">
        <v>726</v>
      </c>
      <c r="C235">
        <v>71905</v>
      </c>
      <c r="D235" t="s">
        <v>727</v>
      </c>
      <c r="E235">
        <v>71</v>
      </c>
      <c r="F235" t="s">
        <v>696</v>
      </c>
      <c r="G235">
        <v>19</v>
      </c>
      <c r="H235" t="s">
        <v>697</v>
      </c>
      <c r="I235">
        <v>463</v>
      </c>
      <c r="J235">
        <v>460</v>
      </c>
      <c r="K235">
        <v>924</v>
      </c>
      <c r="L235">
        <v>477</v>
      </c>
      <c r="M235">
        <v>470</v>
      </c>
      <c r="N235">
        <v>947</v>
      </c>
      <c r="O235">
        <v>479</v>
      </c>
      <c r="P235">
        <v>466</v>
      </c>
      <c r="Q235">
        <v>944</v>
      </c>
      <c r="R235">
        <v>474</v>
      </c>
      <c r="S235">
        <v>476</v>
      </c>
      <c r="T235">
        <v>950</v>
      </c>
      <c r="U235">
        <v>1085</v>
      </c>
      <c r="V235">
        <v>977</v>
      </c>
      <c r="W235">
        <v>2062</v>
      </c>
      <c r="X235">
        <v>55270.713000000018</v>
      </c>
    </row>
    <row r="236" spans="1:24" x14ac:dyDescent="0.2">
      <c r="A236">
        <v>71905002</v>
      </c>
      <c r="B236" t="s">
        <v>728</v>
      </c>
      <c r="C236">
        <v>71905</v>
      </c>
      <c r="D236" t="s">
        <v>727</v>
      </c>
      <c r="E236">
        <v>71</v>
      </c>
      <c r="F236" t="s">
        <v>696</v>
      </c>
      <c r="G236">
        <v>19</v>
      </c>
      <c r="H236" t="s">
        <v>697</v>
      </c>
      <c r="I236">
        <v>513</v>
      </c>
      <c r="J236">
        <v>487</v>
      </c>
      <c r="K236">
        <v>1000</v>
      </c>
      <c r="L236">
        <v>522</v>
      </c>
      <c r="M236">
        <v>495</v>
      </c>
      <c r="N236">
        <v>1017</v>
      </c>
      <c r="O236">
        <v>515</v>
      </c>
      <c r="P236">
        <v>477</v>
      </c>
      <c r="Q236">
        <v>992</v>
      </c>
      <c r="R236">
        <v>530</v>
      </c>
      <c r="S236">
        <v>517</v>
      </c>
      <c r="T236">
        <v>1046</v>
      </c>
      <c r="U236">
        <v>1091</v>
      </c>
      <c r="V236">
        <v>1225</v>
      </c>
      <c r="W236">
        <v>2316</v>
      </c>
      <c r="X236">
        <v>55270.713000000018</v>
      </c>
    </row>
    <row r="237" spans="1:24" x14ac:dyDescent="0.2">
      <c r="A237">
        <v>71909008</v>
      </c>
      <c r="B237" t="s">
        <v>751</v>
      </c>
      <c r="C237">
        <v>71909</v>
      </c>
      <c r="D237" t="s">
        <v>745</v>
      </c>
      <c r="E237">
        <v>71</v>
      </c>
      <c r="F237" t="s">
        <v>696</v>
      </c>
      <c r="G237">
        <v>19</v>
      </c>
      <c r="H237" t="s">
        <v>697</v>
      </c>
      <c r="I237">
        <v>441</v>
      </c>
      <c r="J237">
        <v>442</v>
      </c>
      <c r="K237">
        <v>882</v>
      </c>
      <c r="L237">
        <v>450</v>
      </c>
      <c r="M237">
        <v>449</v>
      </c>
      <c r="N237">
        <v>899</v>
      </c>
      <c r="O237">
        <v>450</v>
      </c>
      <c r="P237">
        <v>441</v>
      </c>
      <c r="Q237">
        <v>891</v>
      </c>
      <c r="R237">
        <v>449</v>
      </c>
      <c r="S237">
        <v>458</v>
      </c>
      <c r="T237">
        <v>907</v>
      </c>
      <c r="U237">
        <v>939</v>
      </c>
      <c r="V237">
        <v>1025</v>
      </c>
      <c r="W237">
        <v>1964</v>
      </c>
      <c r="X237">
        <v>57459.817999999999</v>
      </c>
    </row>
    <row r="238" spans="1:24" x14ac:dyDescent="0.2">
      <c r="A238">
        <v>71909004</v>
      </c>
      <c r="B238" t="s">
        <v>748</v>
      </c>
      <c r="C238">
        <v>71909</v>
      </c>
      <c r="D238" t="s">
        <v>745</v>
      </c>
      <c r="E238">
        <v>71</v>
      </c>
      <c r="F238" t="s">
        <v>696</v>
      </c>
      <c r="G238">
        <v>19</v>
      </c>
      <c r="H238" t="s">
        <v>697</v>
      </c>
      <c r="I238">
        <v>468</v>
      </c>
      <c r="J238">
        <v>466</v>
      </c>
      <c r="K238">
        <v>934</v>
      </c>
      <c r="L238">
        <v>483</v>
      </c>
      <c r="M238">
        <v>477</v>
      </c>
      <c r="N238">
        <v>960</v>
      </c>
      <c r="O238">
        <v>481</v>
      </c>
      <c r="P238">
        <v>466</v>
      </c>
      <c r="Q238">
        <v>947</v>
      </c>
      <c r="R238">
        <v>485</v>
      </c>
      <c r="S238">
        <v>486</v>
      </c>
      <c r="T238">
        <v>972</v>
      </c>
      <c r="U238">
        <v>1143</v>
      </c>
      <c r="V238">
        <v>1212</v>
      </c>
      <c r="W238">
        <v>2355</v>
      </c>
      <c r="X238">
        <v>57459.817999999999</v>
      </c>
    </row>
    <row r="239" spans="1:24" x14ac:dyDescent="0.2">
      <c r="A239">
        <v>71909001</v>
      </c>
      <c r="B239" t="s">
        <v>744</v>
      </c>
      <c r="C239">
        <v>71909</v>
      </c>
      <c r="D239" t="s">
        <v>745</v>
      </c>
      <c r="E239">
        <v>71</v>
      </c>
      <c r="F239" t="s">
        <v>696</v>
      </c>
      <c r="G239">
        <v>19</v>
      </c>
      <c r="H239" t="s">
        <v>697</v>
      </c>
      <c r="I239">
        <v>440</v>
      </c>
      <c r="J239">
        <v>444</v>
      </c>
      <c r="K239">
        <v>884</v>
      </c>
      <c r="L239">
        <v>445</v>
      </c>
      <c r="M239">
        <v>446</v>
      </c>
      <c r="N239">
        <v>891</v>
      </c>
      <c r="O239">
        <v>449</v>
      </c>
      <c r="P239">
        <v>444</v>
      </c>
      <c r="Q239">
        <v>892</v>
      </c>
      <c r="R239">
        <v>441</v>
      </c>
      <c r="S239">
        <v>449</v>
      </c>
      <c r="T239">
        <v>890</v>
      </c>
      <c r="U239">
        <v>1277</v>
      </c>
      <c r="V239">
        <v>1258</v>
      </c>
      <c r="W239">
        <v>2535</v>
      </c>
      <c r="X239">
        <v>57459.817999999999</v>
      </c>
    </row>
    <row r="240" spans="1:24" x14ac:dyDescent="0.2">
      <c r="A240">
        <v>43905009</v>
      </c>
      <c r="B240" t="s">
        <v>411</v>
      </c>
      <c r="C240">
        <v>43905</v>
      </c>
      <c r="D240" t="s">
        <v>405</v>
      </c>
      <c r="E240">
        <v>43</v>
      </c>
      <c r="F240" t="s">
        <v>396</v>
      </c>
      <c r="G240">
        <v>10</v>
      </c>
      <c r="H240" t="s">
        <v>397</v>
      </c>
      <c r="I240">
        <v>531</v>
      </c>
      <c r="J240">
        <v>523</v>
      </c>
      <c r="K240">
        <v>1054</v>
      </c>
      <c r="L240">
        <v>585</v>
      </c>
      <c r="M240">
        <v>582</v>
      </c>
      <c r="N240">
        <v>1167</v>
      </c>
      <c r="O240">
        <v>575</v>
      </c>
      <c r="P240">
        <v>563</v>
      </c>
      <c r="Q240">
        <v>1139</v>
      </c>
      <c r="R240">
        <v>594</v>
      </c>
      <c r="S240">
        <v>599</v>
      </c>
      <c r="T240">
        <v>1194</v>
      </c>
      <c r="U240">
        <v>831</v>
      </c>
      <c r="V240">
        <v>884</v>
      </c>
      <c r="W240">
        <v>1715</v>
      </c>
      <c r="X240">
        <v>59738.938000000002</v>
      </c>
    </row>
    <row r="241" spans="1:24" x14ac:dyDescent="0.2">
      <c r="A241">
        <v>43905008</v>
      </c>
      <c r="B241" t="s">
        <v>410</v>
      </c>
      <c r="C241">
        <v>43905</v>
      </c>
      <c r="D241" t="s">
        <v>405</v>
      </c>
      <c r="E241">
        <v>43</v>
      </c>
      <c r="F241" t="s">
        <v>396</v>
      </c>
      <c r="G241">
        <v>10</v>
      </c>
      <c r="H241" t="s">
        <v>397</v>
      </c>
      <c r="I241">
        <v>543</v>
      </c>
      <c r="J241">
        <v>509</v>
      </c>
      <c r="K241">
        <v>1051</v>
      </c>
      <c r="L241">
        <v>567</v>
      </c>
      <c r="M241">
        <v>555</v>
      </c>
      <c r="N241">
        <v>1123</v>
      </c>
      <c r="O241">
        <v>568</v>
      </c>
      <c r="P241">
        <v>545</v>
      </c>
      <c r="Q241">
        <v>1114</v>
      </c>
      <c r="R241">
        <v>565</v>
      </c>
      <c r="S241">
        <v>566</v>
      </c>
      <c r="T241">
        <v>1132</v>
      </c>
      <c r="U241">
        <v>823</v>
      </c>
      <c r="V241">
        <v>899</v>
      </c>
      <c r="W241">
        <v>1722</v>
      </c>
      <c r="X241">
        <v>59738.938000000002</v>
      </c>
    </row>
    <row r="242" spans="1:24" x14ac:dyDescent="0.2">
      <c r="A242">
        <v>43905001</v>
      </c>
      <c r="B242" t="s">
        <v>404</v>
      </c>
      <c r="C242">
        <v>43905</v>
      </c>
      <c r="D242" t="s">
        <v>405</v>
      </c>
      <c r="E242">
        <v>43</v>
      </c>
      <c r="F242" t="s">
        <v>396</v>
      </c>
      <c r="G242">
        <v>10</v>
      </c>
      <c r="H242" t="s">
        <v>397</v>
      </c>
      <c r="I242">
        <v>491</v>
      </c>
      <c r="J242">
        <v>493</v>
      </c>
      <c r="K242">
        <v>981</v>
      </c>
      <c r="L242">
        <v>594</v>
      </c>
      <c r="M242">
        <v>596</v>
      </c>
      <c r="N242">
        <v>1190</v>
      </c>
      <c r="O242">
        <v>593</v>
      </c>
      <c r="P242">
        <v>580</v>
      </c>
      <c r="Q242">
        <v>1174</v>
      </c>
      <c r="R242">
        <v>595</v>
      </c>
      <c r="S242">
        <v>615</v>
      </c>
      <c r="T242">
        <v>1209</v>
      </c>
      <c r="U242">
        <v>889</v>
      </c>
      <c r="V242">
        <v>924</v>
      </c>
      <c r="W242">
        <v>1813</v>
      </c>
      <c r="X242">
        <v>59738.938000000002</v>
      </c>
    </row>
    <row r="243" spans="1:24" x14ac:dyDescent="0.2">
      <c r="A243">
        <v>43905007</v>
      </c>
      <c r="B243" t="s">
        <v>409</v>
      </c>
      <c r="C243">
        <v>43905</v>
      </c>
      <c r="D243" t="s">
        <v>405</v>
      </c>
      <c r="E243">
        <v>43</v>
      </c>
      <c r="F243" t="s">
        <v>396</v>
      </c>
      <c r="G243">
        <v>10</v>
      </c>
      <c r="H243" t="s">
        <v>397</v>
      </c>
      <c r="I243">
        <v>533</v>
      </c>
      <c r="J243">
        <v>527</v>
      </c>
      <c r="K243">
        <v>1059</v>
      </c>
      <c r="L243">
        <v>581</v>
      </c>
      <c r="M243">
        <v>574</v>
      </c>
      <c r="N243">
        <v>1154</v>
      </c>
      <c r="O243">
        <v>575</v>
      </c>
      <c r="P243">
        <v>554</v>
      </c>
      <c r="Q243">
        <v>1129</v>
      </c>
      <c r="R243">
        <v>587</v>
      </c>
      <c r="S243">
        <v>597</v>
      </c>
      <c r="T243">
        <v>1183</v>
      </c>
      <c r="U243">
        <v>1005</v>
      </c>
      <c r="V243">
        <v>935</v>
      </c>
      <c r="W243">
        <v>1940</v>
      </c>
      <c r="X243">
        <v>59738.938000000002</v>
      </c>
    </row>
    <row r="244" spans="1:24" x14ac:dyDescent="0.2">
      <c r="A244">
        <v>43905002</v>
      </c>
      <c r="B244" t="s">
        <v>406</v>
      </c>
      <c r="C244">
        <v>43905</v>
      </c>
      <c r="D244" t="s">
        <v>405</v>
      </c>
      <c r="E244">
        <v>43</v>
      </c>
      <c r="F244" t="s">
        <v>396</v>
      </c>
      <c r="G244">
        <v>10</v>
      </c>
      <c r="H244" t="s">
        <v>397</v>
      </c>
      <c r="I244">
        <v>591</v>
      </c>
      <c r="J244">
        <v>595</v>
      </c>
      <c r="K244">
        <v>1186</v>
      </c>
      <c r="L244">
        <v>587</v>
      </c>
      <c r="M244">
        <v>586</v>
      </c>
      <c r="N244">
        <v>1172</v>
      </c>
      <c r="O244">
        <v>588</v>
      </c>
      <c r="P244">
        <v>573</v>
      </c>
      <c r="Q244">
        <v>1160</v>
      </c>
      <c r="R244">
        <v>585</v>
      </c>
      <c r="S244">
        <v>602</v>
      </c>
      <c r="T244">
        <v>1186</v>
      </c>
      <c r="U244">
        <v>1026</v>
      </c>
      <c r="V244">
        <v>1012</v>
      </c>
      <c r="W244">
        <v>2038</v>
      </c>
      <c r="X244">
        <v>59738.938000000002</v>
      </c>
    </row>
    <row r="245" spans="1:24" x14ac:dyDescent="0.2">
      <c r="A245">
        <v>43905005</v>
      </c>
      <c r="B245" t="s">
        <v>407</v>
      </c>
      <c r="C245">
        <v>43905</v>
      </c>
      <c r="D245" t="s">
        <v>405</v>
      </c>
      <c r="E245">
        <v>43</v>
      </c>
      <c r="F245" t="s">
        <v>396</v>
      </c>
      <c r="G245">
        <v>10</v>
      </c>
      <c r="H245" t="s">
        <v>397</v>
      </c>
      <c r="I245">
        <v>535</v>
      </c>
      <c r="J245">
        <v>513</v>
      </c>
      <c r="K245">
        <v>1048</v>
      </c>
      <c r="L245">
        <v>591</v>
      </c>
      <c r="M245">
        <v>586</v>
      </c>
      <c r="N245">
        <v>1177</v>
      </c>
      <c r="O245">
        <v>586</v>
      </c>
      <c r="P245">
        <v>575</v>
      </c>
      <c r="Q245">
        <v>1161</v>
      </c>
      <c r="R245">
        <v>597</v>
      </c>
      <c r="S245">
        <v>598</v>
      </c>
      <c r="T245">
        <v>1194</v>
      </c>
      <c r="U245">
        <v>1017</v>
      </c>
      <c r="V245">
        <v>1050</v>
      </c>
      <c r="W245">
        <v>2067</v>
      </c>
      <c r="X245">
        <v>59738.938000000002</v>
      </c>
    </row>
    <row r="246" spans="1:24" x14ac:dyDescent="0.2">
      <c r="A246">
        <v>43905006</v>
      </c>
      <c r="B246" t="s">
        <v>408</v>
      </c>
      <c r="C246">
        <v>43905</v>
      </c>
      <c r="D246" t="s">
        <v>405</v>
      </c>
      <c r="E246">
        <v>43</v>
      </c>
      <c r="F246" t="s">
        <v>396</v>
      </c>
      <c r="G246">
        <v>10</v>
      </c>
      <c r="H246" t="s">
        <v>397</v>
      </c>
      <c r="I246">
        <v>566</v>
      </c>
      <c r="J246">
        <v>571</v>
      </c>
      <c r="K246">
        <v>1136</v>
      </c>
      <c r="L246">
        <v>613</v>
      </c>
      <c r="M246">
        <v>625</v>
      </c>
      <c r="N246">
        <v>1236</v>
      </c>
      <c r="O246">
        <v>606</v>
      </c>
      <c r="P246">
        <v>614</v>
      </c>
      <c r="Q246">
        <v>1218</v>
      </c>
      <c r="R246">
        <v>619</v>
      </c>
      <c r="S246">
        <v>636</v>
      </c>
      <c r="T246">
        <v>1254</v>
      </c>
      <c r="U246">
        <v>1034</v>
      </c>
      <c r="V246">
        <v>1049</v>
      </c>
      <c r="W246">
        <v>2083</v>
      </c>
      <c r="X246">
        <v>59738.938000000002</v>
      </c>
    </row>
    <row r="247" spans="1:24" x14ac:dyDescent="0.2">
      <c r="A247">
        <v>61902004</v>
      </c>
      <c r="B247" t="s">
        <v>622</v>
      </c>
      <c r="C247">
        <v>61902</v>
      </c>
      <c r="D247" t="s">
        <v>620</v>
      </c>
      <c r="E247">
        <v>61</v>
      </c>
      <c r="F247" t="s">
        <v>615</v>
      </c>
      <c r="G247">
        <v>11</v>
      </c>
      <c r="H247" t="s">
        <v>461</v>
      </c>
      <c r="I247">
        <v>520</v>
      </c>
      <c r="J247">
        <v>518</v>
      </c>
      <c r="K247">
        <v>1038</v>
      </c>
      <c r="L247">
        <v>551</v>
      </c>
      <c r="M247">
        <v>546</v>
      </c>
      <c r="N247">
        <v>1098</v>
      </c>
      <c r="O247">
        <v>556</v>
      </c>
      <c r="P247">
        <v>535</v>
      </c>
      <c r="Q247">
        <v>1092</v>
      </c>
      <c r="R247">
        <v>546</v>
      </c>
      <c r="S247">
        <v>558</v>
      </c>
      <c r="T247">
        <v>1104</v>
      </c>
      <c r="U247">
        <v>958</v>
      </c>
      <c r="V247">
        <v>1100</v>
      </c>
      <c r="W247">
        <v>2058</v>
      </c>
      <c r="X247">
        <v>63973.601999999999</v>
      </c>
    </row>
    <row r="248" spans="1:24" x14ac:dyDescent="0.2">
      <c r="A248">
        <v>61902002</v>
      </c>
      <c r="B248" t="s">
        <v>621</v>
      </c>
      <c r="C248">
        <v>61902</v>
      </c>
      <c r="D248" t="s">
        <v>620</v>
      </c>
      <c r="E248">
        <v>61</v>
      </c>
      <c r="F248" t="s">
        <v>615</v>
      </c>
      <c r="G248">
        <v>11</v>
      </c>
      <c r="H248" t="s">
        <v>461</v>
      </c>
      <c r="I248">
        <v>548</v>
      </c>
      <c r="J248">
        <v>546</v>
      </c>
      <c r="K248">
        <v>1094</v>
      </c>
      <c r="L248">
        <v>601</v>
      </c>
      <c r="M248">
        <v>598</v>
      </c>
      <c r="N248">
        <v>1199</v>
      </c>
      <c r="O248">
        <v>598</v>
      </c>
      <c r="P248">
        <v>585</v>
      </c>
      <c r="Q248">
        <v>1183</v>
      </c>
      <c r="R248">
        <v>605</v>
      </c>
      <c r="S248">
        <v>611</v>
      </c>
      <c r="T248">
        <v>1215</v>
      </c>
      <c r="U248">
        <v>1173</v>
      </c>
      <c r="V248">
        <v>1305</v>
      </c>
      <c r="W248">
        <v>2478</v>
      </c>
      <c r="X248">
        <v>63973.601999999999</v>
      </c>
    </row>
    <row r="249" spans="1:24" x14ac:dyDescent="0.2">
      <c r="A249">
        <v>61902008</v>
      </c>
      <c r="B249" t="s">
        <v>623</v>
      </c>
      <c r="C249">
        <v>61902</v>
      </c>
      <c r="D249" t="s">
        <v>620</v>
      </c>
      <c r="E249">
        <v>61</v>
      </c>
      <c r="F249" t="s">
        <v>615</v>
      </c>
      <c r="G249">
        <v>11</v>
      </c>
      <c r="H249" t="s">
        <v>461</v>
      </c>
      <c r="I249">
        <v>544</v>
      </c>
      <c r="J249">
        <v>552</v>
      </c>
      <c r="K249">
        <v>1096</v>
      </c>
      <c r="L249">
        <v>586</v>
      </c>
      <c r="M249">
        <v>588</v>
      </c>
      <c r="N249">
        <v>1174</v>
      </c>
      <c r="O249">
        <v>586</v>
      </c>
      <c r="P249">
        <v>574</v>
      </c>
      <c r="Q249">
        <v>1160</v>
      </c>
      <c r="R249">
        <v>586</v>
      </c>
      <c r="S249">
        <v>604</v>
      </c>
      <c r="T249">
        <v>1190</v>
      </c>
      <c r="U249">
        <v>1268</v>
      </c>
      <c r="V249">
        <v>1299</v>
      </c>
      <c r="W249">
        <v>2567</v>
      </c>
      <c r="X249">
        <v>63973.601999999999</v>
      </c>
    </row>
    <row r="250" spans="1:24" x14ac:dyDescent="0.2">
      <c r="A250">
        <v>31901002</v>
      </c>
      <c r="B250" t="s">
        <v>328</v>
      </c>
      <c r="C250">
        <v>31901</v>
      </c>
      <c r="D250" t="s">
        <v>325</v>
      </c>
      <c r="E250">
        <v>31</v>
      </c>
      <c r="F250" t="s">
        <v>326</v>
      </c>
      <c r="G250">
        <v>1</v>
      </c>
      <c r="H250" t="s">
        <v>327</v>
      </c>
      <c r="I250">
        <v>444</v>
      </c>
      <c r="J250">
        <v>446</v>
      </c>
      <c r="K250">
        <v>890</v>
      </c>
      <c r="L250">
        <v>444</v>
      </c>
      <c r="M250">
        <v>446</v>
      </c>
      <c r="N250">
        <v>890</v>
      </c>
      <c r="O250">
        <v>441</v>
      </c>
      <c r="P250">
        <v>439</v>
      </c>
      <c r="Q250">
        <v>880</v>
      </c>
      <c r="R250">
        <v>447</v>
      </c>
      <c r="S250">
        <v>457</v>
      </c>
      <c r="T250">
        <v>904</v>
      </c>
      <c r="U250">
        <v>918</v>
      </c>
      <c r="V250">
        <v>1067</v>
      </c>
      <c r="W250">
        <v>1985</v>
      </c>
      <c r="X250">
        <v>64082.152000000002</v>
      </c>
    </row>
    <row r="251" spans="1:24" x14ac:dyDescent="0.2">
      <c r="A251">
        <v>31901003</v>
      </c>
      <c r="B251" t="s">
        <v>329</v>
      </c>
      <c r="C251">
        <v>31901</v>
      </c>
      <c r="D251" t="s">
        <v>325</v>
      </c>
      <c r="E251">
        <v>31</v>
      </c>
      <c r="F251" t="s">
        <v>326</v>
      </c>
      <c r="G251">
        <v>1</v>
      </c>
      <c r="H251" t="s">
        <v>327</v>
      </c>
      <c r="I251">
        <v>467</v>
      </c>
      <c r="J251">
        <v>451</v>
      </c>
      <c r="K251">
        <v>918</v>
      </c>
      <c r="L251">
        <v>467</v>
      </c>
      <c r="M251">
        <v>451</v>
      </c>
      <c r="N251">
        <v>918</v>
      </c>
      <c r="O251">
        <v>468</v>
      </c>
      <c r="P251">
        <v>448</v>
      </c>
      <c r="Q251">
        <v>917</v>
      </c>
      <c r="R251">
        <v>464</v>
      </c>
      <c r="S251">
        <v>454</v>
      </c>
      <c r="T251">
        <v>918</v>
      </c>
      <c r="U251">
        <v>952</v>
      </c>
      <c r="V251">
        <v>1082</v>
      </c>
      <c r="W251">
        <v>2034</v>
      </c>
      <c r="X251">
        <v>64082.152000000002</v>
      </c>
    </row>
    <row r="252" spans="1:24" x14ac:dyDescent="0.2">
      <c r="A252">
        <v>31901009</v>
      </c>
      <c r="B252" t="s">
        <v>333</v>
      </c>
      <c r="C252">
        <v>31901</v>
      </c>
      <c r="D252" t="s">
        <v>325</v>
      </c>
      <c r="E252">
        <v>31</v>
      </c>
      <c r="F252" t="s">
        <v>326</v>
      </c>
      <c r="G252">
        <v>1</v>
      </c>
      <c r="H252" t="s">
        <v>327</v>
      </c>
      <c r="I252">
        <v>512</v>
      </c>
      <c r="J252">
        <v>492</v>
      </c>
      <c r="K252">
        <v>1005</v>
      </c>
      <c r="L252">
        <v>516</v>
      </c>
      <c r="M252">
        <v>495</v>
      </c>
      <c r="N252">
        <v>1011</v>
      </c>
      <c r="O252">
        <v>521</v>
      </c>
      <c r="P252">
        <v>489</v>
      </c>
      <c r="Q252">
        <v>1010</v>
      </c>
      <c r="R252">
        <v>510</v>
      </c>
      <c r="S252">
        <v>503</v>
      </c>
      <c r="T252">
        <v>1013</v>
      </c>
      <c r="U252">
        <v>1013</v>
      </c>
      <c r="V252">
        <v>1051</v>
      </c>
      <c r="W252">
        <v>2064</v>
      </c>
      <c r="X252">
        <v>64082.152000000002</v>
      </c>
    </row>
    <row r="253" spans="1:24" x14ac:dyDescent="0.2">
      <c r="A253">
        <v>31901007</v>
      </c>
      <c r="B253" t="s">
        <v>331</v>
      </c>
      <c r="C253">
        <v>31901</v>
      </c>
      <c r="D253" t="s">
        <v>325</v>
      </c>
      <c r="E253">
        <v>31</v>
      </c>
      <c r="F253" t="s">
        <v>326</v>
      </c>
      <c r="G253">
        <v>1</v>
      </c>
      <c r="H253" t="s">
        <v>327</v>
      </c>
      <c r="I253">
        <v>453</v>
      </c>
      <c r="J253">
        <v>454</v>
      </c>
      <c r="K253">
        <v>906</v>
      </c>
      <c r="L253">
        <v>453</v>
      </c>
      <c r="M253">
        <v>454</v>
      </c>
      <c r="N253">
        <v>906</v>
      </c>
      <c r="O253">
        <v>451</v>
      </c>
      <c r="P253">
        <v>442</v>
      </c>
      <c r="Q253">
        <v>893</v>
      </c>
      <c r="R253">
        <v>455</v>
      </c>
      <c r="S253">
        <v>469</v>
      </c>
      <c r="T253">
        <v>924</v>
      </c>
      <c r="U253">
        <v>957</v>
      </c>
      <c r="V253">
        <v>1109</v>
      </c>
      <c r="W253">
        <v>2066</v>
      </c>
      <c r="X253">
        <v>64082.152000000002</v>
      </c>
    </row>
    <row r="254" spans="1:24" x14ac:dyDescent="0.2">
      <c r="A254">
        <v>31901004</v>
      </c>
      <c r="B254" t="s">
        <v>330</v>
      </c>
      <c r="C254">
        <v>31901</v>
      </c>
      <c r="D254" t="s">
        <v>325</v>
      </c>
      <c r="E254">
        <v>31</v>
      </c>
      <c r="F254" t="s">
        <v>326</v>
      </c>
      <c r="G254">
        <v>1</v>
      </c>
      <c r="H254" t="s">
        <v>327</v>
      </c>
      <c r="I254">
        <v>471</v>
      </c>
      <c r="J254">
        <v>460</v>
      </c>
      <c r="K254">
        <v>931</v>
      </c>
      <c r="L254">
        <v>471</v>
      </c>
      <c r="M254">
        <v>460</v>
      </c>
      <c r="N254">
        <v>931</v>
      </c>
      <c r="O254">
        <v>470</v>
      </c>
      <c r="P254">
        <v>454</v>
      </c>
      <c r="Q254">
        <v>924</v>
      </c>
      <c r="R254">
        <v>473</v>
      </c>
      <c r="S254">
        <v>468</v>
      </c>
      <c r="T254">
        <v>941</v>
      </c>
      <c r="U254">
        <v>1170</v>
      </c>
      <c r="V254">
        <v>1256</v>
      </c>
      <c r="W254">
        <v>2426</v>
      </c>
      <c r="X254">
        <v>64082.152000000002</v>
      </c>
    </row>
    <row r="255" spans="1:24" x14ac:dyDescent="0.2">
      <c r="A255">
        <v>15907002</v>
      </c>
      <c r="B255" t="s">
        <v>170</v>
      </c>
      <c r="C255">
        <v>15907</v>
      </c>
      <c r="D255" t="s">
        <v>169</v>
      </c>
      <c r="E255">
        <v>15</v>
      </c>
      <c r="F255" t="s">
        <v>139</v>
      </c>
      <c r="G255">
        <v>20</v>
      </c>
      <c r="H255" t="s">
        <v>67</v>
      </c>
      <c r="I255">
        <v>422</v>
      </c>
      <c r="J255">
        <v>420</v>
      </c>
      <c r="K255">
        <v>843</v>
      </c>
      <c r="L255">
        <v>428</v>
      </c>
      <c r="M255">
        <v>426</v>
      </c>
      <c r="N255">
        <v>855</v>
      </c>
      <c r="O255">
        <v>427</v>
      </c>
      <c r="P255">
        <v>420</v>
      </c>
      <c r="Q255">
        <v>847</v>
      </c>
      <c r="R255">
        <v>430</v>
      </c>
      <c r="S255">
        <v>434</v>
      </c>
      <c r="T255">
        <v>863</v>
      </c>
      <c r="U255">
        <v>680</v>
      </c>
      <c r="V255">
        <v>686</v>
      </c>
      <c r="W255">
        <v>1366</v>
      </c>
      <c r="X255">
        <v>67874.505000000005</v>
      </c>
    </row>
    <row r="256" spans="1:24" x14ac:dyDescent="0.2">
      <c r="A256">
        <v>15907005</v>
      </c>
      <c r="B256" t="s">
        <v>173</v>
      </c>
      <c r="C256">
        <v>15907</v>
      </c>
      <c r="D256" t="s">
        <v>169</v>
      </c>
      <c r="E256">
        <v>15</v>
      </c>
      <c r="F256" t="s">
        <v>139</v>
      </c>
      <c r="G256">
        <v>20</v>
      </c>
      <c r="H256" t="s">
        <v>67</v>
      </c>
      <c r="I256">
        <v>407</v>
      </c>
      <c r="J256">
        <v>409</v>
      </c>
      <c r="K256">
        <v>816</v>
      </c>
      <c r="L256">
        <v>411</v>
      </c>
      <c r="M256">
        <v>412</v>
      </c>
      <c r="N256">
        <v>822</v>
      </c>
      <c r="O256">
        <v>417</v>
      </c>
      <c r="P256">
        <v>406</v>
      </c>
      <c r="Q256">
        <v>823</v>
      </c>
      <c r="R256">
        <v>405</v>
      </c>
      <c r="S256">
        <v>416</v>
      </c>
      <c r="T256">
        <v>822</v>
      </c>
      <c r="U256">
        <v>797</v>
      </c>
      <c r="V256">
        <v>901</v>
      </c>
      <c r="W256">
        <v>1698</v>
      </c>
      <c r="X256">
        <v>67874.505000000005</v>
      </c>
    </row>
    <row r="257" spans="1:24" x14ac:dyDescent="0.2">
      <c r="A257">
        <v>15907003</v>
      </c>
      <c r="B257" t="s">
        <v>171</v>
      </c>
      <c r="C257">
        <v>15907</v>
      </c>
      <c r="D257" t="s">
        <v>169</v>
      </c>
      <c r="E257">
        <v>15</v>
      </c>
      <c r="F257" t="s">
        <v>139</v>
      </c>
      <c r="G257">
        <v>20</v>
      </c>
      <c r="H257" t="s">
        <v>67</v>
      </c>
      <c r="I257">
        <v>432</v>
      </c>
      <c r="J257">
        <v>431</v>
      </c>
      <c r="K257">
        <v>863</v>
      </c>
      <c r="L257">
        <v>432</v>
      </c>
      <c r="M257">
        <v>430</v>
      </c>
      <c r="N257">
        <v>862</v>
      </c>
      <c r="O257">
        <v>435</v>
      </c>
      <c r="P257">
        <v>426</v>
      </c>
      <c r="Q257">
        <v>860</v>
      </c>
      <c r="R257">
        <v>429</v>
      </c>
      <c r="S257">
        <v>435</v>
      </c>
      <c r="T257">
        <v>864</v>
      </c>
      <c r="U257">
        <v>813</v>
      </c>
      <c r="V257">
        <v>899</v>
      </c>
      <c r="W257">
        <v>1712</v>
      </c>
      <c r="X257">
        <v>67874.505000000005</v>
      </c>
    </row>
    <row r="258" spans="1:24" x14ac:dyDescent="0.2">
      <c r="A258">
        <v>15907007</v>
      </c>
      <c r="B258" t="s">
        <v>175</v>
      </c>
      <c r="C258">
        <v>15907</v>
      </c>
      <c r="D258" t="s">
        <v>169</v>
      </c>
      <c r="E258">
        <v>15</v>
      </c>
      <c r="F258" t="s">
        <v>139</v>
      </c>
      <c r="G258">
        <v>20</v>
      </c>
      <c r="H258" t="s">
        <v>67</v>
      </c>
      <c r="I258">
        <v>416</v>
      </c>
      <c r="J258">
        <v>410</v>
      </c>
      <c r="K258">
        <v>826</v>
      </c>
      <c r="L258">
        <v>421</v>
      </c>
      <c r="M258">
        <v>412</v>
      </c>
      <c r="N258">
        <v>833</v>
      </c>
      <c r="O258">
        <v>428</v>
      </c>
      <c r="P258">
        <v>413</v>
      </c>
      <c r="Q258">
        <v>841</v>
      </c>
      <c r="R258">
        <v>416</v>
      </c>
      <c r="S258">
        <v>412</v>
      </c>
      <c r="T258">
        <v>828</v>
      </c>
      <c r="U258">
        <v>800</v>
      </c>
      <c r="V258">
        <v>945</v>
      </c>
      <c r="W258">
        <v>1745</v>
      </c>
      <c r="X258">
        <v>67874.505000000005</v>
      </c>
    </row>
    <row r="259" spans="1:24" x14ac:dyDescent="0.2">
      <c r="A259">
        <v>15907008</v>
      </c>
      <c r="B259" t="s">
        <v>176</v>
      </c>
      <c r="C259">
        <v>15907</v>
      </c>
      <c r="D259" t="s">
        <v>169</v>
      </c>
      <c r="E259">
        <v>15</v>
      </c>
      <c r="F259" t="s">
        <v>139</v>
      </c>
      <c r="G259">
        <v>20</v>
      </c>
      <c r="H259" t="s">
        <v>67</v>
      </c>
      <c r="I259">
        <v>409</v>
      </c>
      <c r="J259">
        <v>415</v>
      </c>
      <c r="K259">
        <v>825</v>
      </c>
      <c r="L259">
        <v>409</v>
      </c>
      <c r="M259">
        <v>416</v>
      </c>
      <c r="N259">
        <v>825</v>
      </c>
      <c r="O259">
        <v>422</v>
      </c>
      <c r="P259">
        <v>418</v>
      </c>
      <c r="Q259">
        <v>840</v>
      </c>
      <c r="R259">
        <v>398</v>
      </c>
      <c r="S259">
        <v>414</v>
      </c>
      <c r="T259">
        <v>812</v>
      </c>
      <c r="U259">
        <v>831</v>
      </c>
      <c r="V259">
        <v>947</v>
      </c>
      <c r="W259">
        <v>1778</v>
      </c>
      <c r="X259">
        <v>67874.505000000005</v>
      </c>
    </row>
    <row r="260" spans="1:24" x14ac:dyDescent="0.2">
      <c r="A260">
        <v>15907001</v>
      </c>
      <c r="B260" t="s">
        <v>168</v>
      </c>
      <c r="C260">
        <v>15907</v>
      </c>
      <c r="D260" t="s">
        <v>169</v>
      </c>
      <c r="E260">
        <v>15</v>
      </c>
      <c r="F260" t="s">
        <v>139</v>
      </c>
      <c r="G260">
        <v>20</v>
      </c>
      <c r="H260" t="s">
        <v>67</v>
      </c>
      <c r="I260">
        <v>420</v>
      </c>
      <c r="J260">
        <v>424</v>
      </c>
      <c r="K260">
        <v>844</v>
      </c>
      <c r="L260">
        <v>427</v>
      </c>
      <c r="M260">
        <v>430</v>
      </c>
      <c r="N260">
        <v>857</v>
      </c>
      <c r="O260">
        <v>437</v>
      </c>
      <c r="P260">
        <v>424</v>
      </c>
      <c r="Q260">
        <v>860</v>
      </c>
      <c r="R260">
        <v>417</v>
      </c>
      <c r="S260">
        <v>436</v>
      </c>
      <c r="T260">
        <v>853</v>
      </c>
      <c r="U260">
        <v>961</v>
      </c>
      <c r="V260">
        <v>1013</v>
      </c>
      <c r="W260">
        <v>1974</v>
      </c>
      <c r="X260">
        <v>67874.505000000005</v>
      </c>
    </row>
    <row r="261" spans="1:24" x14ac:dyDescent="0.2">
      <c r="A261">
        <v>170902011</v>
      </c>
      <c r="B261" t="s">
        <v>1600</v>
      </c>
      <c r="C261">
        <v>170902</v>
      </c>
      <c r="D261" t="s">
        <v>1596</v>
      </c>
      <c r="E261">
        <v>170</v>
      </c>
      <c r="F261" t="s">
        <v>1597</v>
      </c>
      <c r="G261">
        <v>6</v>
      </c>
      <c r="H261" t="s">
        <v>79</v>
      </c>
      <c r="I261">
        <v>493</v>
      </c>
      <c r="J261">
        <v>481</v>
      </c>
      <c r="K261">
        <v>974</v>
      </c>
      <c r="L261">
        <v>509</v>
      </c>
      <c r="M261">
        <v>499</v>
      </c>
      <c r="N261">
        <v>1008</v>
      </c>
      <c r="O261">
        <v>503</v>
      </c>
      <c r="P261">
        <v>485</v>
      </c>
      <c r="Q261">
        <v>988</v>
      </c>
      <c r="R261">
        <v>518</v>
      </c>
      <c r="S261">
        <v>521</v>
      </c>
      <c r="T261">
        <v>1039</v>
      </c>
      <c r="U261">
        <v>945</v>
      </c>
      <c r="V261">
        <v>980</v>
      </c>
      <c r="W261">
        <v>1925</v>
      </c>
      <c r="X261">
        <v>68547.603000000003</v>
      </c>
    </row>
    <row r="262" spans="1:24" x14ac:dyDescent="0.2">
      <c r="A262">
        <v>57909008</v>
      </c>
      <c r="B262" t="s">
        <v>575</v>
      </c>
      <c r="C262">
        <v>57909</v>
      </c>
      <c r="D262" t="s">
        <v>570</v>
      </c>
      <c r="E262">
        <v>57</v>
      </c>
      <c r="F262" t="s">
        <v>480</v>
      </c>
      <c r="G262">
        <v>10</v>
      </c>
      <c r="H262" t="s">
        <v>397</v>
      </c>
      <c r="I262">
        <v>468</v>
      </c>
      <c r="J262">
        <v>469</v>
      </c>
      <c r="K262">
        <v>937</v>
      </c>
      <c r="L262">
        <v>484</v>
      </c>
      <c r="M262">
        <v>475</v>
      </c>
      <c r="N262">
        <v>959</v>
      </c>
      <c r="O262">
        <v>494</v>
      </c>
      <c r="P262">
        <v>472</v>
      </c>
      <c r="Q262">
        <v>966</v>
      </c>
      <c r="R262">
        <v>474</v>
      </c>
      <c r="S262">
        <v>478</v>
      </c>
      <c r="T262">
        <v>953</v>
      </c>
      <c r="U262">
        <v>983</v>
      </c>
      <c r="V262">
        <v>1089</v>
      </c>
      <c r="W262">
        <v>2072</v>
      </c>
      <c r="X262">
        <v>72369.164000000004</v>
      </c>
    </row>
    <row r="263" spans="1:24" x14ac:dyDescent="0.2">
      <c r="A263">
        <v>57909003</v>
      </c>
      <c r="B263" t="s">
        <v>571</v>
      </c>
      <c r="C263">
        <v>57909</v>
      </c>
      <c r="D263" t="s">
        <v>570</v>
      </c>
      <c r="E263">
        <v>57</v>
      </c>
      <c r="F263" t="s">
        <v>480</v>
      </c>
      <c r="G263">
        <v>10</v>
      </c>
      <c r="H263" t="s">
        <v>397</v>
      </c>
      <c r="I263">
        <v>409</v>
      </c>
      <c r="J263">
        <v>408</v>
      </c>
      <c r="K263">
        <v>817</v>
      </c>
      <c r="L263">
        <v>410</v>
      </c>
      <c r="M263">
        <v>409</v>
      </c>
      <c r="N263">
        <v>818</v>
      </c>
      <c r="O263">
        <v>415</v>
      </c>
      <c r="P263">
        <v>413</v>
      </c>
      <c r="Q263">
        <v>828</v>
      </c>
      <c r="R263">
        <v>404</v>
      </c>
      <c r="S263">
        <v>404</v>
      </c>
      <c r="T263">
        <v>808</v>
      </c>
      <c r="U263">
        <v>1085</v>
      </c>
      <c r="V263">
        <v>1162</v>
      </c>
      <c r="W263">
        <v>2247</v>
      </c>
      <c r="X263">
        <v>72369.164000000004</v>
      </c>
    </row>
    <row r="264" spans="1:24" x14ac:dyDescent="0.2">
      <c r="A264">
        <v>57909005</v>
      </c>
      <c r="B264" t="s">
        <v>573</v>
      </c>
      <c r="C264">
        <v>57909</v>
      </c>
      <c r="D264" t="s">
        <v>570</v>
      </c>
      <c r="E264">
        <v>57</v>
      </c>
      <c r="F264" t="s">
        <v>480</v>
      </c>
      <c r="G264">
        <v>10</v>
      </c>
      <c r="H264" t="s">
        <v>397</v>
      </c>
      <c r="I264">
        <v>470</v>
      </c>
      <c r="J264">
        <v>457</v>
      </c>
      <c r="K264">
        <v>927</v>
      </c>
      <c r="L264">
        <v>492</v>
      </c>
      <c r="M264">
        <v>475</v>
      </c>
      <c r="N264">
        <v>967</v>
      </c>
      <c r="O264">
        <v>498</v>
      </c>
      <c r="P264">
        <v>477</v>
      </c>
      <c r="Q264">
        <v>975</v>
      </c>
      <c r="R264">
        <v>485</v>
      </c>
      <c r="S264">
        <v>472</v>
      </c>
      <c r="T264">
        <v>957</v>
      </c>
      <c r="U264">
        <v>1212</v>
      </c>
      <c r="V264">
        <v>1106</v>
      </c>
      <c r="W264">
        <v>2318</v>
      </c>
      <c r="X264">
        <v>72369.164000000004</v>
      </c>
    </row>
    <row r="265" spans="1:24" x14ac:dyDescent="0.2">
      <c r="A265">
        <v>71902003</v>
      </c>
      <c r="B265" t="s">
        <v>712</v>
      </c>
      <c r="C265">
        <v>71902</v>
      </c>
      <c r="D265" t="s">
        <v>710</v>
      </c>
      <c r="E265">
        <v>71</v>
      </c>
      <c r="F265" t="s">
        <v>696</v>
      </c>
      <c r="G265">
        <v>19</v>
      </c>
      <c r="H265" t="s">
        <v>697</v>
      </c>
      <c r="I265">
        <v>400</v>
      </c>
      <c r="J265">
        <v>423</v>
      </c>
      <c r="K265">
        <v>823</v>
      </c>
      <c r="L265">
        <v>400</v>
      </c>
      <c r="M265">
        <v>423</v>
      </c>
      <c r="N265">
        <v>823</v>
      </c>
      <c r="O265">
        <v>401</v>
      </c>
      <c r="P265">
        <v>416</v>
      </c>
      <c r="Q265">
        <v>817</v>
      </c>
      <c r="R265">
        <v>398</v>
      </c>
      <c r="S265">
        <v>429</v>
      </c>
      <c r="T265">
        <v>828</v>
      </c>
      <c r="U265">
        <v>624</v>
      </c>
      <c r="V265">
        <v>724</v>
      </c>
      <c r="W265">
        <v>1348</v>
      </c>
      <c r="X265">
        <v>76212.111000000004</v>
      </c>
    </row>
    <row r="266" spans="1:24" x14ac:dyDescent="0.2">
      <c r="A266">
        <v>71902006</v>
      </c>
      <c r="B266" t="s">
        <v>715</v>
      </c>
      <c r="C266">
        <v>71902</v>
      </c>
      <c r="D266" t="s">
        <v>710</v>
      </c>
      <c r="E266">
        <v>71</v>
      </c>
      <c r="F266" t="s">
        <v>696</v>
      </c>
      <c r="G266">
        <v>19</v>
      </c>
      <c r="H266" t="s">
        <v>697</v>
      </c>
      <c r="I266">
        <v>450</v>
      </c>
      <c r="J266">
        <v>481</v>
      </c>
      <c r="K266">
        <v>931</v>
      </c>
      <c r="L266">
        <v>486</v>
      </c>
      <c r="M266">
        <v>505</v>
      </c>
      <c r="N266">
        <v>991</v>
      </c>
      <c r="O266">
        <v>500</v>
      </c>
      <c r="P266">
        <v>504</v>
      </c>
      <c r="Q266">
        <v>1004</v>
      </c>
      <c r="R266">
        <v>471</v>
      </c>
      <c r="S266">
        <v>507</v>
      </c>
      <c r="T266">
        <v>978</v>
      </c>
      <c r="U266">
        <v>698</v>
      </c>
      <c r="V266">
        <v>689</v>
      </c>
      <c r="W266">
        <v>1387</v>
      </c>
      <c r="X266">
        <v>76212.111000000004</v>
      </c>
    </row>
    <row r="267" spans="1:24" x14ac:dyDescent="0.2">
      <c r="A267">
        <v>71902008</v>
      </c>
      <c r="B267" t="s">
        <v>716</v>
      </c>
      <c r="C267">
        <v>71902</v>
      </c>
      <c r="D267" t="s">
        <v>710</v>
      </c>
      <c r="E267">
        <v>71</v>
      </c>
      <c r="F267" t="s">
        <v>696</v>
      </c>
      <c r="G267">
        <v>19</v>
      </c>
      <c r="H267" t="s">
        <v>697</v>
      </c>
      <c r="I267">
        <v>431</v>
      </c>
      <c r="J267">
        <v>445</v>
      </c>
      <c r="K267">
        <v>875</v>
      </c>
      <c r="L267">
        <v>432</v>
      </c>
      <c r="M267">
        <v>446</v>
      </c>
      <c r="N267">
        <v>879</v>
      </c>
      <c r="O267">
        <v>427</v>
      </c>
      <c r="P267">
        <v>434</v>
      </c>
      <c r="Q267">
        <v>861</v>
      </c>
      <c r="R267">
        <v>437</v>
      </c>
      <c r="S267">
        <v>459</v>
      </c>
      <c r="T267">
        <v>897</v>
      </c>
      <c r="U267">
        <v>684</v>
      </c>
      <c r="V267">
        <v>755</v>
      </c>
      <c r="W267">
        <v>1439</v>
      </c>
      <c r="X267">
        <v>76212.111000000004</v>
      </c>
    </row>
    <row r="268" spans="1:24" x14ac:dyDescent="0.2">
      <c r="A268">
        <v>71902004</v>
      </c>
      <c r="B268" t="s">
        <v>713</v>
      </c>
      <c r="C268">
        <v>71902</v>
      </c>
      <c r="D268" t="s">
        <v>710</v>
      </c>
      <c r="E268">
        <v>71</v>
      </c>
      <c r="F268" t="s">
        <v>696</v>
      </c>
      <c r="G268">
        <v>19</v>
      </c>
      <c r="H268" t="s">
        <v>697</v>
      </c>
      <c r="I268">
        <v>448</v>
      </c>
      <c r="J268">
        <v>453</v>
      </c>
      <c r="K268">
        <v>901</v>
      </c>
      <c r="L268">
        <v>468</v>
      </c>
      <c r="M268">
        <v>468</v>
      </c>
      <c r="N268">
        <v>936</v>
      </c>
      <c r="O268">
        <v>474</v>
      </c>
      <c r="P268">
        <v>470</v>
      </c>
      <c r="Q268">
        <v>944</v>
      </c>
      <c r="R268">
        <v>462</v>
      </c>
      <c r="S268">
        <v>466</v>
      </c>
      <c r="T268">
        <v>928</v>
      </c>
      <c r="U268">
        <v>663</v>
      </c>
      <c r="V268">
        <v>813</v>
      </c>
      <c r="W268">
        <v>1476</v>
      </c>
      <c r="X268">
        <v>76212.111000000004</v>
      </c>
    </row>
    <row r="269" spans="1:24" x14ac:dyDescent="0.2">
      <c r="A269">
        <v>71902002</v>
      </c>
      <c r="B269" t="s">
        <v>711</v>
      </c>
      <c r="C269">
        <v>71902</v>
      </c>
      <c r="D269" t="s">
        <v>710</v>
      </c>
      <c r="E269">
        <v>71</v>
      </c>
      <c r="F269" t="s">
        <v>696</v>
      </c>
      <c r="G269">
        <v>19</v>
      </c>
      <c r="H269" t="s">
        <v>697</v>
      </c>
      <c r="I269">
        <v>448</v>
      </c>
      <c r="J269">
        <v>447</v>
      </c>
      <c r="K269">
        <v>895</v>
      </c>
      <c r="L269">
        <v>455</v>
      </c>
      <c r="M269">
        <v>448</v>
      </c>
      <c r="N269">
        <v>903</v>
      </c>
      <c r="O269">
        <v>455</v>
      </c>
      <c r="P269">
        <v>442</v>
      </c>
      <c r="Q269">
        <v>897</v>
      </c>
      <c r="R269">
        <v>455</v>
      </c>
      <c r="S269">
        <v>454</v>
      </c>
      <c r="T269">
        <v>909</v>
      </c>
      <c r="U269">
        <v>744</v>
      </c>
      <c r="V269">
        <v>781</v>
      </c>
      <c r="W269">
        <v>1525</v>
      </c>
      <c r="X269">
        <v>76212.111000000004</v>
      </c>
    </row>
    <row r="270" spans="1:24" x14ac:dyDescent="0.2">
      <c r="A270">
        <v>71902001</v>
      </c>
      <c r="B270" t="s">
        <v>709</v>
      </c>
      <c r="C270">
        <v>71902</v>
      </c>
      <c r="D270" t="s">
        <v>710</v>
      </c>
      <c r="E270">
        <v>71</v>
      </c>
      <c r="F270" t="s">
        <v>696</v>
      </c>
      <c r="G270">
        <v>19</v>
      </c>
      <c r="H270" t="s">
        <v>697</v>
      </c>
      <c r="I270">
        <v>437</v>
      </c>
      <c r="J270">
        <v>436</v>
      </c>
      <c r="K270">
        <v>873</v>
      </c>
      <c r="L270">
        <v>441</v>
      </c>
      <c r="M270">
        <v>443</v>
      </c>
      <c r="N270">
        <v>885</v>
      </c>
      <c r="O270">
        <v>452</v>
      </c>
      <c r="P270">
        <v>449</v>
      </c>
      <c r="Q270">
        <v>901</v>
      </c>
      <c r="R270">
        <v>432</v>
      </c>
      <c r="S270">
        <v>438</v>
      </c>
      <c r="T270">
        <v>870</v>
      </c>
      <c r="U270">
        <v>812</v>
      </c>
      <c r="V270">
        <v>901</v>
      </c>
      <c r="W270">
        <v>1713</v>
      </c>
      <c r="X270">
        <v>76212.111000000004</v>
      </c>
    </row>
    <row r="271" spans="1:24" x14ac:dyDescent="0.2">
      <c r="A271">
        <v>71902012</v>
      </c>
      <c r="B271" t="s">
        <v>719</v>
      </c>
      <c r="C271">
        <v>71902</v>
      </c>
      <c r="D271" t="s">
        <v>710</v>
      </c>
      <c r="E271">
        <v>71</v>
      </c>
      <c r="F271" t="s">
        <v>696</v>
      </c>
      <c r="G271">
        <v>19</v>
      </c>
      <c r="H271" t="s">
        <v>697</v>
      </c>
      <c r="I271">
        <v>471</v>
      </c>
      <c r="J271">
        <v>477</v>
      </c>
      <c r="K271">
        <v>948</v>
      </c>
      <c r="L271">
        <v>489</v>
      </c>
      <c r="M271">
        <v>490</v>
      </c>
      <c r="N271">
        <v>978</v>
      </c>
      <c r="O271">
        <v>488</v>
      </c>
      <c r="P271">
        <v>472</v>
      </c>
      <c r="Q271">
        <v>960</v>
      </c>
      <c r="R271">
        <v>490</v>
      </c>
      <c r="S271">
        <v>504</v>
      </c>
      <c r="T271">
        <v>994</v>
      </c>
      <c r="U271">
        <v>896</v>
      </c>
      <c r="V271">
        <v>1038</v>
      </c>
      <c r="W271">
        <v>1934</v>
      </c>
      <c r="X271">
        <v>76212.111000000004</v>
      </c>
    </row>
    <row r="272" spans="1:24" x14ac:dyDescent="0.2">
      <c r="A272">
        <v>220901009</v>
      </c>
      <c r="B272" t="s">
        <v>935</v>
      </c>
      <c r="C272">
        <v>220901</v>
      </c>
      <c r="D272" t="s">
        <v>1863</v>
      </c>
      <c r="E272">
        <v>220</v>
      </c>
      <c r="F272" t="s">
        <v>1860</v>
      </c>
      <c r="G272">
        <v>11</v>
      </c>
      <c r="H272" t="s">
        <v>461</v>
      </c>
      <c r="I272">
        <v>486</v>
      </c>
      <c r="J272">
        <v>482</v>
      </c>
      <c r="K272">
        <v>969</v>
      </c>
      <c r="L272">
        <v>505</v>
      </c>
      <c r="M272">
        <v>498</v>
      </c>
      <c r="N272">
        <v>1003</v>
      </c>
      <c r="O272">
        <v>505</v>
      </c>
      <c r="P272">
        <v>487</v>
      </c>
      <c r="Q272">
        <v>992</v>
      </c>
      <c r="R272">
        <v>504</v>
      </c>
      <c r="S272">
        <v>509</v>
      </c>
      <c r="T272">
        <v>1013</v>
      </c>
      <c r="U272">
        <v>790</v>
      </c>
      <c r="V272">
        <v>855</v>
      </c>
      <c r="W272">
        <v>1645</v>
      </c>
      <c r="X272">
        <v>78021.790000000037</v>
      </c>
    </row>
    <row r="273" spans="1:24" x14ac:dyDescent="0.2">
      <c r="A273">
        <v>15910002</v>
      </c>
      <c r="B273" t="s">
        <v>186</v>
      </c>
      <c r="C273">
        <v>15910</v>
      </c>
      <c r="D273" t="s">
        <v>185</v>
      </c>
      <c r="E273">
        <v>15</v>
      </c>
      <c r="F273" t="s">
        <v>139</v>
      </c>
      <c r="G273">
        <v>20</v>
      </c>
      <c r="H273" t="s">
        <v>67</v>
      </c>
      <c r="I273">
        <v>498</v>
      </c>
      <c r="J273">
        <v>489</v>
      </c>
      <c r="K273">
        <v>987</v>
      </c>
      <c r="L273">
        <v>527</v>
      </c>
      <c r="M273">
        <v>516</v>
      </c>
      <c r="N273">
        <v>1043</v>
      </c>
      <c r="O273">
        <v>526</v>
      </c>
      <c r="P273">
        <v>501</v>
      </c>
      <c r="Q273">
        <v>1027</v>
      </c>
      <c r="R273">
        <v>528</v>
      </c>
      <c r="S273">
        <v>532</v>
      </c>
      <c r="T273">
        <v>1060</v>
      </c>
      <c r="U273">
        <v>1149</v>
      </c>
      <c r="V273">
        <v>1329</v>
      </c>
      <c r="W273">
        <v>2478</v>
      </c>
      <c r="X273">
        <v>80494.501000000004</v>
      </c>
    </row>
    <row r="274" spans="1:24" x14ac:dyDescent="0.2">
      <c r="A274">
        <v>101914012</v>
      </c>
      <c r="B274" t="s">
        <v>1106</v>
      </c>
      <c r="C274">
        <v>101914</v>
      </c>
      <c r="D274" t="s">
        <v>1100</v>
      </c>
      <c r="E274">
        <v>101</v>
      </c>
      <c r="F274" t="s">
        <v>971</v>
      </c>
      <c r="G274">
        <v>4</v>
      </c>
      <c r="H274" t="s">
        <v>252</v>
      </c>
      <c r="I274">
        <v>560</v>
      </c>
      <c r="J274">
        <v>555</v>
      </c>
      <c r="K274">
        <v>1115</v>
      </c>
      <c r="L274">
        <v>592</v>
      </c>
      <c r="M274">
        <v>587</v>
      </c>
      <c r="N274">
        <v>1179</v>
      </c>
      <c r="O274">
        <v>598</v>
      </c>
      <c r="P274">
        <v>576</v>
      </c>
      <c r="Q274">
        <v>1174</v>
      </c>
      <c r="R274">
        <v>585</v>
      </c>
      <c r="S274">
        <v>598</v>
      </c>
      <c r="T274">
        <v>1183</v>
      </c>
      <c r="U274">
        <v>1228</v>
      </c>
      <c r="V274">
        <v>1263</v>
      </c>
      <c r="W274">
        <v>2491</v>
      </c>
      <c r="X274">
        <v>86720.096999999994</v>
      </c>
    </row>
    <row r="275" spans="1:24" x14ac:dyDescent="0.2">
      <c r="A275">
        <v>79907006</v>
      </c>
      <c r="B275" t="s">
        <v>819</v>
      </c>
      <c r="C275">
        <v>79907</v>
      </c>
      <c r="D275" t="s">
        <v>815</v>
      </c>
      <c r="E275">
        <v>79</v>
      </c>
      <c r="F275" t="s">
        <v>808</v>
      </c>
      <c r="G275">
        <v>4</v>
      </c>
      <c r="H275" t="s">
        <v>252</v>
      </c>
      <c r="I275">
        <v>522</v>
      </c>
      <c r="J275">
        <v>511</v>
      </c>
      <c r="K275">
        <v>1033</v>
      </c>
      <c r="L275">
        <v>546</v>
      </c>
      <c r="M275">
        <v>546</v>
      </c>
      <c r="N275">
        <v>1092</v>
      </c>
      <c r="O275">
        <v>538</v>
      </c>
      <c r="P275">
        <v>531</v>
      </c>
      <c r="Q275">
        <v>1070</v>
      </c>
      <c r="R275">
        <v>554</v>
      </c>
      <c r="S275">
        <v>560</v>
      </c>
      <c r="T275">
        <v>1114</v>
      </c>
      <c r="U275">
        <v>948</v>
      </c>
      <c r="V275">
        <v>1163</v>
      </c>
      <c r="W275">
        <v>2111</v>
      </c>
      <c r="X275">
        <v>87181.043999999994</v>
      </c>
    </row>
    <row r="276" spans="1:24" x14ac:dyDescent="0.2">
      <c r="A276">
        <v>79907011</v>
      </c>
      <c r="B276" t="s">
        <v>822</v>
      </c>
      <c r="C276">
        <v>79907</v>
      </c>
      <c r="D276" t="s">
        <v>815</v>
      </c>
      <c r="E276">
        <v>79</v>
      </c>
      <c r="F276" t="s">
        <v>808</v>
      </c>
      <c r="G276">
        <v>4</v>
      </c>
      <c r="H276" t="s">
        <v>252</v>
      </c>
      <c r="I276">
        <v>490</v>
      </c>
      <c r="J276">
        <v>481</v>
      </c>
      <c r="K276">
        <v>971</v>
      </c>
      <c r="L276">
        <v>502</v>
      </c>
      <c r="M276">
        <v>494</v>
      </c>
      <c r="N276">
        <v>996</v>
      </c>
      <c r="O276">
        <v>496</v>
      </c>
      <c r="P276">
        <v>480</v>
      </c>
      <c r="Q276">
        <v>977</v>
      </c>
      <c r="R276">
        <v>509</v>
      </c>
      <c r="S276">
        <v>509</v>
      </c>
      <c r="T276">
        <v>1017</v>
      </c>
      <c r="U276">
        <v>1051</v>
      </c>
      <c r="V276">
        <v>1164</v>
      </c>
      <c r="W276">
        <v>2215</v>
      </c>
      <c r="X276">
        <v>87181.043999999994</v>
      </c>
    </row>
    <row r="277" spans="1:24" x14ac:dyDescent="0.2">
      <c r="A277">
        <v>79907008</v>
      </c>
      <c r="B277" t="s">
        <v>821</v>
      </c>
      <c r="C277">
        <v>79907</v>
      </c>
      <c r="D277" t="s">
        <v>815</v>
      </c>
      <c r="E277">
        <v>79</v>
      </c>
      <c r="F277" t="s">
        <v>808</v>
      </c>
      <c r="G277">
        <v>4</v>
      </c>
      <c r="H277" t="s">
        <v>252</v>
      </c>
      <c r="I277">
        <v>499</v>
      </c>
      <c r="J277">
        <v>491</v>
      </c>
      <c r="K277">
        <v>990</v>
      </c>
      <c r="L277">
        <v>513</v>
      </c>
      <c r="M277">
        <v>501</v>
      </c>
      <c r="N277">
        <v>1014</v>
      </c>
      <c r="O277">
        <v>513</v>
      </c>
      <c r="P277">
        <v>500</v>
      </c>
      <c r="Q277">
        <v>1013</v>
      </c>
      <c r="R277">
        <v>511</v>
      </c>
      <c r="S277">
        <v>503</v>
      </c>
      <c r="T277">
        <v>1015</v>
      </c>
      <c r="U277">
        <v>1195</v>
      </c>
      <c r="V277">
        <v>1024</v>
      </c>
      <c r="W277">
        <v>2219</v>
      </c>
      <c r="X277">
        <v>87181.043999999994</v>
      </c>
    </row>
    <row r="278" spans="1:24" x14ac:dyDescent="0.2">
      <c r="A278">
        <v>79907001</v>
      </c>
      <c r="B278" t="s">
        <v>814</v>
      </c>
      <c r="C278">
        <v>79907</v>
      </c>
      <c r="D278" t="s">
        <v>815</v>
      </c>
      <c r="E278">
        <v>79</v>
      </c>
      <c r="F278" t="s">
        <v>808</v>
      </c>
      <c r="G278">
        <v>4</v>
      </c>
      <c r="H278" t="s">
        <v>252</v>
      </c>
      <c r="I278">
        <v>533</v>
      </c>
      <c r="J278">
        <v>546</v>
      </c>
      <c r="K278">
        <v>1078</v>
      </c>
      <c r="L278">
        <v>573</v>
      </c>
      <c r="M278">
        <v>586</v>
      </c>
      <c r="N278">
        <v>1159</v>
      </c>
      <c r="O278">
        <v>563</v>
      </c>
      <c r="P278">
        <v>560</v>
      </c>
      <c r="Q278">
        <v>1122</v>
      </c>
      <c r="R278">
        <v>583</v>
      </c>
      <c r="S278">
        <v>611</v>
      </c>
      <c r="T278">
        <v>1193</v>
      </c>
      <c r="U278">
        <v>1057</v>
      </c>
      <c r="V278">
        <v>1183</v>
      </c>
      <c r="W278">
        <v>2240</v>
      </c>
      <c r="X278">
        <v>87181.043999999994</v>
      </c>
    </row>
    <row r="279" spans="1:24" x14ac:dyDescent="0.2">
      <c r="A279">
        <v>79907007</v>
      </c>
      <c r="B279" t="s">
        <v>820</v>
      </c>
      <c r="C279">
        <v>79907</v>
      </c>
      <c r="D279" t="s">
        <v>815</v>
      </c>
      <c r="E279">
        <v>79</v>
      </c>
      <c r="F279" t="s">
        <v>808</v>
      </c>
      <c r="G279">
        <v>4</v>
      </c>
      <c r="H279" t="s">
        <v>252</v>
      </c>
      <c r="I279">
        <v>554</v>
      </c>
      <c r="J279">
        <v>566</v>
      </c>
      <c r="K279">
        <v>1120</v>
      </c>
      <c r="L279">
        <v>579</v>
      </c>
      <c r="M279">
        <v>594</v>
      </c>
      <c r="N279">
        <v>1172</v>
      </c>
      <c r="O279">
        <v>577</v>
      </c>
      <c r="P279">
        <v>580</v>
      </c>
      <c r="Q279">
        <v>1157</v>
      </c>
      <c r="R279">
        <v>581</v>
      </c>
      <c r="S279">
        <v>608</v>
      </c>
      <c r="T279">
        <v>1187</v>
      </c>
      <c r="U279">
        <v>1150</v>
      </c>
      <c r="V279">
        <v>1109</v>
      </c>
      <c r="W279">
        <v>2259</v>
      </c>
      <c r="X279">
        <v>87181.043999999994</v>
      </c>
    </row>
    <row r="280" spans="1:24" x14ac:dyDescent="0.2">
      <c r="A280">
        <v>79907005</v>
      </c>
      <c r="B280" t="s">
        <v>818</v>
      </c>
      <c r="C280">
        <v>79907</v>
      </c>
      <c r="D280" t="s">
        <v>815</v>
      </c>
      <c r="E280">
        <v>79</v>
      </c>
      <c r="F280" t="s">
        <v>808</v>
      </c>
      <c r="G280">
        <v>4</v>
      </c>
      <c r="H280" t="s">
        <v>252</v>
      </c>
      <c r="I280">
        <v>534</v>
      </c>
      <c r="J280">
        <v>546</v>
      </c>
      <c r="K280">
        <v>1079</v>
      </c>
      <c r="L280">
        <v>552</v>
      </c>
      <c r="M280">
        <v>563</v>
      </c>
      <c r="N280">
        <v>1114</v>
      </c>
      <c r="O280">
        <v>553</v>
      </c>
      <c r="P280">
        <v>555</v>
      </c>
      <c r="Q280">
        <v>1107</v>
      </c>
      <c r="R280">
        <v>551</v>
      </c>
      <c r="S280">
        <v>572</v>
      </c>
      <c r="T280">
        <v>1121</v>
      </c>
      <c r="U280">
        <v>1121</v>
      </c>
      <c r="V280">
        <v>1203</v>
      </c>
      <c r="W280">
        <v>2324</v>
      </c>
      <c r="X280">
        <v>87181.043999999994</v>
      </c>
    </row>
    <row r="281" spans="1:24" x14ac:dyDescent="0.2">
      <c r="A281">
        <v>79907016</v>
      </c>
      <c r="B281" t="s">
        <v>825</v>
      </c>
      <c r="C281">
        <v>79907</v>
      </c>
      <c r="D281" t="s">
        <v>815</v>
      </c>
      <c r="E281">
        <v>79</v>
      </c>
      <c r="F281" t="s">
        <v>808</v>
      </c>
      <c r="G281">
        <v>4</v>
      </c>
      <c r="H281" t="s">
        <v>252</v>
      </c>
      <c r="I281">
        <v>528</v>
      </c>
      <c r="J281">
        <v>499</v>
      </c>
      <c r="K281">
        <v>1027</v>
      </c>
      <c r="L281">
        <v>554</v>
      </c>
      <c r="M281">
        <v>553</v>
      </c>
      <c r="N281">
        <v>1107</v>
      </c>
      <c r="O281">
        <v>556</v>
      </c>
      <c r="P281">
        <v>545</v>
      </c>
      <c r="Q281">
        <v>1101</v>
      </c>
      <c r="R281">
        <v>552</v>
      </c>
      <c r="S281">
        <v>563</v>
      </c>
      <c r="T281">
        <v>1115</v>
      </c>
      <c r="U281">
        <v>1164</v>
      </c>
      <c r="V281">
        <v>1178</v>
      </c>
      <c r="W281">
        <v>2342</v>
      </c>
      <c r="X281">
        <v>87181.043999999994</v>
      </c>
    </row>
    <row r="282" spans="1:24" x14ac:dyDescent="0.2">
      <c r="A282">
        <v>79907004</v>
      </c>
      <c r="B282" t="s">
        <v>817</v>
      </c>
      <c r="C282">
        <v>79907</v>
      </c>
      <c r="D282" t="s">
        <v>815</v>
      </c>
      <c r="E282">
        <v>79</v>
      </c>
      <c r="F282" t="s">
        <v>808</v>
      </c>
      <c r="G282">
        <v>4</v>
      </c>
      <c r="H282" t="s">
        <v>252</v>
      </c>
      <c r="I282">
        <v>589</v>
      </c>
      <c r="J282">
        <v>605</v>
      </c>
      <c r="K282">
        <v>1193</v>
      </c>
      <c r="L282">
        <v>634</v>
      </c>
      <c r="M282">
        <v>647</v>
      </c>
      <c r="N282">
        <v>1280</v>
      </c>
      <c r="O282">
        <v>630</v>
      </c>
      <c r="P282">
        <v>628</v>
      </c>
      <c r="Q282">
        <v>1259</v>
      </c>
      <c r="R282">
        <v>639</v>
      </c>
      <c r="S282">
        <v>668</v>
      </c>
      <c r="T282">
        <v>1305</v>
      </c>
      <c r="U282">
        <v>1187</v>
      </c>
      <c r="V282">
        <v>1268</v>
      </c>
      <c r="W282">
        <v>2455</v>
      </c>
      <c r="X282">
        <v>87181.043999999994</v>
      </c>
    </row>
    <row r="283" spans="1:24" x14ac:dyDescent="0.2">
      <c r="A283">
        <v>79907013</v>
      </c>
      <c r="B283" t="s">
        <v>824</v>
      </c>
      <c r="C283">
        <v>79907</v>
      </c>
      <c r="D283" t="s">
        <v>815</v>
      </c>
      <c r="E283">
        <v>79</v>
      </c>
      <c r="F283" t="s">
        <v>808</v>
      </c>
      <c r="G283">
        <v>4</v>
      </c>
      <c r="H283" t="s">
        <v>252</v>
      </c>
      <c r="I283">
        <v>518</v>
      </c>
      <c r="J283">
        <v>528</v>
      </c>
      <c r="K283">
        <v>1046</v>
      </c>
      <c r="L283">
        <v>550</v>
      </c>
      <c r="M283">
        <v>551</v>
      </c>
      <c r="N283">
        <v>1100</v>
      </c>
      <c r="O283">
        <v>551</v>
      </c>
      <c r="P283">
        <v>546</v>
      </c>
      <c r="Q283">
        <v>1097</v>
      </c>
      <c r="R283">
        <v>548</v>
      </c>
      <c r="S283">
        <v>555</v>
      </c>
      <c r="T283">
        <v>1103</v>
      </c>
      <c r="U283">
        <v>1209</v>
      </c>
      <c r="V283">
        <v>1280</v>
      </c>
      <c r="W283">
        <v>2489</v>
      </c>
      <c r="X283">
        <v>87181.043999999994</v>
      </c>
    </row>
    <row r="284" spans="1:24" x14ac:dyDescent="0.2">
      <c r="A284">
        <v>101902004</v>
      </c>
      <c r="B284" t="s">
        <v>1012</v>
      </c>
      <c r="C284">
        <v>101902</v>
      </c>
      <c r="D284" t="s">
        <v>1010</v>
      </c>
      <c r="E284">
        <v>101</v>
      </c>
      <c r="F284" t="s">
        <v>971</v>
      </c>
      <c r="G284">
        <v>4</v>
      </c>
      <c r="H284" t="s">
        <v>252</v>
      </c>
      <c r="I284">
        <v>428</v>
      </c>
      <c r="J284">
        <v>434</v>
      </c>
      <c r="K284">
        <v>862</v>
      </c>
      <c r="L284">
        <v>425</v>
      </c>
      <c r="M284">
        <v>432</v>
      </c>
      <c r="N284">
        <v>857</v>
      </c>
      <c r="O284">
        <v>425</v>
      </c>
      <c r="P284">
        <v>427</v>
      </c>
      <c r="Q284">
        <v>852</v>
      </c>
      <c r="R284">
        <v>425</v>
      </c>
      <c r="S284">
        <v>438</v>
      </c>
      <c r="T284">
        <v>863</v>
      </c>
      <c r="U284">
        <v>882</v>
      </c>
      <c r="V284">
        <v>906</v>
      </c>
      <c r="W284">
        <v>1788</v>
      </c>
      <c r="X284">
        <v>88188.914999999964</v>
      </c>
    </row>
    <row r="285" spans="1:24" x14ac:dyDescent="0.2">
      <c r="A285">
        <v>101902005</v>
      </c>
      <c r="B285" t="s">
        <v>587</v>
      </c>
      <c r="C285">
        <v>101902</v>
      </c>
      <c r="D285" t="s">
        <v>1010</v>
      </c>
      <c r="E285">
        <v>101</v>
      </c>
      <c r="F285" t="s">
        <v>971</v>
      </c>
      <c r="G285">
        <v>4</v>
      </c>
      <c r="H285" t="s">
        <v>252</v>
      </c>
      <c r="I285">
        <v>432</v>
      </c>
      <c r="J285">
        <v>442</v>
      </c>
      <c r="K285">
        <v>873</v>
      </c>
      <c r="L285">
        <v>436</v>
      </c>
      <c r="M285">
        <v>446</v>
      </c>
      <c r="N285">
        <v>882</v>
      </c>
      <c r="O285">
        <v>444</v>
      </c>
      <c r="P285">
        <v>442</v>
      </c>
      <c r="Q285">
        <v>885</v>
      </c>
      <c r="R285">
        <v>428</v>
      </c>
      <c r="S285">
        <v>452</v>
      </c>
      <c r="T285">
        <v>880</v>
      </c>
      <c r="U285">
        <v>896</v>
      </c>
      <c r="V285">
        <v>996</v>
      </c>
      <c r="W285">
        <v>1892</v>
      </c>
      <c r="X285">
        <v>88188.914999999964</v>
      </c>
    </row>
    <row r="286" spans="1:24" x14ac:dyDescent="0.2">
      <c r="A286">
        <v>101902001</v>
      </c>
      <c r="B286" t="s">
        <v>1009</v>
      </c>
      <c r="C286">
        <v>101902</v>
      </c>
      <c r="D286" t="s">
        <v>1010</v>
      </c>
      <c r="E286">
        <v>101</v>
      </c>
      <c r="F286" t="s">
        <v>971</v>
      </c>
      <c r="G286">
        <v>4</v>
      </c>
      <c r="H286" t="s">
        <v>252</v>
      </c>
      <c r="I286">
        <v>422</v>
      </c>
      <c r="J286">
        <v>434</v>
      </c>
      <c r="K286">
        <v>856</v>
      </c>
      <c r="L286">
        <v>421</v>
      </c>
      <c r="M286">
        <v>433</v>
      </c>
      <c r="N286">
        <v>854</v>
      </c>
      <c r="O286">
        <v>427</v>
      </c>
      <c r="P286">
        <v>433</v>
      </c>
      <c r="Q286">
        <v>859</v>
      </c>
      <c r="R286">
        <v>416</v>
      </c>
      <c r="S286">
        <v>433</v>
      </c>
      <c r="T286">
        <v>849</v>
      </c>
      <c r="U286">
        <v>1171</v>
      </c>
      <c r="V286">
        <v>1323</v>
      </c>
      <c r="W286">
        <v>2494</v>
      </c>
      <c r="X286">
        <v>88188.914999999964</v>
      </c>
    </row>
    <row r="287" spans="1:24" x14ac:dyDescent="0.2">
      <c r="A287">
        <v>227901008</v>
      </c>
      <c r="B287" t="s">
        <v>1249</v>
      </c>
      <c r="C287">
        <v>227901</v>
      </c>
      <c r="D287" t="s">
        <v>1973</v>
      </c>
      <c r="E287">
        <v>227</v>
      </c>
      <c r="F287" t="s">
        <v>1963</v>
      </c>
      <c r="G287">
        <v>13</v>
      </c>
      <c r="H287" t="s">
        <v>92</v>
      </c>
      <c r="I287">
        <v>492</v>
      </c>
      <c r="J287">
        <v>475</v>
      </c>
      <c r="K287">
        <v>967</v>
      </c>
      <c r="L287">
        <v>492</v>
      </c>
      <c r="M287">
        <v>481</v>
      </c>
      <c r="N287">
        <v>973</v>
      </c>
      <c r="O287">
        <v>493</v>
      </c>
      <c r="P287">
        <v>467</v>
      </c>
      <c r="Q287">
        <v>960</v>
      </c>
      <c r="R287">
        <v>491</v>
      </c>
      <c r="S287">
        <v>499</v>
      </c>
      <c r="T287">
        <v>990</v>
      </c>
      <c r="U287">
        <v>702</v>
      </c>
      <c r="V287">
        <v>760</v>
      </c>
      <c r="W287">
        <v>1462</v>
      </c>
      <c r="X287">
        <v>101004.613</v>
      </c>
    </row>
    <row r="288" spans="1:24" x14ac:dyDescent="0.2">
      <c r="A288">
        <v>227901004</v>
      </c>
      <c r="B288" t="s">
        <v>176</v>
      </c>
      <c r="C288">
        <v>227901</v>
      </c>
      <c r="D288" t="s">
        <v>1973</v>
      </c>
      <c r="E288">
        <v>227</v>
      </c>
      <c r="F288" t="s">
        <v>1963</v>
      </c>
      <c r="G288">
        <v>13</v>
      </c>
      <c r="H288" t="s">
        <v>92</v>
      </c>
      <c r="I288">
        <v>445</v>
      </c>
      <c r="J288">
        <v>458</v>
      </c>
      <c r="K288">
        <v>903</v>
      </c>
      <c r="L288">
        <v>449</v>
      </c>
      <c r="M288">
        <v>462</v>
      </c>
      <c r="N288">
        <v>910</v>
      </c>
      <c r="O288">
        <v>443</v>
      </c>
      <c r="P288">
        <v>447</v>
      </c>
      <c r="Q288">
        <v>890</v>
      </c>
      <c r="R288">
        <v>458</v>
      </c>
      <c r="S288">
        <v>482</v>
      </c>
      <c r="T288">
        <v>940</v>
      </c>
      <c r="U288">
        <v>790</v>
      </c>
      <c r="V288">
        <v>825</v>
      </c>
      <c r="W288">
        <v>1615</v>
      </c>
      <c r="X288">
        <v>101004.613</v>
      </c>
    </row>
    <row r="289" spans="1:24" x14ac:dyDescent="0.2">
      <c r="A289">
        <v>227901005</v>
      </c>
      <c r="B289" t="s">
        <v>1974</v>
      </c>
      <c r="C289">
        <v>227901</v>
      </c>
      <c r="D289" t="s">
        <v>1973</v>
      </c>
      <c r="E289">
        <v>227</v>
      </c>
      <c r="F289" t="s">
        <v>1963</v>
      </c>
      <c r="G289">
        <v>13</v>
      </c>
      <c r="H289" t="s">
        <v>92</v>
      </c>
      <c r="I289">
        <v>524</v>
      </c>
      <c r="J289">
        <v>531</v>
      </c>
      <c r="K289">
        <v>1055</v>
      </c>
      <c r="L289">
        <v>598</v>
      </c>
      <c r="M289">
        <v>580</v>
      </c>
      <c r="N289">
        <v>1179</v>
      </c>
      <c r="O289">
        <v>595</v>
      </c>
      <c r="P289">
        <v>568</v>
      </c>
      <c r="Q289">
        <v>1164</v>
      </c>
      <c r="R289">
        <v>601</v>
      </c>
      <c r="S289">
        <v>594</v>
      </c>
      <c r="T289">
        <v>1195</v>
      </c>
      <c r="U289">
        <v>919</v>
      </c>
      <c r="V289">
        <v>819</v>
      </c>
      <c r="W289">
        <v>1738</v>
      </c>
      <c r="X289">
        <v>101004.613</v>
      </c>
    </row>
    <row r="290" spans="1:24" x14ac:dyDescent="0.2">
      <c r="A290">
        <v>227901002</v>
      </c>
      <c r="B290" t="s">
        <v>711</v>
      </c>
      <c r="C290">
        <v>227901</v>
      </c>
      <c r="D290" t="s">
        <v>1973</v>
      </c>
      <c r="E290">
        <v>227</v>
      </c>
      <c r="F290" t="s">
        <v>1963</v>
      </c>
      <c r="G290">
        <v>13</v>
      </c>
      <c r="H290" t="s">
        <v>92</v>
      </c>
      <c r="I290">
        <v>524</v>
      </c>
      <c r="J290">
        <v>521</v>
      </c>
      <c r="K290">
        <v>1046</v>
      </c>
      <c r="L290">
        <v>577</v>
      </c>
      <c r="M290">
        <v>559</v>
      </c>
      <c r="N290">
        <v>1136</v>
      </c>
      <c r="O290">
        <v>577</v>
      </c>
      <c r="P290">
        <v>544</v>
      </c>
      <c r="Q290">
        <v>1122</v>
      </c>
      <c r="R290">
        <v>577</v>
      </c>
      <c r="S290">
        <v>573</v>
      </c>
      <c r="T290">
        <v>1150</v>
      </c>
      <c r="U290">
        <v>993</v>
      </c>
      <c r="V290">
        <v>1091</v>
      </c>
      <c r="W290">
        <v>2084</v>
      </c>
      <c r="X290">
        <v>101004.613</v>
      </c>
    </row>
    <row r="291" spans="1:24" x14ac:dyDescent="0.2">
      <c r="A291">
        <v>227901009</v>
      </c>
      <c r="B291" t="s">
        <v>1976</v>
      </c>
      <c r="C291">
        <v>227901</v>
      </c>
      <c r="D291" t="s">
        <v>1973</v>
      </c>
      <c r="E291">
        <v>227</v>
      </c>
      <c r="F291" t="s">
        <v>1963</v>
      </c>
      <c r="G291">
        <v>13</v>
      </c>
      <c r="H291" t="s">
        <v>92</v>
      </c>
      <c r="I291">
        <v>531</v>
      </c>
      <c r="J291">
        <v>544</v>
      </c>
      <c r="K291">
        <v>1075</v>
      </c>
      <c r="L291">
        <v>598</v>
      </c>
      <c r="M291">
        <v>600</v>
      </c>
      <c r="N291">
        <v>1199</v>
      </c>
      <c r="O291">
        <v>600</v>
      </c>
      <c r="P291">
        <v>592</v>
      </c>
      <c r="Q291">
        <v>1193</v>
      </c>
      <c r="R291">
        <v>596</v>
      </c>
      <c r="S291">
        <v>611</v>
      </c>
      <c r="T291">
        <v>1208</v>
      </c>
      <c r="U291">
        <v>1144</v>
      </c>
      <c r="V291">
        <v>1126</v>
      </c>
      <c r="W291">
        <v>2270</v>
      </c>
      <c r="X291">
        <v>101004.613</v>
      </c>
    </row>
    <row r="292" spans="1:24" x14ac:dyDescent="0.2">
      <c r="A292">
        <v>220905001</v>
      </c>
      <c r="B292" t="s">
        <v>1875</v>
      </c>
      <c r="C292">
        <v>220905</v>
      </c>
      <c r="D292" t="s">
        <v>1876</v>
      </c>
      <c r="E292">
        <v>220</v>
      </c>
      <c r="F292" t="s">
        <v>1860</v>
      </c>
      <c r="G292">
        <v>11</v>
      </c>
      <c r="H292" t="s">
        <v>461</v>
      </c>
      <c r="I292">
        <v>432</v>
      </c>
      <c r="J292">
        <v>439</v>
      </c>
      <c r="K292">
        <v>871</v>
      </c>
      <c r="L292">
        <v>437</v>
      </c>
      <c r="M292">
        <v>439</v>
      </c>
      <c r="N292">
        <v>877</v>
      </c>
      <c r="O292">
        <v>442</v>
      </c>
      <c r="P292">
        <v>438</v>
      </c>
      <c r="Q292">
        <v>880</v>
      </c>
      <c r="R292">
        <v>433</v>
      </c>
      <c r="S292">
        <v>441</v>
      </c>
      <c r="T292">
        <v>874</v>
      </c>
      <c r="U292">
        <v>654</v>
      </c>
      <c r="V292">
        <v>695</v>
      </c>
      <c r="W292">
        <v>1349</v>
      </c>
      <c r="X292">
        <v>109432.95</v>
      </c>
    </row>
    <row r="293" spans="1:24" x14ac:dyDescent="0.2">
      <c r="A293">
        <v>220905016</v>
      </c>
      <c r="B293" t="s">
        <v>1887</v>
      </c>
      <c r="C293">
        <v>220905</v>
      </c>
      <c r="D293" t="s">
        <v>1876</v>
      </c>
      <c r="E293">
        <v>220</v>
      </c>
      <c r="F293" t="s">
        <v>1860</v>
      </c>
      <c r="G293">
        <v>11</v>
      </c>
      <c r="H293" t="s">
        <v>461</v>
      </c>
      <c r="I293">
        <v>415</v>
      </c>
      <c r="J293">
        <v>422</v>
      </c>
      <c r="K293">
        <v>836</v>
      </c>
      <c r="L293">
        <v>414</v>
      </c>
      <c r="M293">
        <v>419</v>
      </c>
      <c r="N293">
        <v>833</v>
      </c>
      <c r="O293">
        <v>414</v>
      </c>
      <c r="P293">
        <v>410</v>
      </c>
      <c r="Q293">
        <v>824</v>
      </c>
      <c r="R293">
        <v>414</v>
      </c>
      <c r="S293">
        <v>432</v>
      </c>
      <c r="T293">
        <v>845</v>
      </c>
      <c r="U293">
        <v>653</v>
      </c>
      <c r="V293">
        <v>712</v>
      </c>
      <c r="W293">
        <v>1365</v>
      </c>
      <c r="X293">
        <v>109432.95</v>
      </c>
    </row>
    <row r="294" spans="1:24" x14ac:dyDescent="0.2">
      <c r="A294">
        <v>220905008</v>
      </c>
      <c r="B294" t="s">
        <v>1882</v>
      </c>
      <c r="C294">
        <v>220905</v>
      </c>
      <c r="D294" t="s">
        <v>1876</v>
      </c>
      <c r="E294">
        <v>220</v>
      </c>
      <c r="F294" t="s">
        <v>1860</v>
      </c>
      <c r="G294">
        <v>11</v>
      </c>
      <c r="H294" t="s">
        <v>461</v>
      </c>
      <c r="I294">
        <v>451</v>
      </c>
      <c r="J294">
        <v>463</v>
      </c>
      <c r="K294">
        <v>914</v>
      </c>
      <c r="L294">
        <v>449</v>
      </c>
      <c r="M294">
        <v>460</v>
      </c>
      <c r="N294">
        <v>909</v>
      </c>
      <c r="O294">
        <v>454</v>
      </c>
      <c r="P294">
        <v>457</v>
      </c>
      <c r="Q294">
        <v>911</v>
      </c>
      <c r="R294">
        <v>442</v>
      </c>
      <c r="S294">
        <v>464</v>
      </c>
      <c r="T294">
        <v>907</v>
      </c>
      <c r="U294">
        <v>882</v>
      </c>
      <c r="V294">
        <v>798</v>
      </c>
      <c r="W294">
        <v>1680</v>
      </c>
      <c r="X294">
        <v>109432.95</v>
      </c>
    </row>
    <row r="295" spans="1:24" x14ac:dyDescent="0.2">
      <c r="A295">
        <v>220905011</v>
      </c>
      <c r="B295" t="s">
        <v>1885</v>
      </c>
      <c r="C295">
        <v>220905</v>
      </c>
      <c r="D295" t="s">
        <v>1876</v>
      </c>
      <c r="E295">
        <v>220</v>
      </c>
      <c r="F295" t="s">
        <v>1860</v>
      </c>
      <c r="G295">
        <v>11</v>
      </c>
      <c r="H295" t="s">
        <v>461</v>
      </c>
      <c r="I295">
        <v>454</v>
      </c>
      <c r="J295">
        <v>449</v>
      </c>
      <c r="K295">
        <v>903</v>
      </c>
      <c r="L295">
        <v>453</v>
      </c>
      <c r="M295">
        <v>446</v>
      </c>
      <c r="N295">
        <v>899</v>
      </c>
      <c r="O295">
        <v>453</v>
      </c>
      <c r="P295">
        <v>440</v>
      </c>
      <c r="Q295">
        <v>894</v>
      </c>
      <c r="R295">
        <v>451</v>
      </c>
      <c r="S295">
        <v>454</v>
      </c>
      <c r="T295">
        <v>905</v>
      </c>
      <c r="U295">
        <v>969</v>
      </c>
      <c r="V295">
        <v>815</v>
      </c>
      <c r="W295">
        <v>1784</v>
      </c>
      <c r="X295">
        <v>109432.95</v>
      </c>
    </row>
    <row r="296" spans="1:24" x14ac:dyDescent="0.2">
      <c r="A296">
        <v>220905002</v>
      </c>
      <c r="B296" t="s">
        <v>1877</v>
      </c>
      <c r="C296">
        <v>220905</v>
      </c>
      <c r="D296" t="s">
        <v>1876</v>
      </c>
      <c r="E296">
        <v>220</v>
      </c>
      <c r="F296" t="s">
        <v>1860</v>
      </c>
      <c r="G296">
        <v>11</v>
      </c>
      <c r="H296" t="s">
        <v>461</v>
      </c>
      <c r="I296">
        <v>453</v>
      </c>
      <c r="J296">
        <v>447</v>
      </c>
      <c r="K296">
        <v>901</v>
      </c>
      <c r="L296">
        <v>482</v>
      </c>
      <c r="M296">
        <v>469</v>
      </c>
      <c r="N296">
        <v>951</v>
      </c>
      <c r="O296">
        <v>488</v>
      </c>
      <c r="P296">
        <v>470</v>
      </c>
      <c r="Q296">
        <v>958</v>
      </c>
      <c r="R296">
        <v>474</v>
      </c>
      <c r="S296">
        <v>468</v>
      </c>
      <c r="T296">
        <v>942</v>
      </c>
      <c r="U296">
        <v>1049</v>
      </c>
      <c r="V296">
        <v>970</v>
      </c>
      <c r="W296">
        <v>2019</v>
      </c>
      <c r="X296">
        <v>109432.95</v>
      </c>
    </row>
    <row r="297" spans="1:24" x14ac:dyDescent="0.2">
      <c r="A297">
        <v>220905003</v>
      </c>
      <c r="B297" t="s">
        <v>1878</v>
      </c>
      <c r="C297">
        <v>220905</v>
      </c>
      <c r="D297" t="s">
        <v>1876</v>
      </c>
      <c r="E297">
        <v>220</v>
      </c>
      <c r="F297" t="s">
        <v>1860</v>
      </c>
      <c r="G297">
        <v>11</v>
      </c>
      <c r="H297" t="s">
        <v>461</v>
      </c>
      <c r="I297">
        <v>436</v>
      </c>
      <c r="J297">
        <v>445</v>
      </c>
      <c r="K297">
        <v>880</v>
      </c>
      <c r="L297">
        <v>436</v>
      </c>
      <c r="M297">
        <v>444</v>
      </c>
      <c r="N297">
        <v>880</v>
      </c>
      <c r="O297">
        <v>441</v>
      </c>
      <c r="P297">
        <v>437</v>
      </c>
      <c r="Q297">
        <v>878</v>
      </c>
      <c r="R297">
        <v>431</v>
      </c>
      <c r="S297">
        <v>452</v>
      </c>
      <c r="T297">
        <v>883</v>
      </c>
      <c r="U297">
        <v>942</v>
      </c>
      <c r="V297">
        <v>1113</v>
      </c>
      <c r="W297">
        <v>2055</v>
      </c>
      <c r="X297">
        <v>109432.95</v>
      </c>
    </row>
    <row r="298" spans="1:24" x14ac:dyDescent="0.2">
      <c r="A298">
        <v>220905010</v>
      </c>
      <c r="B298" t="s">
        <v>1884</v>
      </c>
      <c r="C298">
        <v>220905</v>
      </c>
      <c r="D298" t="s">
        <v>1876</v>
      </c>
      <c r="E298">
        <v>220</v>
      </c>
      <c r="F298" t="s">
        <v>1860</v>
      </c>
      <c r="G298">
        <v>11</v>
      </c>
      <c r="H298" t="s">
        <v>461</v>
      </c>
      <c r="I298">
        <v>471</v>
      </c>
      <c r="J298">
        <v>487</v>
      </c>
      <c r="K298">
        <v>958</v>
      </c>
      <c r="L298">
        <v>522</v>
      </c>
      <c r="M298">
        <v>521</v>
      </c>
      <c r="N298">
        <v>1043</v>
      </c>
      <c r="O298">
        <v>518</v>
      </c>
      <c r="P298">
        <v>512</v>
      </c>
      <c r="Q298">
        <v>1030</v>
      </c>
      <c r="R298">
        <v>526</v>
      </c>
      <c r="S298">
        <v>531</v>
      </c>
      <c r="T298">
        <v>1057</v>
      </c>
      <c r="U298">
        <v>1228</v>
      </c>
      <c r="V298">
        <v>1297</v>
      </c>
      <c r="W298">
        <v>2525</v>
      </c>
      <c r="X298">
        <v>109432.95</v>
      </c>
    </row>
    <row r="299" spans="1:24" x14ac:dyDescent="0.2">
      <c r="A299">
        <v>57905016</v>
      </c>
      <c r="B299" t="s">
        <v>540</v>
      </c>
      <c r="C299">
        <v>57905</v>
      </c>
      <c r="D299" t="s">
        <v>528</v>
      </c>
      <c r="E299">
        <v>57</v>
      </c>
      <c r="F299" t="s">
        <v>480</v>
      </c>
      <c r="G299">
        <v>10</v>
      </c>
      <c r="H299" t="s">
        <v>397</v>
      </c>
      <c r="I299">
        <v>405</v>
      </c>
      <c r="J299">
        <v>406</v>
      </c>
      <c r="K299">
        <v>811</v>
      </c>
      <c r="L299">
        <v>407</v>
      </c>
      <c r="M299">
        <v>404</v>
      </c>
      <c r="N299">
        <v>810</v>
      </c>
      <c r="O299">
        <v>408</v>
      </c>
      <c r="P299">
        <v>403</v>
      </c>
      <c r="Q299">
        <v>811</v>
      </c>
      <c r="R299">
        <v>405</v>
      </c>
      <c r="S299">
        <v>404</v>
      </c>
      <c r="T299">
        <v>809</v>
      </c>
      <c r="U299">
        <v>654</v>
      </c>
      <c r="V299">
        <v>651</v>
      </c>
      <c r="W299">
        <v>1305</v>
      </c>
      <c r="X299">
        <v>206057.323</v>
      </c>
    </row>
    <row r="300" spans="1:24" x14ac:dyDescent="0.2">
      <c r="A300">
        <v>57905015</v>
      </c>
      <c r="B300" t="s">
        <v>539</v>
      </c>
      <c r="C300">
        <v>57905</v>
      </c>
      <c r="D300" t="s">
        <v>528</v>
      </c>
      <c r="E300">
        <v>57</v>
      </c>
      <c r="F300" t="s">
        <v>480</v>
      </c>
      <c r="G300">
        <v>10</v>
      </c>
      <c r="H300" t="s">
        <v>397</v>
      </c>
      <c r="I300">
        <v>421</v>
      </c>
      <c r="J300">
        <v>426</v>
      </c>
      <c r="K300">
        <v>846</v>
      </c>
      <c r="L300">
        <v>428</v>
      </c>
      <c r="M300">
        <v>433</v>
      </c>
      <c r="N300">
        <v>860</v>
      </c>
      <c r="O300">
        <v>437</v>
      </c>
      <c r="P300">
        <v>431</v>
      </c>
      <c r="Q300">
        <v>868</v>
      </c>
      <c r="R300">
        <v>417</v>
      </c>
      <c r="S300">
        <v>434</v>
      </c>
      <c r="T300">
        <v>851</v>
      </c>
      <c r="U300">
        <v>658</v>
      </c>
      <c r="V300">
        <v>697</v>
      </c>
      <c r="W300">
        <v>1355</v>
      </c>
      <c r="X300">
        <v>206057.323</v>
      </c>
    </row>
    <row r="301" spans="1:24" x14ac:dyDescent="0.2">
      <c r="A301">
        <v>57905008</v>
      </c>
      <c r="B301" t="s">
        <v>534</v>
      </c>
      <c r="C301">
        <v>57905</v>
      </c>
      <c r="D301" t="s">
        <v>528</v>
      </c>
      <c r="E301">
        <v>57</v>
      </c>
      <c r="F301" t="s">
        <v>480</v>
      </c>
      <c r="G301">
        <v>10</v>
      </c>
      <c r="H301" t="s">
        <v>397</v>
      </c>
      <c r="I301">
        <v>429</v>
      </c>
      <c r="J301">
        <v>423</v>
      </c>
      <c r="K301">
        <v>852</v>
      </c>
      <c r="L301">
        <v>428</v>
      </c>
      <c r="M301">
        <v>424</v>
      </c>
      <c r="N301">
        <v>852</v>
      </c>
      <c r="O301">
        <v>429</v>
      </c>
      <c r="P301">
        <v>424</v>
      </c>
      <c r="Q301">
        <v>854</v>
      </c>
      <c r="R301">
        <v>426</v>
      </c>
      <c r="S301">
        <v>424</v>
      </c>
      <c r="T301">
        <v>850</v>
      </c>
      <c r="U301">
        <v>735</v>
      </c>
      <c r="V301">
        <v>745</v>
      </c>
      <c r="W301">
        <v>1480</v>
      </c>
      <c r="X301">
        <v>206057.323</v>
      </c>
    </row>
    <row r="302" spans="1:24" x14ac:dyDescent="0.2">
      <c r="A302">
        <v>57905002</v>
      </c>
      <c r="B302" t="s">
        <v>529</v>
      </c>
      <c r="C302">
        <v>57905</v>
      </c>
      <c r="D302" t="s">
        <v>528</v>
      </c>
      <c r="E302">
        <v>57</v>
      </c>
      <c r="F302" t="s">
        <v>480</v>
      </c>
      <c r="G302">
        <v>10</v>
      </c>
      <c r="H302" t="s">
        <v>397</v>
      </c>
      <c r="I302">
        <v>446</v>
      </c>
      <c r="J302">
        <v>447</v>
      </c>
      <c r="K302">
        <v>892</v>
      </c>
      <c r="L302">
        <v>445</v>
      </c>
      <c r="M302">
        <v>446</v>
      </c>
      <c r="N302">
        <v>891</v>
      </c>
      <c r="O302">
        <v>436</v>
      </c>
      <c r="P302">
        <v>434</v>
      </c>
      <c r="Q302">
        <v>869</v>
      </c>
      <c r="R302">
        <v>456</v>
      </c>
      <c r="S302">
        <v>459</v>
      </c>
      <c r="T302">
        <v>915</v>
      </c>
      <c r="U302">
        <v>698</v>
      </c>
      <c r="V302">
        <v>817</v>
      </c>
      <c r="W302">
        <v>1515</v>
      </c>
      <c r="X302">
        <v>206057.323</v>
      </c>
    </row>
    <row r="303" spans="1:24" x14ac:dyDescent="0.2">
      <c r="A303">
        <v>57905017</v>
      </c>
      <c r="B303" t="s">
        <v>541</v>
      </c>
      <c r="C303">
        <v>57905</v>
      </c>
      <c r="D303" t="s">
        <v>528</v>
      </c>
      <c r="E303">
        <v>57</v>
      </c>
      <c r="F303" t="s">
        <v>480</v>
      </c>
      <c r="G303">
        <v>10</v>
      </c>
      <c r="H303" t="s">
        <v>397</v>
      </c>
      <c r="I303">
        <v>415</v>
      </c>
      <c r="J303">
        <v>428</v>
      </c>
      <c r="K303">
        <v>843</v>
      </c>
      <c r="L303">
        <v>416</v>
      </c>
      <c r="M303">
        <v>428</v>
      </c>
      <c r="N303">
        <v>844</v>
      </c>
      <c r="O303">
        <v>413</v>
      </c>
      <c r="P303">
        <v>425</v>
      </c>
      <c r="Q303">
        <v>838</v>
      </c>
      <c r="R303">
        <v>418</v>
      </c>
      <c r="S303">
        <v>431</v>
      </c>
      <c r="T303">
        <v>849</v>
      </c>
      <c r="U303">
        <v>779</v>
      </c>
      <c r="V303">
        <v>928</v>
      </c>
      <c r="W303">
        <v>1707</v>
      </c>
      <c r="X303">
        <v>206057.323</v>
      </c>
    </row>
    <row r="304" spans="1:24" x14ac:dyDescent="0.2">
      <c r="A304">
        <v>57905007</v>
      </c>
      <c r="B304" t="s">
        <v>533</v>
      </c>
      <c r="C304">
        <v>57905</v>
      </c>
      <c r="D304" t="s">
        <v>528</v>
      </c>
      <c r="E304">
        <v>57</v>
      </c>
      <c r="F304" t="s">
        <v>480</v>
      </c>
      <c r="G304">
        <v>10</v>
      </c>
      <c r="H304" t="s">
        <v>397</v>
      </c>
      <c r="I304">
        <v>428</v>
      </c>
      <c r="J304">
        <v>432</v>
      </c>
      <c r="K304">
        <v>860</v>
      </c>
      <c r="L304">
        <v>425</v>
      </c>
      <c r="M304">
        <v>431</v>
      </c>
      <c r="N304">
        <v>856</v>
      </c>
      <c r="O304">
        <v>425</v>
      </c>
      <c r="P304">
        <v>419</v>
      </c>
      <c r="Q304">
        <v>845</v>
      </c>
      <c r="R304">
        <v>426</v>
      </c>
      <c r="S304">
        <v>443</v>
      </c>
      <c r="T304">
        <v>868</v>
      </c>
      <c r="U304">
        <v>835</v>
      </c>
      <c r="V304">
        <v>898</v>
      </c>
      <c r="W304">
        <v>1733</v>
      </c>
      <c r="X304">
        <v>206057.323</v>
      </c>
    </row>
    <row r="305" spans="1:24" x14ac:dyDescent="0.2">
      <c r="A305">
        <v>57905022</v>
      </c>
      <c r="B305" t="s">
        <v>544</v>
      </c>
      <c r="C305">
        <v>57905</v>
      </c>
      <c r="D305" t="s">
        <v>528</v>
      </c>
      <c r="E305">
        <v>57</v>
      </c>
      <c r="F305" t="s">
        <v>480</v>
      </c>
      <c r="G305">
        <v>10</v>
      </c>
      <c r="H305" t="s">
        <v>397</v>
      </c>
      <c r="I305">
        <v>471</v>
      </c>
      <c r="J305">
        <v>482</v>
      </c>
      <c r="K305">
        <v>953</v>
      </c>
      <c r="L305">
        <v>496</v>
      </c>
      <c r="M305">
        <v>503</v>
      </c>
      <c r="N305">
        <v>999</v>
      </c>
      <c r="O305">
        <v>502</v>
      </c>
      <c r="P305">
        <v>502</v>
      </c>
      <c r="Q305">
        <v>1004</v>
      </c>
      <c r="R305">
        <v>490</v>
      </c>
      <c r="S305">
        <v>504</v>
      </c>
      <c r="T305">
        <v>993</v>
      </c>
      <c r="U305">
        <v>867</v>
      </c>
      <c r="V305">
        <v>867</v>
      </c>
      <c r="W305">
        <v>1734</v>
      </c>
      <c r="X305">
        <v>206057.323</v>
      </c>
    </row>
    <row r="306" spans="1:24" x14ac:dyDescent="0.2">
      <c r="A306">
        <v>57905014</v>
      </c>
      <c r="B306" t="s">
        <v>538</v>
      </c>
      <c r="C306">
        <v>57905</v>
      </c>
      <c r="D306" t="s">
        <v>528</v>
      </c>
      <c r="E306">
        <v>57</v>
      </c>
      <c r="F306" t="s">
        <v>480</v>
      </c>
      <c r="G306">
        <v>10</v>
      </c>
      <c r="H306" t="s">
        <v>397</v>
      </c>
      <c r="I306">
        <v>408</v>
      </c>
      <c r="J306">
        <v>408</v>
      </c>
      <c r="K306">
        <v>816</v>
      </c>
      <c r="L306">
        <v>408</v>
      </c>
      <c r="M306">
        <v>409</v>
      </c>
      <c r="N306">
        <v>818</v>
      </c>
      <c r="O306">
        <v>417</v>
      </c>
      <c r="P306">
        <v>402</v>
      </c>
      <c r="Q306">
        <v>820</v>
      </c>
      <c r="R306">
        <v>399</v>
      </c>
      <c r="S306">
        <v>416</v>
      </c>
      <c r="T306">
        <v>815</v>
      </c>
      <c r="U306">
        <v>827</v>
      </c>
      <c r="V306">
        <v>932</v>
      </c>
      <c r="W306">
        <v>1759</v>
      </c>
      <c r="X306">
        <v>206057.323</v>
      </c>
    </row>
    <row r="307" spans="1:24" x14ac:dyDescent="0.2">
      <c r="A307">
        <v>57905001</v>
      </c>
      <c r="B307" t="s">
        <v>527</v>
      </c>
      <c r="C307">
        <v>57905</v>
      </c>
      <c r="D307" t="s">
        <v>528</v>
      </c>
      <c r="E307">
        <v>57</v>
      </c>
      <c r="F307" t="s">
        <v>480</v>
      </c>
      <c r="G307">
        <v>10</v>
      </c>
      <c r="H307" t="s">
        <v>397</v>
      </c>
      <c r="I307">
        <v>455</v>
      </c>
      <c r="J307">
        <v>446</v>
      </c>
      <c r="K307">
        <v>901</v>
      </c>
      <c r="L307">
        <v>457</v>
      </c>
      <c r="M307">
        <v>447</v>
      </c>
      <c r="N307">
        <v>904</v>
      </c>
      <c r="O307">
        <v>456</v>
      </c>
      <c r="P307">
        <v>434</v>
      </c>
      <c r="Q307">
        <v>890</v>
      </c>
      <c r="R307">
        <v>459</v>
      </c>
      <c r="S307">
        <v>460</v>
      </c>
      <c r="T307">
        <v>919</v>
      </c>
      <c r="U307">
        <v>895</v>
      </c>
      <c r="V307">
        <v>1068</v>
      </c>
      <c r="W307">
        <v>1963</v>
      </c>
      <c r="X307">
        <v>206057.323</v>
      </c>
    </row>
    <row r="308" spans="1:24" x14ac:dyDescent="0.2">
      <c r="A308">
        <v>57905018</v>
      </c>
      <c r="B308" t="s">
        <v>542</v>
      </c>
      <c r="C308">
        <v>57905</v>
      </c>
      <c r="D308" t="s">
        <v>528</v>
      </c>
      <c r="E308">
        <v>57</v>
      </c>
      <c r="F308" t="s">
        <v>480</v>
      </c>
      <c r="G308">
        <v>10</v>
      </c>
      <c r="H308" t="s">
        <v>397</v>
      </c>
      <c r="I308">
        <v>444</v>
      </c>
      <c r="J308">
        <v>449</v>
      </c>
      <c r="K308">
        <v>893</v>
      </c>
      <c r="L308">
        <v>444</v>
      </c>
      <c r="M308">
        <v>450</v>
      </c>
      <c r="N308">
        <v>894</v>
      </c>
      <c r="O308">
        <v>443</v>
      </c>
      <c r="P308">
        <v>443</v>
      </c>
      <c r="Q308">
        <v>886</v>
      </c>
      <c r="R308">
        <v>445</v>
      </c>
      <c r="S308">
        <v>457</v>
      </c>
      <c r="T308">
        <v>903</v>
      </c>
      <c r="U308">
        <v>1025</v>
      </c>
      <c r="V308">
        <v>1023</v>
      </c>
      <c r="W308">
        <v>2048</v>
      </c>
      <c r="X308">
        <v>206057.323</v>
      </c>
    </row>
    <row r="309" spans="1:24" x14ac:dyDescent="0.2">
      <c r="A309">
        <v>57905005</v>
      </c>
      <c r="B309" t="s">
        <v>531</v>
      </c>
      <c r="C309">
        <v>57905</v>
      </c>
      <c r="D309" t="s">
        <v>528</v>
      </c>
      <c r="E309">
        <v>57</v>
      </c>
      <c r="F309" t="s">
        <v>480</v>
      </c>
      <c r="G309">
        <v>10</v>
      </c>
      <c r="H309" t="s">
        <v>397</v>
      </c>
      <c r="I309">
        <v>428</v>
      </c>
      <c r="J309">
        <v>437</v>
      </c>
      <c r="K309">
        <v>865</v>
      </c>
      <c r="L309">
        <v>430</v>
      </c>
      <c r="M309">
        <v>438</v>
      </c>
      <c r="N309">
        <v>868</v>
      </c>
      <c r="O309">
        <v>431</v>
      </c>
      <c r="P309">
        <v>435</v>
      </c>
      <c r="Q309">
        <v>866</v>
      </c>
      <c r="R309">
        <v>429</v>
      </c>
      <c r="S309">
        <v>442</v>
      </c>
      <c r="T309">
        <v>871</v>
      </c>
      <c r="U309">
        <v>1072</v>
      </c>
      <c r="V309">
        <v>1017</v>
      </c>
      <c r="W309">
        <v>2089</v>
      </c>
      <c r="X309">
        <v>206057.323</v>
      </c>
    </row>
    <row r="310" spans="1:24" x14ac:dyDescent="0.2">
      <c r="A310">
        <v>57905021</v>
      </c>
      <c r="B310" t="s">
        <v>543</v>
      </c>
      <c r="C310">
        <v>57905</v>
      </c>
      <c r="D310" t="s">
        <v>528</v>
      </c>
      <c r="E310">
        <v>57</v>
      </c>
      <c r="F310" t="s">
        <v>480</v>
      </c>
      <c r="G310">
        <v>10</v>
      </c>
      <c r="H310" t="s">
        <v>397</v>
      </c>
      <c r="I310">
        <v>466</v>
      </c>
      <c r="J310">
        <v>468</v>
      </c>
      <c r="K310">
        <v>935</v>
      </c>
      <c r="L310">
        <v>479</v>
      </c>
      <c r="M310">
        <v>476</v>
      </c>
      <c r="N310">
        <v>955</v>
      </c>
      <c r="O310">
        <v>476</v>
      </c>
      <c r="P310">
        <v>464</v>
      </c>
      <c r="Q310">
        <v>940</v>
      </c>
      <c r="R310">
        <v>483</v>
      </c>
      <c r="S310">
        <v>489</v>
      </c>
      <c r="T310">
        <v>971</v>
      </c>
      <c r="U310">
        <v>1102</v>
      </c>
      <c r="V310">
        <v>1190</v>
      </c>
      <c r="W310">
        <v>2292</v>
      </c>
      <c r="X310">
        <v>206057.323</v>
      </c>
    </row>
    <row r="311" spans="1:24" x14ac:dyDescent="0.2">
      <c r="A311">
        <v>101912011</v>
      </c>
      <c r="B311" t="s">
        <v>1055</v>
      </c>
      <c r="C311">
        <v>101912</v>
      </c>
      <c r="D311" t="s">
        <v>1047</v>
      </c>
      <c r="E311">
        <v>101</v>
      </c>
      <c r="F311" t="s">
        <v>971</v>
      </c>
      <c r="G311">
        <v>4</v>
      </c>
      <c r="H311" t="s">
        <v>252</v>
      </c>
      <c r="I311">
        <v>430</v>
      </c>
      <c r="J311">
        <v>429</v>
      </c>
      <c r="K311">
        <v>859</v>
      </c>
      <c r="L311">
        <v>429</v>
      </c>
      <c r="M311">
        <v>431</v>
      </c>
      <c r="N311">
        <v>859</v>
      </c>
      <c r="O311">
        <v>429</v>
      </c>
      <c r="P311">
        <v>421</v>
      </c>
      <c r="Q311">
        <v>850</v>
      </c>
      <c r="R311">
        <v>429</v>
      </c>
      <c r="S311">
        <v>440</v>
      </c>
      <c r="T311">
        <v>869</v>
      </c>
      <c r="U311">
        <v>677</v>
      </c>
      <c r="V311">
        <v>790</v>
      </c>
      <c r="W311">
        <v>1467</v>
      </c>
      <c r="X311">
        <v>268556.59100000001</v>
      </c>
    </row>
    <row r="312" spans="1:24" x14ac:dyDescent="0.2">
      <c r="A312">
        <v>101912023</v>
      </c>
      <c r="B312" t="s">
        <v>1063</v>
      </c>
      <c r="C312">
        <v>101912</v>
      </c>
      <c r="D312" t="s">
        <v>1047</v>
      </c>
      <c r="E312">
        <v>101</v>
      </c>
      <c r="F312" t="s">
        <v>971</v>
      </c>
      <c r="G312">
        <v>4</v>
      </c>
      <c r="H312" t="s">
        <v>252</v>
      </c>
      <c r="I312">
        <v>426</v>
      </c>
      <c r="J312">
        <v>430</v>
      </c>
      <c r="K312">
        <v>856</v>
      </c>
      <c r="L312">
        <v>428</v>
      </c>
      <c r="M312">
        <v>432</v>
      </c>
      <c r="N312">
        <v>860</v>
      </c>
      <c r="O312">
        <v>425</v>
      </c>
      <c r="P312">
        <v>423</v>
      </c>
      <c r="Q312">
        <v>847</v>
      </c>
      <c r="R312">
        <v>431</v>
      </c>
      <c r="S312">
        <v>441</v>
      </c>
      <c r="T312">
        <v>872</v>
      </c>
      <c r="U312">
        <v>737</v>
      </c>
      <c r="V312">
        <v>842</v>
      </c>
      <c r="W312">
        <v>1579</v>
      </c>
      <c r="X312">
        <v>268556.59100000001</v>
      </c>
    </row>
    <row r="313" spans="1:24" x14ac:dyDescent="0.2">
      <c r="A313">
        <v>101912009</v>
      </c>
      <c r="B313" t="s">
        <v>1054</v>
      </c>
      <c r="C313">
        <v>101912</v>
      </c>
      <c r="D313" t="s">
        <v>1047</v>
      </c>
      <c r="E313">
        <v>101</v>
      </c>
      <c r="F313" t="s">
        <v>971</v>
      </c>
      <c r="G313">
        <v>4</v>
      </c>
      <c r="H313" t="s">
        <v>252</v>
      </c>
      <c r="I313">
        <v>417</v>
      </c>
      <c r="J313">
        <v>432</v>
      </c>
      <c r="K313">
        <v>850</v>
      </c>
      <c r="L313">
        <v>418</v>
      </c>
      <c r="M313">
        <v>431</v>
      </c>
      <c r="N313">
        <v>849</v>
      </c>
      <c r="O313">
        <v>422</v>
      </c>
      <c r="P313">
        <v>426</v>
      </c>
      <c r="Q313">
        <v>848</v>
      </c>
      <c r="R313">
        <v>414</v>
      </c>
      <c r="S313">
        <v>436</v>
      </c>
      <c r="T313">
        <v>850</v>
      </c>
      <c r="U313">
        <v>743</v>
      </c>
      <c r="V313">
        <v>896</v>
      </c>
      <c r="W313">
        <v>1639</v>
      </c>
      <c r="X313">
        <v>268556.59100000001</v>
      </c>
    </row>
    <row r="314" spans="1:24" x14ac:dyDescent="0.2">
      <c r="A314">
        <v>101912003</v>
      </c>
      <c r="B314" t="s">
        <v>1049</v>
      </c>
      <c r="C314">
        <v>101912</v>
      </c>
      <c r="D314" t="s">
        <v>1047</v>
      </c>
      <c r="E314">
        <v>101</v>
      </c>
      <c r="F314" t="s">
        <v>971</v>
      </c>
      <c r="G314">
        <v>4</v>
      </c>
      <c r="H314" t="s">
        <v>252</v>
      </c>
      <c r="I314">
        <v>427</v>
      </c>
      <c r="J314">
        <v>431</v>
      </c>
      <c r="K314">
        <v>858</v>
      </c>
      <c r="L314">
        <v>427</v>
      </c>
      <c r="M314">
        <v>430</v>
      </c>
      <c r="N314">
        <v>857</v>
      </c>
      <c r="O314">
        <v>436</v>
      </c>
      <c r="P314">
        <v>432</v>
      </c>
      <c r="Q314">
        <v>868</v>
      </c>
      <c r="R314">
        <v>417</v>
      </c>
      <c r="S314">
        <v>429</v>
      </c>
      <c r="T314">
        <v>846</v>
      </c>
      <c r="U314">
        <v>837</v>
      </c>
      <c r="V314">
        <v>896</v>
      </c>
      <c r="W314">
        <v>1733</v>
      </c>
      <c r="X314">
        <v>268556.59100000001</v>
      </c>
    </row>
    <row r="315" spans="1:24" x14ac:dyDescent="0.2">
      <c r="A315">
        <v>101912015</v>
      </c>
      <c r="B315" t="s">
        <v>1057</v>
      </c>
      <c r="C315">
        <v>101912</v>
      </c>
      <c r="D315" t="s">
        <v>1047</v>
      </c>
      <c r="E315">
        <v>101</v>
      </c>
      <c r="F315" t="s">
        <v>971</v>
      </c>
      <c r="G315">
        <v>4</v>
      </c>
      <c r="H315" t="s">
        <v>252</v>
      </c>
      <c r="I315">
        <v>446</v>
      </c>
      <c r="J315">
        <v>444</v>
      </c>
      <c r="K315">
        <v>891</v>
      </c>
      <c r="L315">
        <v>451</v>
      </c>
      <c r="M315">
        <v>450</v>
      </c>
      <c r="N315">
        <v>901</v>
      </c>
      <c r="O315">
        <v>456</v>
      </c>
      <c r="P315">
        <v>447</v>
      </c>
      <c r="Q315">
        <v>903</v>
      </c>
      <c r="R315">
        <v>445</v>
      </c>
      <c r="S315">
        <v>454</v>
      </c>
      <c r="T315">
        <v>899</v>
      </c>
      <c r="U315">
        <v>775</v>
      </c>
      <c r="V315">
        <v>968</v>
      </c>
      <c r="W315">
        <v>1743</v>
      </c>
      <c r="X315">
        <v>268556.59100000001</v>
      </c>
    </row>
    <row r="316" spans="1:24" x14ac:dyDescent="0.2">
      <c r="A316">
        <v>101912010</v>
      </c>
      <c r="B316" t="s">
        <v>189</v>
      </c>
      <c r="C316">
        <v>101912</v>
      </c>
      <c r="D316" t="s">
        <v>1047</v>
      </c>
      <c r="E316">
        <v>101</v>
      </c>
      <c r="F316" t="s">
        <v>971</v>
      </c>
      <c r="G316">
        <v>4</v>
      </c>
      <c r="H316" t="s">
        <v>252</v>
      </c>
      <c r="I316">
        <v>426</v>
      </c>
      <c r="J316">
        <v>423</v>
      </c>
      <c r="K316">
        <v>849</v>
      </c>
      <c r="L316">
        <v>425</v>
      </c>
      <c r="M316">
        <v>421</v>
      </c>
      <c r="N316">
        <v>846</v>
      </c>
      <c r="O316">
        <v>429</v>
      </c>
      <c r="P316">
        <v>420</v>
      </c>
      <c r="Q316">
        <v>849</v>
      </c>
      <c r="R316">
        <v>421</v>
      </c>
      <c r="S316">
        <v>422</v>
      </c>
      <c r="T316">
        <v>843</v>
      </c>
      <c r="U316">
        <v>847</v>
      </c>
      <c r="V316">
        <v>1003</v>
      </c>
      <c r="W316">
        <v>1850</v>
      </c>
      <c r="X316">
        <v>268556.59100000001</v>
      </c>
    </row>
    <row r="317" spans="1:24" x14ac:dyDescent="0.2">
      <c r="A317">
        <v>101912001</v>
      </c>
      <c r="B317" t="s">
        <v>711</v>
      </c>
      <c r="C317">
        <v>101912</v>
      </c>
      <c r="D317" t="s">
        <v>1047</v>
      </c>
      <c r="E317">
        <v>101</v>
      </c>
      <c r="F317" t="s">
        <v>971</v>
      </c>
      <c r="G317">
        <v>4</v>
      </c>
      <c r="H317" t="s">
        <v>252</v>
      </c>
      <c r="I317">
        <v>419</v>
      </c>
      <c r="J317">
        <v>432</v>
      </c>
      <c r="K317">
        <v>852</v>
      </c>
      <c r="L317">
        <v>421</v>
      </c>
      <c r="M317">
        <v>434</v>
      </c>
      <c r="N317">
        <v>855</v>
      </c>
      <c r="O317">
        <v>422</v>
      </c>
      <c r="P317">
        <v>431</v>
      </c>
      <c r="Q317">
        <v>854</v>
      </c>
      <c r="R317">
        <v>419</v>
      </c>
      <c r="S317">
        <v>437</v>
      </c>
      <c r="T317">
        <v>856</v>
      </c>
      <c r="U317">
        <v>908</v>
      </c>
      <c r="V317">
        <v>977</v>
      </c>
      <c r="W317">
        <v>1885</v>
      </c>
      <c r="X317">
        <v>268556.59100000001</v>
      </c>
    </row>
    <row r="318" spans="1:24" x14ac:dyDescent="0.2">
      <c r="A318">
        <v>101912017</v>
      </c>
      <c r="B318" t="s">
        <v>1059</v>
      </c>
      <c r="C318">
        <v>101912</v>
      </c>
      <c r="D318" t="s">
        <v>1047</v>
      </c>
      <c r="E318">
        <v>101</v>
      </c>
      <c r="F318" t="s">
        <v>971</v>
      </c>
      <c r="G318">
        <v>4</v>
      </c>
      <c r="H318" t="s">
        <v>252</v>
      </c>
      <c r="I318">
        <v>431</v>
      </c>
      <c r="J318">
        <v>423</v>
      </c>
      <c r="K318">
        <v>854</v>
      </c>
      <c r="L318">
        <v>432</v>
      </c>
      <c r="M318">
        <v>422</v>
      </c>
      <c r="N318">
        <v>854</v>
      </c>
      <c r="O318">
        <v>443</v>
      </c>
      <c r="P318">
        <v>426</v>
      </c>
      <c r="Q318">
        <v>870</v>
      </c>
      <c r="R318">
        <v>419</v>
      </c>
      <c r="S318">
        <v>417</v>
      </c>
      <c r="T318">
        <v>836</v>
      </c>
      <c r="U318">
        <v>1019</v>
      </c>
      <c r="V318">
        <v>1117</v>
      </c>
      <c r="W318">
        <v>2136</v>
      </c>
      <c r="X318">
        <v>268556.59100000001</v>
      </c>
    </row>
    <row r="319" spans="1:24" x14ac:dyDescent="0.2">
      <c r="A319">
        <v>101912012</v>
      </c>
      <c r="B319" t="s">
        <v>1056</v>
      </c>
      <c r="C319">
        <v>101912</v>
      </c>
      <c r="D319" t="s">
        <v>1047</v>
      </c>
      <c r="E319">
        <v>101</v>
      </c>
      <c r="F319" t="s">
        <v>971</v>
      </c>
      <c r="G319">
        <v>4</v>
      </c>
      <c r="H319" t="s">
        <v>252</v>
      </c>
      <c r="I319">
        <v>476</v>
      </c>
      <c r="J319">
        <v>473</v>
      </c>
      <c r="K319">
        <v>949</v>
      </c>
      <c r="L319">
        <v>480</v>
      </c>
      <c r="M319">
        <v>478</v>
      </c>
      <c r="N319">
        <v>958</v>
      </c>
      <c r="O319">
        <v>483</v>
      </c>
      <c r="P319">
        <v>464</v>
      </c>
      <c r="Q319">
        <v>948</v>
      </c>
      <c r="R319">
        <v>478</v>
      </c>
      <c r="S319">
        <v>491</v>
      </c>
      <c r="T319">
        <v>968</v>
      </c>
      <c r="U319">
        <v>1080</v>
      </c>
      <c r="V319">
        <v>1247</v>
      </c>
      <c r="W319">
        <v>2327</v>
      </c>
      <c r="X319">
        <v>268556.59100000001</v>
      </c>
    </row>
    <row r="322" spans="25:28" x14ac:dyDescent="0.2">
      <c r="Y322">
        <v>5075</v>
      </c>
    </row>
    <row r="323" spans="25:28" x14ac:dyDescent="0.2">
      <c r="Y323">
        <v>1268.75</v>
      </c>
    </row>
    <row r="325" spans="25:28" x14ac:dyDescent="0.2">
      <c r="AA325" t="s">
        <v>2191</v>
      </c>
      <c r="AB325" t="s">
        <v>2195</v>
      </c>
    </row>
    <row r="326" spans="25:28" x14ac:dyDescent="0.2">
      <c r="AA326" t="s">
        <v>2192</v>
      </c>
      <c r="AB326" s="1" t="s">
        <v>2196</v>
      </c>
    </row>
    <row r="327" spans="25:28" x14ac:dyDescent="0.2">
      <c r="AA327" t="s">
        <v>2193</v>
      </c>
      <c r="AB327" t="s">
        <v>2197</v>
      </c>
    </row>
    <row r="328" spans="25:28" x14ac:dyDescent="0.2">
      <c r="AA328" t="s">
        <v>2194</v>
      </c>
      <c r="AB328" t="s">
        <v>2198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8D8B-02ED-5044-88D3-C90DEB7AA6F9}">
  <dimension ref="A1:AB124"/>
  <sheetViews>
    <sheetView topLeftCell="F1" workbookViewId="0">
      <selection activeCell="N1" sqref="N1:N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2190</v>
      </c>
    </row>
    <row r="2" spans="1:24" x14ac:dyDescent="0.2">
      <c r="A2">
        <v>94902001</v>
      </c>
      <c r="B2" t="s">
        <v>939</v>
      </c>
      <c r="C2">
        <v>94902</v>
      </c>
      <c r="D2" t="s">
        <v>940</v>
      </c>
      <c r="E2">
        <v>94</v>
      </c>
      <c r="F2" t="s">
        <v>937</v>
      </c>
      <c r="G2">
        <v>20</v>
      </c>
      <c r="H2" t="s">
        <v>67</v>
      </c>
      <c r="I2">
        <v>475</v>
      </c>
      <c r="J2">
        <v>469</v>
      </c>
      <c r="K2">
        <v>944</v>
      </c>
      <c r="L2">
        <v>517</v>
      </c>
      <c r="M2">
        <v>502</v>
      </c>
      <c r="N2">
        <v>1019</v>
      </c>
      <c r="O2">
        <v>518</v>
      </c>
      <c r="P2">
        <v>494</v>
      </c>
      <c r="Q2">
        <v>1012</v>
      </c>
      <c r="R2">
        <v>515</v>
      </c>
      <c r="S2">
        <v>511</v>
      </c>
      <c r="T2">
        <v>1027</v>
      </c>
      <c r="U2">
        <v>1309</v>
      </c>
      <c r="V2">
        <v>1267</v>
      </c>
      <c r="W2">
        <v>2576</v>
      </c>
      <c r="X2">
        <v>17130.298999999999</v>
      </c>
    </row>
    <row r="3" spans="1:24" x14ac:dyDescent="0.2">
      <c r="A3">
        <v>84910011</v>
      </c>
      <c r="B3" t="s">
        <v>864</v>
      </c>
      <c r="C3">
        <v>84910</v>
      </c>
      <c r="D3" t="s">
        <v>858</v>
      </c>
      <c r="E3">
        <v>84</v>
      </c>
      <c r="F3" t="s">
        <v>843</v>
      </c>
      <c r="G3">
        <v>4</v>
      </c>
      <c r="H3" t="s">
        <v>252</v>
      </c>
      <c r="I3">
        <v>525</v>
      </c>
      <c r="J3">
        <v>512</v>
      </c>
      <c r="K3">
        <v>1037</v>
      </c>
      <c r="L3">
        <v>564</v>
      </c>
      <c r="M3">
        <v>566</v>
      </c>
      <c r="N3">
        <v>1130</v>
      </c>
      <c r="O3">
        <v>561</v>
      </c>
      <c r="P3">
        <v>550</v>
      </c>
      <c r="Q3">
        <v>1110</v>
      </c>
      <c r="R3">
        <v>568</v>
      </c>
      <c r="S3">
        <v>587</v>
      </c>
      <c r="T3">
        <v>1154</v>
      </c>
      <c r="U3">
        <v>1292</v>
      </c>
      <c r="V3">
        <v>1286</v>
      </c>
      <c r="W3">
        <v>2578</v>
      </c>
      <c r="X3">
        <v>48423.828000000001</v>
      </c>
    </row>
    <row r="4" spans="1:24" x14ac:dyDescent="0.2">
      <c r="A4">
        <v>227909001</v>
      </c>
      <c r="B4" t="s">
        <v>1991</v>
      </c>
      <c r="C4">
        <v>227909</v>
      </c>
      <c r="D4" t="s">
        <v>1992</v>
      </c>
      <c r="E4">
        <v>227</v>
      </c>
      <c r="F4" t="s">
        <v>1963</v>
      </c>
      <c r="G4">
        <v>13</v>
      </c>
      <c r="H4" t="s">
        <v>92</v>
      </c>
      <c r="I4">
        <v>575</v>
      </c>
      <c r="J4">
        <v>585</v>
      </c>
      <c r="K4">
        <v>1161</v>
      </c>
      <c r="L4">
        <v>636</v>
      </c>
      <c r="M4">
        <v>644</v>
      </c>
      <c r="N4">
        <v>1280</v>
      </c>
      <c r="O4">
        <v>639</v>
      </c>
      <c r="P4">
        <v>638</v>
      </c>
      <c r="Q4">
        <v>1277</v>
      </c>
      <c r="R4">
        <v>634</v>
      </c>
      <c r="S4">
        <v>650</v>
      </c>
      <c r="T4">
        <v>1283</v>
      </c>
      <c r="U4">
        <v>1248</v>
      </c>
      <c r="V4">
        <v>1336</v>
      </c>
      <c r="W4">
        <v>2584</v>
      </c>
      <c r="X4">
        <v>8807.246000000001</v>
      </c>
    </row>
    <row r="5" spans="1:24" x14ac:dyDescent="0.2">
      <c r="A5">
        <v>15910001</v>
      </c>
      <c r="B5" t="s">
        <v>184</v>
      </c>
      <c r="C5">
        <v>15910</v>
      </c>
      <c r="D5" t="s">
        <v>185</v>
      </c>
      <c r="E5">
        <v>15</v>
      </c>
      <c r="F5" t="s">
        <v>139</v>
      </c>
      <c r="G5">
        <v>20</v>
      </c>
      <c r="H5" t="s">
        <v>67</v>
      </c>
      <c r="I5">
        <v>482</v>
      </c>
      <c r="J5">
        <v>477</v>
      </c>
      <c r="K5">
        <v>959</v>
      </c>
      <c r="L5">
        <v>522</v>
      </c>
      <c r="M5">
        <v>509</v>
      </c>
      <c r="N5">
        <v>1031</v>
      </c>
      <c r="O5">
        <v>527</v>
      </c>
      <c r="P5">
        <v>499</v>
      </c>
      <c r="Q5">
        <v>1027</v>
      </c>
      <c r="R5">
        <v>516</v>
      </c>
      <c r="S5">
        <v>522</v>
      </c>
      <c r="T5">
        <v>1037</v>
      </c>
      <c r="U5">
        <v>1279</v>
      </c>
      <c r="V5">
        <v>1315</v>
      </c>
      <c r="W5">
        <v>2594</v>
      </c>
      <c r="X5">
        <v>80494.501000000004</v>
      </c>
    </row>
    <row r="6" spans="1:24" x14ac:dyDescent="0.2">
      <c r="A6">
        <v>108904002</v>
      </c>
      <c r="B6" t="s">
        <v>1184</v>
      </c>
      <c r="C6">
        <v>108904</v>
      </c>
      <c r="D6" t="s">
        <v>1183</v>
      </c>
      <c r="E6">
        <v>108</v>
      </c>
      <c r="F6" t="s">
        <v>1170</v>
      </c>
      <c r="G6">
        <v>1</v>
      </c>
      <c r="H6" t="s">
        <v>327</v>
      </c>
      <c r="I6">
        <v>479</v>
      </c>
      <c r="J6">
        <v>477</v>
      </c>
      <c r="K6">
        <v>956</v>
      </c>
      <c r="L6">
        <v>484</v>
      </c>
      <c r="M6">
        <v>479</v>
      </c>
      <c r="N6">
        <v>963</v>
      </c>
      <c r="O6">
        <v>482</v>
      </c>
      <c r="P6">
        <v>466</v>
      </c>
      <c r="Q6">
        <v>948</v>
      </c>
      <c r="R6">
        <v>488</v>
      </c>
      <c r="S6">
        <v>501</v>
      </c>
      <c r="T6">
        <v>989</v>
      </c>
      <c r="U6">
        <v>1292</v>
      </c>
      <c r="V6">
        <v>1305</v>
      </c>
      <c r="W6">
        <v>2597</v>
      </c>
      <c r="X6">
        <v>44418.781000000003</v>
      </c>
    </row>
    <row r="7" spans="1:24" x14ac:dyDescent="0.2">
      <c r="A7">
        <v>246909007</v>
      </c>
      <c r="B7" t="s">
        <v>2136</v>
      </c>
      <c r="C7">
        <v>246909</v>
      </c>
      <c r="D7" t="s">
        <v>2134</v>
      </c>
      <c r="E7">
        <v>246</v>
      </c>
      <c r="F7" t="s">
        <v>2118</v>
      </c>
      <c r="G7">
        <v>13</v>
      </c>
      <c r="H7" t="s">
        <v>92</v>
      </c>
      <c r="I7">
        <v>471</v>
      </c>
      <c r="J7">
        <v>455</v>
      </c>
      <c r="K7">
        <v>926</v>
      </c>
      <c r="L7">
        <v>501</v>
      </c>
      <c r="M7">
        <v>483</v>
      </c>
      <c r="N7">
        <v>984</v>
      </c>
      <c r="O7">
        <v>506</v>
      </c>
      <c r="P7">
        <v>481</v>
      </c>
      <c r="Q7">
        <v>987</v>
      </c>
      <c r="R7">
        <v>495</v>
      </c>
      <c r="S7">
        <v>485</v>
      </c>
      <c r="T7">
        <v>980</v>
      </c>
      <c r="U7">
        <v>1292</v>
      </c>
      <c r="V7">
        <v>1308</v>
      </c>
      <c r="W7">
        <v>2600</v>
      </c>
      <c r="X7">
        <v>55594.972000000002</v>
      </c>
    </row>
    <row r="8" spans="1:24" x14ac:dyDescent="0.2">
      <c r="A8">
        <v>71909002</v>
      </c>
      <c r="B8" t="s">
        <v>746</v>
      </c>
      <c r="C8">
        <v>71909</v>
      </c>
      <c r="D8" t="s">
        <v>745</v>
      </c>
      <c r="E8">
        <v>71</v>
      </c>
      <c r="F8" t="s">
        <v>696</v>
      </c>
      <c r="G8">
        <v>19</v>
      </c>
      <c r="H8" t="s">
        <v>697</v>
      </c>
      <c r="I8">
        <v>449</v>
      </c>
      <c r="J8">
        <v>459</v>
      </c>
      <c r="K8">
        <v>908</v>
      </c>
      <c r="L8">
        <v>461</v>
      </c>
      <c r="M8">
        <v>467</v>
      </c>
      <c r="N8">
        <v>928</v>
      </c>
      <c r="O8">
        <v>466</v>
      </c>
      <c r="P8">
        <v>465</v>
      </c>
      <c r="Q8">
        <v>931</v>
      </c>
      <c r="R8">
        <v>456</v>
      </c>
      <c r="S8">
        <v>470</v>
      </c>
      <c r="T8">
        <v>926</v>
      </c>
      <c r="U8">
        <v>1261</v>
      </c>
      <c r="V8">
        <v>1356</v>
      </c>
      <c r="W8">
        <v>2617</v>
      </c>
      <c r="X8">
        <v>57459.817999999999</v>
      </c>
    </row>
    <row r="9" spans="1:24" x14ac:dyDescent="0.2">
      <c r="A9">
        <v>246909004</v>
      </c>
      <c r="B9" t="s">
        <v>2135</v>
      </c>
      <c r="C9">
        <v>246909</v>
      </c>
      <c r="D9" t="s">
        <v>2134</v>
      </c>
      <c r="E9">
        <v>246</v>
      </c>
      <c r="F9" t="s">
        <v>2118</v>
      </c>
      <c r="G9">
        <v>13</v>
      </c>
      <c r="H9" t="s">
        <v>92</v>
      </c>
      <c r="I9">
        <v>501</v>
      </c>
      <c r="J9">
        <v>508</v>
      </c>
      <c r="K9">
        <v>1009</v>
      </c>
      <c r="L9">
        <v>555</v>
      </c>
      <c r="M9">
        <v>564</v>
      </c>
      <c r="N9">
        <v>1119</v>
      </c>
      <c r="O9">
        <v>560</v>
      </c>
      <c r="P9">
        <v>556</v>
      </c>
      <c r="Q9">
        <v>1116</v>
      </c>
      <c r="R9">
        <v>551</v>
      </c>
      <c r="S9">
        <v>572</v>
      </c>
      <c r="T9">
        <v>1122</v>
      </c>
      <c r="U9">
        <v>1298</v>
      </c>
      <c r="V9">
        <v>1327</v>
      </c>
      <c r="W9">
        <v>2625</v>
      </c>
      <c r="X9">
        <v>55594.972000000002</v>
      </c>
    </row>
    <row r="10" spans="1:24" x14ac:dyDescent="0.2">
      <c r="A10">
        <v>14906002</v>
      </c>
      <c r="B10" t="s">
        <v>125</v>
      </c>
      <c r="C10">
        <v>14906</v>
      </c>
      <c r="D10" t="s">
        <v>124</v>
      </c>
      <c r="E10">
        <v>14</v>
      </c>
      <c r="F10" t="s">
        <v>108</v>
      </c>
      <c r="G10">
        <v>12</v>
      </c>
      <c r="H10" t="s">
        <v>115</v>
      </c>
      <c r="I10">
        <v>499</v>
      </c>
      <c r="J10">
        <v>485</v>
      </c>
      <c r="K10">
        <v>984</v>
      </c>
      <c r="L10">
        <v>512</v>
      </c>
      <c r="M10">
        <v>497</v>
      </c>
      <c r="N10">
        <v>1009</v>
      </c>
      <c r="O10">
        <v>509</v>
      </c>
      <c r="P10">
        <v>484</v>
      </c>
      <c r="Q10">
        <v>993</v>
      </c>
      <c r="R10">
        <v>516</v>
      </c>
      <c r="S10">
        <v>514</v>
      </c>
      <c r="T10">
        <v>1030</v>
      </c>
      <c r="U10">
        <v>1373</v>
      </c>
      <c r="V10">
        <v>1260</v>
      </c>
      <c r="W10">
        <v>2633</v>
      </c>
      <c r="X10">
        <v>51086.625</v>
      </c>
    </row>
    <row r="11" spans="1:24" x14ac:dyDescent="0.2">
      <c r="A11">
        <v>20901001</v>
      </c>
      <c r="B11" t="s">
        <v>249</v>
      </c>
      <c r="C11">
        <v>20901</v>
      </c>
      <c r="D11" t="s">
        <v>250</v>
      </c>
      <c r="E11">
        <v>20</v>
      </c>
      <c r="F11" t="s">
        <v>251</v>
      </c>
      <c r="G11">
        <v>4</v>
      </c>
      <c r="H11" t="s">
        <v>252</v>
      </c>
      <c r="I11">
        <v>465</v>
      </c>
      <c r="J11">
        <v>460</v>
      </c>
      <c r="K11">
        <v>924</v>
      </c>
      <c r="L11">
        <v>486</v>
      </c>
      <c r="M11">
        <v>479</v>
      </c>
      <c r="N11">
        <v>964</v>
      </c>
      <c r="O11">
        <v>489</v>
      </c>
      <c r="P11">
        <v>474</v>
      </c>
      <c r="Q11">
        <v>963</v>
      </c>
      <c r="R11">
        <v>482</v>
      </c>
      <c r="S11">
        <v>485</v>
      </c>
      <c r="T11">
        <v>966</v>
      </c>
      <c r="U11">
        <v>1316</v>
      </c>
      <c r="V11">
        <v>1330</v>
      </c>
      <c r="W11">
        <v>2646</v>
      </c>
      <c r="X11">
        <v>27079.921000000009</v>
      </c>
    </row>
    <row r="12" spans="1:24" x14ac:dyDescent="0.2">
      <c r="A12">
        <v>57909002</v>
      </c>
      <c r="B12" t="s">
        <v>569</v>
      </c>
      <c r="C12">
        <v>57909</v>
      </c>
      <c r="D12" t="s">
        <v>570</v>
      </c>
      <c r="E12">
        <v>57</v>
      </c>
      <c r="F12" t="s">
        <v>480</v>
      </c>
      <c r="G12">
        <v>10</v>
      </c>
      <c r="H12" t="s">
        <v>397</v>
      </c>
      <c r="I12">
        <v>477</v>
      </c>
      <c r="J12">
        <v>468</v>
      </c>
      <c r="K12">
        <v>945</v>
      </c>
      <c r="L12">
        <v>513</v>
      </c>
      <c r="M12">
        <v>500</v>
      </c>
      <c r="N12">
        <v>1013</v>
      </c>
      <c r="O12">
        <v>521</v>
      </c>
      <c r="P12">
        <v>498</v>
      </c>
      <c r="Q12">
        <v>1019</v>
      </c>
      <c r="R12">
        <v>503</v>
      </c>
      <c r="S12">
        <v>502</v>
      </c>
      <c r="T12">
        <v>1006</v>
      </c>
      <c r="U12">
        <v>1314</v>
      </c>
      <c r="V12">
        <v>1336</v>
      </c>
      <c r="W12">
        <v>2650</v>
      </c>
      <c r="X12">
        <v>72369.164000000004</v>
      </c>
    </row>
    <row r="13" spans="1:24" x14ac:dyDescent="0.2">
      <c r="A13">
        <v>61902010</v>
      </c>
      <c r="B13" t="s">
        <v>624</v>
      </c>
      <c r="C13">
        <v>61902</v>
      </c>
      <c r="D13" t="s">
        <v>620</v>
      </c>
      <c r="E13">
        <v>61</v>
      </c>
      <c r="F13" t="s">
        <v>615</v>
      </c>
      <c r="G13">
        <v>11</v>
      </c>
      <c r="H13" t="s">
        <v>461</v>
      </c>
      <c r="I13">
        <v>594</v>
      </c>
      <c r="J13">
        <v>627</v>
      </c>
      <c r="K13">
        <v>1221</v>
      </c>
      <c r="L13">
        <v>610</v>
      </c>
      <c r="M13">
        <v>618</v>
      </c>
      <c r="N13">
        <v>1227</v>
      </c>
      <c r="O13">
        <v>612</v>
      </c>
      <c r="P13">
        <v>607</v>
      </c>
      <c r="Q13">
        <v>1219</v>
      </c>
      <c r="R13">
        <v>607</v>
      </c>
      <c r="S13">
        <v>630</v>
      </c>
      <c r="T13">
        <v>1236</v>
      </c>
      <c r="U13">
        <v>1312</v>
      </c>
      <c r="V13">
        <v>1338</v>
      </c>
      <c r="W13">
        <v>2650</v>
      </c>
      <c r="X13">
        <v>63973.601999999999</v>
      </c>
    </row>
    <row r="14" spans="1:24" x14ac:dyDescent="0.2">
      <c r="A14">
        <v>101920001</v>
      </c>
      <c r="B14" t="s">
        <v>165</v>
      </c>
      <c r="C14">
        <v>101920</v>
      </c>
      <c r="D14" t="s">
        <v>1125</v>
      </c>
      <c r="E14">
        <v>101</v>
      </c>
      <c r="F14" t="s">
        <v>971</v>
      </c>
      <c r="G14">
        <v>4</v>
      </c>
      <c r="H14" t="s">
        <v>252</v>
      </c>
      <c r="I14">
        <v>542</v>
      </c>
      <c r="J14">
        <v>541</v>
      </c>
      <c r="K14">
        <v>1083</v>
      </c>
      <c r="L14">
        <v>599</v>
      </c>
      <c r="M14">
        <v>607</v>
      </c>
      <c r="N14">
        <v>1205</v>
      </c>
      <c r="O14">
        <v>603</v>
      </c>
      <c r="P14">
        <v>603</v>
      </c>
      <c r="Q14">
        <v>1205</v>
      </c>
      <c r="R14">
        <v>595</v>
      </c>
      <c r="S14">
        <v>611</v>
      </c>
      <c r="T14">
        <v>1205</v>
      </c>
      <c r="U14">
        <v>1310</v>
      </c>
      <c r="V14">
        <v>1340</v>
      </c>
      <c r="W14">
        <v>2650</v>
      </c>
      <c r="X14">
        <v>43301.116000000002</v>
      </c>
    </row>
    <row r="15" spans="1:24" x14ac:dyDescent="0.2">
      <c r="A15">
        <v>220902001</v>
      </c>
      <c r="B15" t="s">
        <v>1867</v>
      </c>
      <c r="C15">
        <v>220902</v>
      </c>
      <c r="D15" t="s">
        <v>1868</v>
      </c>
      <c r="E15">
        <v>220</v>
      </c>
      <c r="F15" t="s">
        <v>1860</v>
      </c>
      <c r="G15">
        <v>11</v>
      </c>
      <c r="H15" t="s">
        <v>461</v>
      </c>
      <c r="I15">
        <v>497</v>
      </c>
      <c r="J15">
        <v>507</v>
      </c>
      <c r="K15">
        <v>1004</v>
      </c>
      <c r="L15">
        <v>511</v>
      </c>
      <c r="M15">
        <v>514</v>
      </c>
      <c r="N15">
        <v>1025</v>
      </c>
      <c r="O15">
        <v>514</v>
      </c>
      <c r="P15">
        <v>512</v>
      </c>
      <c r="Q15">
        <v>1026</v>
      </c>
      <c r="R15">
        <v>505</v>
      </c>
      <c r="S15">
        <v>517</v>
      </c>
      <c r="T15">
        <v>1022</v>
      </c>
      <c r="U15">
        <v>1330</v>
      </c>
      <c r="V15">
        <v>1326</v>
      </c>
      <c r="W15">
        <v>2656</v>
      </c>
      <c r="X15">
        <v>29771.72</v>
      </c>
    </row>
    <row r="16" spans="1:24" x14ac:dyDescent="0.2">
      <c r="A16">
        <v>15915003</v>
      </c>
      <c r="B16" t="s">
        <v>206</v>
      </c>
      <c r="C16">
        <v>15915</v>
      </c>
      <c r="D16" t="s">
        <v>204</v>
      </c>
      <c r="E16">
        <v>15</v>
      </c>
      <c r="F16" t="s">
        <v>139</v>
      </c>
      <c r="G16">
        <v>20</v>
      </c>
      <c r="H16" t="s">
        <v>67</v>
      </c>
      <c r="I16">
        <v>456</v>
      </c>
      <c r="J16">
        <v>454</v>
      </c>
      <c r="K16">
        <v>910</v>
      </c>
      <c r="L16">
        <v>479</v>
      </c>
      <c r="M16">
        <v>471</v>
      </c>
      <c r="N16">
        <v>950</v>
      </c>
      <c r="O16">
        <v>486</v>
      </c>
      <c r="P16">
        <v>467</v>
      </c>
      <c r="Q16">
        <v>953</v>
      </c>
      <c r="R16">
        <v>473</v>
      </c>
      <c r="S16">
        <v>474</v>
      </c>
      <c r="T16">
        <v>946</v>
      </c>
      <c r="U16">
        <v>1281</v>
      </c>
      <c r="V16">
        <v>1377</v>
      </c>
      <c r="W16">
        <v>2658</v>
      </c>
      <c r="X16">
        <v>125834.59</v>
      </c>
    </row>
    <row r="17" spans="1:24" x14ac:dyDescent="0.2">
      <c r="A17">
        <v>101913002</v>
      </c>
      <c r="B17" t="s">
        <v>1094</v>
      </c>
      <c r="C17">
        <v>101913</v>
      </c>
      <c r="D17" t="s">
        <v>1093</v>
      </c>
      <c r="E17">
        <v>101</v>
      </c>
      <c r="F17" t="s">
        <v>971</v>
      </c>
      <c r="G17">
        <v>4</v>
      </c>
      <c r="H17" t="s">
        <v>252</v>
      </c>
      <c r="I17">
        <v>545</v>
      </c>
      <c r="J17">
        <v>506</v>
      </c>
      <c r="K17">
        <v>1054</v>
      </c>
      <c r="L17">
        <v>601</v>
      </c>
      <c r="M17">
        <v>587</v>
      </c>
      <c r="N17">
        <v>1189</v>
      </c>
      <c r="O17">
        <v>589</v>
      </c>
      <c r="P17">
        <v>568</v>
      </c>
      <c r="Q17">
        <v>1158</v>
      </c>
      <c r="R17">
        <v>613</v>
      </c>
      <c r="S17">
        <v>607</v>
      </c>
      <c r="T17">
        <v>1220</v>
      </c>
      <c r="U17">
        <v>1318</v>
      </c>
      <c r="V17">
        <v>1343</v>
      </c>
      <c r="W17">
        <v>2661</v>
      </c>
      <c r="X17">
        <v>47284.934000000001</v>
      </c>
    </row>
    <row r="18" spans="1:24" x14ac:dyDescent="0.2">
      <c r="A18">
        <v>101912310</v>
      </c>
      <c r="B18" t="s">
        <v>1076</v>
      </c>
      <c r="C18">
        <v>101912</v>
      </c>
      <c r="D18" t="s">
        <v>1047</v>
      </c>
      <c r="E18">
        <v>101</v>
      </c>
      <c r="F18" t="s">
        <v>971</v>
      </c>
      <c r="G18">
        <v>4</v>
      </c>
      <c r="H18" t="s">
        <v>252</v>
      </c>
      <c r="I18">
        <v>419</v>
      </c>
      <c r="J18">
        <v>419</v>
      </c>
      <c r="K18">
        <v>838</v>
      </c>
      <c r="L18">
        <v>416</v>
      </c>
      <c r="M18">
        <v>417</v>
      </c>
      <c r="N18">
        <v>833</v>
      </c>
      <c r="O18">
        <v>421</v>
      </c>
      <c r="P18">
        <v>408</v>
      </c>
      <c r="Q18">
        <v>828</v>
      </c>
      <c r="R18">
        <v>413</v>
      </c>
      <c r="S18">
        <v>424</v>
      </c>
      <c r="T18">
        <v>837</v>
      </c>
      <c r="U18">
        <v>1160</v>
      </c>
      <c r="V18">
        <v>1509</v>
      </c>
      <c r="W18">
        <v>2669</v>
      </c>
      <c r="X18">
        <v>268556.59100000001</v>
      </c>
    </row>
    <row r="19" spans="1:24" x14ac:dyDescent="0.2">
      <c r="A19">
        <v>31901001</v>
      </c>
      <c r="B19" t="s">
        <v>324</v>
      </c>
      <c r="C19">
        <v>31901</v>
      </c>
      <c r="D19" t="s">
        <v>325</v>
      </c>
      <c r="E19">
        <v>31</v>
      </c>
      <c r="F19" t="s">
        <v>326</v>
      </c>
      <c r="G19">
        <v>1</v>
      </c>
      <c r="H19" t="s">
        <v>327</v>
      </c>
      <c r="I19">
        <v>479</v>
      </c>
      <c r="J19">
        <v>471</v>
      </c>
      <c r="K19">
        <v>951</v>
      </c>
      <c r="L19">
        <v>483</v>
      </c>
      <c r="M19">
        <v>474</v>
      </c>
      <c r="N19">
        <v>957</v>
      </c>
      <c r="O19">
        <v>481</v>
      </c>
      <c r="P19">
        <v>465</v>
      </c>
      <c r="Q19">
        <v>946</v>
      </c>
      <c r="R19">
        <v>484</v>
      </c>
      <c r="S19">
        <v>485</v>
      </c>
      <c r="T19">
        <v>968</v>
      </c>
      <c r="U19">
        <v>1277</v>
      </c>
      <c r="V19">
        <v>1393</v>
      </c>
      <c r="W19">
        <v>2670</v>
      </c>
      <c r="X19">
        <v>64082.152000000002</v>
      </c>
    </row>
    <row r="20" spans="1:24" x14ac:dyDescent="0.2">
      <c r="A20">
        <v>57909004</v>
      </c>
      <c r="B20" t="s">
        <v>572</v>
      </c>
      <c r="C20">
        <v>57909</v>
      </c>
      <c r="D20" t="s">
        <v>570</v>
      </c>
      <c r="E20">
        <v>57</v>
      </c>
      <c r="F20" t="s">
        <v>480</v>
      </c>
      <c r="G20">
        <v>10</v>
      </c>
      <c r="H20" t="s">
        <v>397</v>
      </c>
      <c r="I20">
        <v>476</v>
      </c>
      <c r="J20">
        <v>484</v>
      </c>
      <c r="K20">
        <v>960</v>
      </c>
      <c r="L20">
        <v>490</v>
      </c>
      <c r="M20">
        <v>494</v>
      </c>
      <c r="N20">
        <v>984</v>
      </c>
      <c r="O20">
        <v>499</v>
      </c>
      <c r="P20">
        <v>494</v>
      </c>
      <c r="Q20">
        <v>994</v>
      </c>
      <c r="R20">
        <v>481</v>
      </c>
      <c r="S20">
        <v>493</v>
      </c>
      <c r="T20">
        <v>975</v>
      </c>
      <c r="U20">
        <v>1232</v>
      </c>
      <c r="V20">
        <v>1449</v>
      </c>
      <c r="W20">
        <v>2681</v>
      </c>
      <c r="X20">
        <v>72369.164000000004</v>
      </c>
    </row>
    <row r="21" spans="1:24" x14ac:dyDescent="0.2">
      <c r="A21">
        <v>57916003</v>
      </c>
      <c r="B21" t="s">
        <v>599</v>
      </c>
      <c r="C21">
        <v>57916</v>
      </c>
      <c r="D21" t="s">
        <v>598</v>
      </c>
      <c r="E21">
        <v>57</v>
      </c>
      <c r="F21" t="s">
        <v>480</v>
      </c>
      <c r="G21">
        <v>10</v>
      </c>
      <c r="H21" t="s">
        <v>397</v>
      </c>
      <c r="I21">
        <v>534</v>
      </c>
      <c r="J21">
        <v>540</v>
      </c>
      <c r="K21">
        <v>1074</v>
      </c>
      <c r="L21">
        <v>575</v>
      </c>
      <c r="M21">
        <v>573</v>
      </c>
      <c r="N21">
        <v>1149</v>
      </c>
      <c r="O21">
        <v>573</v>
      </c>
      <c r="P21">
        <v>555</v>
      </c>
      <c r="Q21">
        <v>1128</v>
      </c>
      <c r="R21">
        <v>579</v>
      </c>
      <c r="S21">
        <v>600</v>
      </c>
      <c r="T21">
        <v>1179</v>
      </c>
      <c r="U21">
        <v>1315</v>
      </c>
      <c r="V21">
        <v>1369</v>
      </c>
      <c r="W21">
        <v>2684</v>
      </c>
      <c r="X21">
        <v>47821.214</v>
      </c>
    </row>
    <row r="22" spans="1:24" x14ac:dyDescent="0.2">
      <c r="A22">
        <v>71902005</v>
      </c>
      <c r="B22" t="s">
        <v>714</v>
      </c>
      <c r="C22">
        <v>71902</v>
      </c>
      <c r="D22" t="s">
        <v>710</v>
      </c>
      <c r="E22">
        <v>71</v>
      </c>
      <c r="F22" t="s">
        <v>696</v>
      </c>
      <c r="G22">
        <v>19</v>
      </c>
      <c r="H22" t="s">
        <v>697</v>
      </c>
      <c r="I22">
        <v>479</v>
      </c>
      <c r="J22">
        <v>492</v>
      </c>
      <c r="K22">
        <v>971</v>
      </c>
      <c r="L22">
        <v>524</v>
      </c>
      <c r="M22">
        <v>520</v>
      </c>
      <c r="N22">
        <v>1044</v>
      </c>
      <c r="O22">
        <v>528</v>
      </c>
      <c r="P22">
        <v>518</v>
      </c>
      <c r="Q22">
        <v>1046</v>
      </c>
      <c r="R22">
        <v>519</v>
      </c>
      <c r="S22">
        <v>523</v>
      </c>
      <c r="T22">
        <v>1043</v>
      </c>
      <c r="U22">
        <v>1333</v>
      </c>
      <c r="V22">
        <v>1356</v>
      </c>
      <c r="W22">
        <v>2689</v>
      </c>
      <c r="X22">
        <v>76212.111000000004</v>
      </c>
    </row>
    <row r="23" spans="1:24" x14ac:dyDescent="0.2">
      <c r="A23">
        <v>101902012</v>
      </c>
      <c r="B23" t="s">
        <v>1014</v>
      </c>
      <c r="C23">
        <v>101902</v>
      </c>
      <c r="D23" t="s">
        <v>1010</v>
      </c>
      <c r="E23">
        <v>101</v>
      </c>
      <c r="F23" t="s">
        <v>971</v>
      </c>
      <c r="G23">
        <v>4</v>
      </c>
      <c r="H23" t="s">
        <v>252</v>
      </c>
      <c r="I23">
        <v>426</v>
      </c>
      <c r="J23">
        <v>431</v>
      </c>
      <c r="K23">
        <v>857</v>
      </c>
      <c r="L23">
        <v>428</v>
      </c>
      <c r="M23">
        <v>431</v>
      </c>
      <c r="N23">
        <v>859</v>
      </c>
      <c r="O23">
        <v>429</v>
      </c>
      <c r="P23">
        <v>429</v>
      </c>
      <c r="Q23">
        <v>858</v>
      </c>
      <c r="R23">
        <v>426</v>
      </c>
      <c r="S23">
        <v>434</v>
      </c>
      <c r="T23">
        <v>860</v>
      </c>
      <c r="U23">
        <v>1301</v>
      </c>
      <c r="V23">
        <v>1390</v>
      </c>
      <c r="W23">
        <v>2691</v>
      </c>
      <c r="X23">
        <v>88188.914999999964</v>
      </c>
    </row>
    <row r="24" spans="1:24" x14ac:dyDescent="0.2">
      <c r="A24">
        <v>101917001</v>
      </c>
      <c r="B24" t="s">
        <v>1114</v>
      </c>
      <c r="C24">
        <v>101917</v>
      </c>
      <c r="D24" t="s">
        <v>1115</v>
      </c>
      <c r="E24">
        <v>101</v>
      </c>
      <c r="F24" t="s">
        <v>971</v>
      </c>
      <c r="G24">
        <v>4</v>
      </c>
      <c r="H24" t="s">
        <v>252</v>
      </c>
      <c r="I24">
        <v>470</v>
      </c>
      <c r="J24">
        <v>475</v>
      </c>
      <c r="K24">
        <v>945</v>
      </c>
      <c r="L24">
        <v>473</v>
      </c>
      <c r="M24">
        <v>479</v>
      </c>
      <c r="N24">
        <v>953</v>
      </c>
      <c r="O24">
        <v>472</v>
      </c>
      <c r="P24">
        <v>469</v>
      </c>
      <c r="Q24">
        <v>941</v>
      </c>
      <c r="R24">
        <v>475</v>
      </c>
      <c r="S24">
        <v>493</v>
      </c>
      <c r="T24">
        <v>968</v>
      </c>
      <c r="U24">
        <v>1321</v>
      </c>
      <c r="V24">
        <v>1374</v>
      </c>
      <c r="W24">
        <v>2695</v>
      </c>
      <c r="X24">
        <v>71685.316000000006</v>
      </c>
    </row>
    <row r="25" spans="1:24" x14ac:dyDescent="0.2">
      <c r="A25">
        <v>15915024</v>
      </c>
      <c r="B25" t="s">
        <v>215</v>
      </c>
      <c r="C25">
        <v>15915</v>
      </c>
      <c r="D25" t="s">
        <v>204</v>
      </c>
      <c r="E25">
        <v>15</v>
      </c>
      <c r="F25" t="s">
        <v>139</v>
      </c>
      <c r="G25">
        <v>20</v>
      </c>
      <c r="H25" t="s">
        <v>67</v>
      </c>
      <c r="I25">
        <v>469</v>
      </c>
      <c r="J25">
        <v>463</v>
      </c>
      <c r="K25">
        <v>932</v>
      </c>
      <c r="L25">
        <v>495</v>
      </c>
      <c r="M25">
        <v>481</v>
      </c>
      <c r="N25">
        <v>976</v>
      </c>
      <c r="O25">
        <v>497</v>
      </c>
      <c r="P25">
        <v>474</v>
      </c>
      <c r="Q25">
        <v>971</v>
      </c>
      <c r="R25">
        <v>493</v>
      </c>
      <c r="S25">
        <v>487</v>
      </c>
      <c r="T25">
        <v>980</v>
      </c>
      <c r="U25">
        <v>1338</v>
      </c>
      <c r="V25">
        <v>1360</v>
      </c>
      <c r="W25">
        <v>2698</v>
      </c>
      <c r="X25">
        <v>125834.59</v>
      </c>
    </row>
    <row r="26" spans="1:24" x14ac:dyDescent="0.2">
      <c r="A26">
        <v>227913001</v>
      </c>
      <c r="B26" t="s">
        <v>1997</v>
      </c>
      <c r="C26">
        <v>227913</v>
      </c>
      <c r="D26" t="s">
        <v>1998</v>
      </c>
      <c r="E26">
        <v>227</v>
      </c>
      <c r="F26" t="s">
        <v>1963</v>
      </c>
      <c r="G26">
        <v>13</v>
      </c>
      <c r="H26" t="s">
        <v>92</v>
      </c>
      <c r="I26">
        <v>571</v>
      </c>
      <c r="J26">
        <v>571</v>
      </c>
      <c r="K26">
        <v>1143</v>
      </c>
      <c r="L26">
        <v>599</v>
      </c>
      <c r="M26">
        <v>590</v>
      </c>
      <c r="N26">
        <v>1190</v>
      </c>
      <c r="O26">
        <v>596</v>
      </c>
      <c r="P26">
        <v>578</v>
      </c>
      <c r="Q26">
        <v>1175</v>
      </c>
      <c r="R26">
        <v>602</v>
      </c>
      <c r="S26">
        <v>604</v>
      </c>
      <c r="T26">
        <v>1206</v>
      </c>
      <c r="U26">
        <v>1278</v>
      </c>
      <c r="V26">
        <v>1421</v>
      </c>
      <c r="W26">
        <v>2699</v>
      </c>
      <c r="X26">
        <v>10004.362999999999</v>
      </c>
    </row>
    <row r="27" spans="1:24" x14ac:dyDescent="0.2">
      <c r="A27">
        <v>246909003</v>
      </c>
      <c r="B27" t="s">
        <v>33</v>
      </c>
      <c r="C27">
        <v>246909</v>
      </c>
      <c r="D27" t="s">
        <v>2134</v>
      </c>
      <c r="E27">
        <v>246</v>
      </c>
      <c r="F27" t="s">
        <v>2118</v>
      </c>
      <c r="G27">
        <v>13</v>
      </c>
      <c r="H27" t="s">
        <v>92</v>
      </c>
      <c r="I27">
        <v>530</v>
      </c>
      <c r="J27">
        <v>530</v>
      </c>
      <c r="K27">
        <v>1059</v>
      </c>
      <c r="L27">
        <v>615</v>
      </c>
      <c r="M27">
        <v>628</v>
      </c>
      <c r="N27">
        <v>1243</v>
      </c>
      <c r="O27">
        <v>615</v>
      </c>
      <c r="P27">
        <v>617</v>
      </c>
      <c r="Q27">
        <v>1233</v>
      </c>
      <c r="R27">
        <v>614</v>
      </c>
      <c r="S27">
        <v>639</v>
      </c>
      <c r="T27">
        <v>1253</v>
      </c>
      <c r="U27">
        <v>1352</v>
      </c>
      <c r="V27">
        <v>1357</v>
      </c>
      <c r="W27">
        <v>2709</v>
      </c>
      <c r="X27">
        <v>55594.972000000002</v>
      </c>
    </row>
    <row r="28" spans="1:24" x14ac:dyDescent="0.2">
      <c r="A28">
        <v>57909009</v>
      </c>
      <c r="B28" t="s">
        <v>576</v>
      </c>
      <c r="C28">
        <v>57909</v>
      </c>
      <c r="D28" t="s">
        <v>570</v>
      </c>
      <c r="E28">
        <v>57</v>
      </c>
      <c r="F28" t="s">
        <v>480</v>
      </c>
      <c r="G28">
        <v>10</v>
      </c>
      <c r="H28" t="s">
        <v>397</v>
      </c>
      <c r="I28">
        <v>464</v>
      </c>
      <c r="J28">
        <v>463</v>
      </c>
      <c r="K28">
        <v>926</v>
      </c>
      <c r="L28">
        <v>498</v>
      </c>
      <c r="M28">
        <v>488</v>
      </c>
      <c r="N28">
        <v>986</v>
      </c>
      <c r="O28">
        <v>501</v>
      </c>
      <c r="P28">
        <v>485</v>
      </c>
      <c r="Q28">
        <v>986</v>
      </c>
      <c r="R28">
        <v>495</v>
      </c>
      <c r="S28">
        <v>492</v>
      </c>
      <c r="T28">
        <v>987</v>
      </c>
      <c r="U28">
        <v>1307</v>
      </c>
      <c r="V28">
        <v>1403</v>
      </c>
      <c r="W28">
        <v>2710</v>
      </c>
      <c r="X28">
        <v>72369.164000000004</v>
      </c>
    </row>
    <row r="29" spans="1:24" x14ac:dyDescent="0.2">
      <c r="A29">
        <v>14903001</v>
      </c>
      <c r="B29" t="s">
        <v>118</v>
      </c>
      <c r="C29">
        <v>14903</v>
      </c>
      <c r="D29" t="s">
        <v>119</v>
      </c>
      <c r="E29">
        <v>14</v>
      </c>
      <c r="F29" t="s">
        <v>108</v>
      </c>
      <c r="G29">
        <v>12</v>
      </c>
      <c r="H29" t="s">
        <v>115</v>
      </c>
      <c r="I29">
        <v>509</v>
      </c>
      <c r="J29">
        <v>494</v>
      </c>
      <c r="K29">
        <v>1003</v>
      </c>
      <c r="L29">
        <v>549</v>
      </c>
      <c r="M29">
        <v>532</v>
      </c>
      <c r="N29">
        <v>1080</v>
      </c>
      <c r="O29">
        <v>553</v>
      </c>
      <c r="P29">
        <v>530</v>
      </c>
      <c r="Q29">
        <v>1084</v>
      </c>
      <c r="R29">
        <v>543</v>
      </c>
      <c r="S29">
        <v>534</v>
      </c>
      <c r="T29">
        <v>1076</v>
      </c>
      <c r="U29">
        <v>1333</v>
      </c>
      <c r="V29">
        <v>1378</v>
      </c>
      <c r="W29">
        <v>2711</v>
      </c>
      <c r="X29">
        <v>12915.173000000001</v>
      </c>
    </row>
    <row r="30" spans="1:24" x14ac:dyDescent="0.2">
      <c r="A30">
        <v>227901017</v>
      </c>
      <c r="B30" t="s">
        <v>1979</v>
      </c>
      <c r="C30">
        <v>227901</v>
      </c>
      <c r="D30" t="s">
        <v>1973</v>
      </c>
      <c r="E30">
        <v>227</v>
      </c>
      <c r="F30" t="s">
        <v>1963</v>
      </c>
      <c r="G30">
        <v>13</v>
      </c>
      <c r="H30" t="s">
        <v>92</v>
      </c>
      <c r="I30">
        <v>477</v>
      </c>
      <c r="J30">
        <v>480</v>
      </c>
      <c r="K30">
        <v>958</v>
      </c>
      <c r="L30">
        <v>489</v>
      </c>
      <c r="M30">
        <v>489</v>
      </c>
      <c r="N30">
        <v>978</v>
      </c>
      <c r="O30">
        <v>477</v>
      </c>
      <c r="P30">
        <v>467</v>
      </c>
      <c r="Q30">
        <v>944</v>
      </c>
      <c r="R30">
        <v>504</v>
      </c>
      <c r="S30">
        <v>517</v>
      </c>
      <c r="T30">
        <v>1021</v>
      </c>
      <c r="U30">
        <v>1313</v>
      </c>
      <c r="V30">
        <v>1400</v>
      </c>
      <c r="W30">
        <v>2713</v>
      </c>
      <c r="X30">
        <v>101004.613</v>
      </c>
    </row>
    <row r="31" spans="1:24" x14ac:dyDescent="0.2">
      <c r="A31">
        <v>43910010</v>
      </c>
      <c r="B31" t="s">
        <v>422</v>
      </c>
      <c r="C31">
        <v>43910</v>
      </c>
      <c r="D31" t="s">
        <v>419</v>
      </c>
      <c r="E31">
        <v>43</v>
      </c>
      <c r="F31" t="s">
        <v>396</v>
      </c>
      <c r="G31">
        <v>10</v>
      </c>
      <c r="H31" t="s">
        <v>397</v>
      </c>
      <c r="I31">
        <v>531</v>
      </c>
      <c r="J31">
        <v>547</v>
      </c>
      <c r="K31">
        <v>1078</v>
      </c>
      <c r="L31">
        <v>613</v>
      </c>
      <c r="M31">
        <v>629</v>
      </c>
      <c r="N31">
        <v>1242</v>
      </c>
      <c r="O31">
        <v>613</v>
      </c>
      <c r="P31">
        <v>619</v>
      </c>
      <c r="Q31">
        <v>1232</v>
      </c>
      <c r="R31">
        <v>613</v>
      </c>
      <c r="S31">
        <v>641</v>
      </c>
      <c r="T31">
        <v>1253</v>
      </c>
      <c r="U31">
        <v>1330</v>
      </c>
      <c r="V31">
        <v>1388</v>
      </c>
      <c r="W31">
        <v>2718</v>
      </c>
      <c r="X31">
        <v>64213.548000000003</v>
      </c>
    </row>
    <row r="32" spans="1:24" x14ac:dyDescent="0.2">
      <c r="A32">
        <v>71902010</v>
      </c>
      <c r="B32" t="s">
        <v>717</v>
      </c>
      <c r="C32">
        <v>71902</v>
      </c>
      <c r="D32" t="s">
        <v>710</v>
      </c>
      <c r="E32">
        <v>71</v>
      </c>
      <c r="F32" t="s">
        <v>696</v>
      </c>
      <c r="G32">
        <v>19</v>
      </c>
      <c r="H32" t="s">
        <v>697</v>
      </c>
      <c r="I32">
        <v>475</v>
      </c>
      <c r="J32">
        <v>482</v>
      </c>
      <c r="K32">
        <v>957</v>
      </c>
      <c r="L32">
        <v>504</v>
      </c>
      <c r="M32">
        <v>508</v>
      </c>
      <c r="N32">
        <v>1012</v>
      </c>
      <c r="O32">
        <v>504</v>
      </c>
      <c r="P32">
        <v>505</v>
      </c>
      <c r="Q32">
        <v>1009</v>
      </c>
      <c r="R32">
        <v>504</v>
      </c>
      <c r="S32">
        <v>511</v>
      </c>
      <c r="T32">
        <v>1016</v>
      </c>
      <c r="U32">
        <v>1282</v>
      </c>
      <c r="V32">
        <v>1445</v>
      </c>
      <c r="W32">
        <v>2727</v>
      </c>
      <c r="X32">
        <v>76212.111000000004</v>
      </c>
    </row>
    <row r="33" spans="1:24" x14ac:dyDescent="0.2">
      <c r="A33">
        <v>15915023</v>
      </c>
      <c r="B33" t="s">
        <v>214</v>
      </c>
      <c r="C33">
        <v>15915</v>
      </c>
      <c r="D33" t="s">
        <v>204</v>
      </c>
      <c r="E33">
        <v>15</v>
      </c>
      <c r="F33" t="s">
        <v>139</v>
      </c>
      <c r="G33">
        <v>20</v>
      </c>
      <c r="H33" t="s">
        <v>67</v>
      </c>
      <c r="I33">
        <v>477</v>
      </c>
      <c r="J33">
        <v>474</v>
      </c>
      <c r="K33">
        <v>950</v>
      </c>
      <c r="L33">
        <v>528</v>
      </c>
      <c r="M33">
        <v>523</v>
      </c>
      <c r="N33">
        <v>1051</v>
      </c>
      <c r="O33">
        <v>528</v>
      </c>
      <c r="P33">
        <v>515</v>
      </c>
      <c r="Q33">
        <v>1043</v>
      </c>
      <c r="R33">
        <v>528</v>
      </c>
      <c r="S33">
        <v>531</v>
      </c>
      <c r="T33">
        <v>1059</v>
      </c>
      <c r="U33">
        <v>1378</v>
      </c>
      <c r="V33">
        <v>1350</v>
      </c>
      <c r="W33">
        <v>2728</v>
      </c>
      <c r="X33">
        <v>125834.59</v>
      </c>
    </row>
    <row r="34" spans="1:24" x14ac:dyDescent="0.2">
      <c r="A34">
        <v>72801145</v>
      </c>
      <c r="B34" t="s">
        <v>771</v>
      </c>
      <c r="C34">
        <v>72801</v>
      </c>
      <c r="D34" t="s">
        <v>754</v>
      </c>
      <c r="E34">
        <v>72</v>
      </c>
      <c r="F34" t="s">
        <v>755</v>
      </c>
      <c r="G34">
        <v>11</v>
      </c>
      <c r="H34" t="s">
        <v>461</v>
      </c>
      <c r="I34">
        <v>550</v>
      </c>
      <c r="J34">
        <v>496</v>
      </c>
      <c r="K34">
        <v>1046</v>
      </c>
      <c r="L34">
        <v>528</v>
      </c>
      <c r="M34">
        <v>501</v>
      </c>
      <c r="N34">
        <v>1030</v>
      </c>
      <c r="O34">
        <v>536</v>
      </c>
      <c r="P34">
        <v>511</v>
      </c>
      <c r="Q34">
        <v>1050</v>
      </c>
      <c r="R34">
        <v>507</v>
      </c>
      <c r="S34">
        <v>475</v>
      </c>
      <c r="T34">
        <v>983</v>
      </c>
      <c r="U34">
        <v>1677</v>
      </c>
      <c r="V34">
        <v>1052</v>
      </c>
      <c r="W34">
        <v>2729</v>
      </c>
      <c r="X34">
        <v>7556.7150000000001</v>
      </c>
    </row>
    <row r="35" spans="1:24" x14ac:dyDescent="0.2">
      <c r="A35">
        <v>43907002</v>
      </c>
      <c r="B35" t="s">
        <v>412</v>
      </c>
      <c r="C35">
        <v>43907</v>
      </c>
      <c r="D35" t="s">
        <v>413</v>
      </c>
      <c r="E35">
        <v>43</v>
      </c>
      <c r="F35" t="s">
        <v>396</v>
      </c>
      <c r="G35">
        <v>10</v>
      </c>
      <c r="H35" t="s">
        <v>397</v>
      </c>
      <c r="I35">
        <v>507</v>
      </c>
      <c r="J35">
        <v>513</v>
      </c>
      <c r="K35">
        <v>1019</v>
      </c>
      <c r="L35">
        <v>569</v>
      </c>
      <c r="M35">
        <v>563</v>
      </c>
      <c r="N35">
        <v>1132</v>
      </c>
      <c r="O35">
        <v>572</v>
      </c>
      <c r="P35">
        <v>555</v>
      </c>
      <c r="Q35">
        <v>1127</v>
      </c>
      <c r="R35">
        <v>565</v>
      </c>
      <c r="S35">
        <v>573</v>
      </c>
      <c r="T35">
        <v>1137</v>
      </c>
      <c r="U35">
        <v>1302</v>
      </c>
      <c r="V35">
        <v>1432</v>
      </c>
      <c r="W35">
        <v>2734</v>
      </c>
      <c r="X35">
        <v>29090.341</v>
      </c>
    </row>
    <row r="36" spans="1:24" x14ac:dyDescent="0.2">
      <c r="A36">
        <v>246909008</v>
      </c>
      <c r="B36" t="s">
        <v>2137</v>
      </c>
      <c r="C36">
        <v>246909</v>
      </c>
      <c r="D36" t="s">
        <v>2134</v>
      </c>
      <c r="E36">
        <v>246</v>
      </c>
      <c r="F36" t="s">
        <v>2118</v>
      </c>
      <c r="G36">
        <v>13</v>
      </c>
      <c r="H36" t="s">
        <v>92</v>
      </c>
      <c r="I36">
        <v>456</v>
      </c>
      <c r="J36">
        <v>459</v>
      </c>
      <c r="K36">
        <v>916</v>
      </c>
      <c r="L36">
        <v>521</v>
      </c>
      <c r="M36">
        <v>519</v>
      </c>
      <c r="N36">
        <v>1040</v>
      </c>
      <c r="O36">
        <v>524</v>
      </c>
      <c r="P36">
        <v>516</v>
      </c>
      <c r="Q36">
        <v>1040</v>
      </c>
      <c r="R36">
        <v>519</v>
      </c>
      <c r="S36">
        <v>521</v>
      </c>
      <c r="T36">
        <v>1041</v>
      </c>
      <c r="U36">
        <v>1297</v>
      </c>
      <c r="V36">
        <v>1449</v>
      </c>
      <c r="W36">
        <v>2746</v>
      </c>
      <c r="X36">
        <v>55594.972000000002</v>
      </c>
    </row>
    <row r="37" spans="1:24" x14ac:dyDescent="0.2">
      <c r="A37">
        <v>101914005</v>
      </c>
      <c r="B37" t="s">
        <v>1101</v>
      </c>
      <c r="C37">
        <v>101914</v>
      </c>
      <c r="D37" t="s">
        <v>1100</v>
      </c>
      <c r="E37">
        <v>101</v>
      </c>
      <c r="F37" t="s">
        <v>971</v>
      </c>
      <c r="G37">
        <v>4</v>
      </c>
      <c r="H37" t="s">
        <v>252</v>
      </c>
      <c r="I37">
        <v>517</v>
      </c>
      <c r="J37">
        <v>514</v>
      </c>
      <c r="K37">
        <v>1031</v>
      </c>
      <c r="L37">
        <v>526</v>
      </c>
      <c r="M37">
        <v>522</v>
      </c>
      <c r="N37">
        <v>1048</v>
      </c>
      <c r="O37">
        <v>520</v>
      </c>
      <c r="P37">
        <v>510</v>
      </c>
      <c r="Q37">
        <v>1030</v>
      </c>
      <c r="R37">
        <v>535</v>
      </c>
      <c r="S37">
        <v>539</v>
      </c>
      <c r="T37">
        <v>1075</v>
      </c>
      <c r="U37">
        <v>1335</v>
      </c>
      <c r="V37">
        <v>1412</v>
      </c>
      <c r="W37">
        <v>2747</v>
      </c>
      <c r="X37">
        <v>86720.096999999994</v>
      </c>
    </row>
    <row r="38" spans="1:24" x14ac:dyDescent="0.2">
      <c r="A38">
        <v>240903003</v>
      </c>
      <c r="B38" t="s">
        <v>2083</v>
      </c>
      <c r="C38">
        <v>240903</v>
      </c>
      <c r="D38" t="s">
        <v>2081</v>
      </c>
      <c r="E38">
        <v>240</v>
      </c>
      <c r="F38" t="s">
        <v>2076</v>
      </c>
      <c r="G38">
        <v>1</v>
      </c>
      <c r="H38" t="s">
        <v>327</v>
      </c>
      <c r="I38">
        <v>475</v>
      </c>
      <c r="J38">
        <v>471</v>
      </c>
      <c r="K38">
        <v>946</v>
      </c>
      <c r="L38">
        <v>497</v>
      </c>
      <c r="M38">
        <v>487</v>
      </c>
      <c r="N38">
        <v>984</v>
      </c>
      <c r="O38">
        <v>504</v>
      </c>
      <c r="P38">
        <v>486</v>
      </c>
      <c r="Q38">
        <v>991</v>
      </c>
      <c r="R38">
        <v>489</v>
      </c>
      <c r="S38">
        <v>488</v>
      </c>
      <c r="T38">
        <v>977</v>
      </c>
      <c r="U38">
        <v>1373</v>
      </c>
      <c r="V38">
        <v>1381</v>
      </c>
      <c r="W38">
        <v>2754</v>
      </c>
      <c r="X38">
        <v>56025.764000000003</v>
      </c>
    </row>
    <row r="39" spans="1:24" x14ac:dyDescent="0.2">
      <c r="A39">
        <v>220901001</v>
      </c>
      <c r="B39" t="s">
        <v>1862</v>
      </c>
      <c r="C39">
        <v>220901</v>
      </c>
      <c r="D39" t="s">
        <v>1863</v>
      </c>
      <c r="E39">
        <v>220</v>
      </c>
      <c r="F39" t="s">
        <v>1860</v>
      </c>
      <c r="G39">
        <v>11</v>
      </c>
      <c r="H39" t="s">
        <v>461</v>
      </c>
      <c r="I39">
        <v>502</v>
      </c>
      <c r="J39">
        <v>498</v>
      </c>
      <c r="K39">
        <v>1000</v>
      </c>
      <c r="L39">
        <v>535</v>
      </c>
      <c r="M39">
        <v>525</v>
      </c>
      <c r="N39">
        <v>1060</v>
      </c>
      <c r="O39">
        <v>544</v>
      </c>
      <c r="P39">
        <v>517</v>
      </c>
      <c r="Q39">
        <v>1061</v>
      </c>
      <c r="R39">
        <v>524</v>
      </c>
      <c r="S39">
        <v>534</v>
      </c>
      <c r="T39">
        <v>1059</v>
      </c>
      <c r="U39">
        <v>1371</v>
      </c>
      <c r="V39">
        <v>1402</v>
      </c>
      <c r="W39">
        <v>2773</v>
      </c>
      <c r="X39">
        <v>78021.790000000037</v>
      </c>
    </row>
    <row r="40" spans="1:24" x14ac:dyDescent="0.2">
      <c r="A40">
        <v>108904003</v>
      </c>
      <c r="B40" t="s">
        <v>1185</v>
      </c>
      <c r="C40">
        <v>108904</v>
      </c>
      <c r="D40" t="s">
        <v>1183</v>
      </c>
      <c r="E40">
        <v>108</v>
      </c>
      <c r="F40" t="s">
        <v>1170</v>
      </c>
      <c r="G40">
        <v>1</v>
      </c>
      <c r="H40" t="s">
        <v>327</v>
      </c>
      <c r="I40">
        <v>528</v>
      </c>
      <c r="J40">
        <v>518</v>
      </c>
      <c r="K40">
        <v>1046</v>
      </c>
      <c r="L40">
        <v>527</v>
      </c>
      <c r="M40">
        <v>525</v>
      </c>
      <c r="N40">
        <v>1052</v>
      </c>
      <c r="O40">
        <v>535</v>
      </c>
      <c r="P40">
        <v>524</v>
      </c>
      <c r="Q40">
        <v>1059</v>
      </c>
      <c r="R40">
        <v>515</v>
      </c>
      <c r="S40">
        <v>526</v>
      </c>
      <c r="T40">
        <v>1040</v>
      </c>
      <c r="U40">
        <v>1372</v>
      </c>
      <c r="V40">
        <v>1405</v>
      </c>
      <c r="W40">
        <v>2777</v>
      </c>
      <c r="X40">
        <v>44418.781000000003</v>
      </c>
    </row>
    <row r="41" spans="1:24" x14ac:dyDescent="0.2">
      <c r="A41">
        <v>220907001</v>
      </c>
      <c r="B41" t="s">
        <v>1895</v>
      </c>
      <c r="C41">
        <v>220907</v>
      </c>
      <c r="D41" t="s">
        <v>1896</v>
      </c>
      <c r="E41">
        <v>220</v>
      </c>
      <c r="F41" t="s">
        <v>1860</v>
      </c>
      <c r="G41">
        <v>11</v>
      </c>
      <c r="H41" t="s">
        <v>461</v>
      </c>
      <c r="I41">
        <v>536</v>
      </c>
      <c r="J41">
        <v>528</v>
      </c>
      <c r="K41">
        <v>1064</v>
      </c>
      <c r="L41">
        <v>593</v>
      </c>
      <c r="M41">
        <v>583</v>
      </c>
      <c r="N41">
        <v>1176</v>
      </c>
      <c r="O41">
        <v>598</v>
      </c>
      <c r="P41">
        <v>573</v>
      </c>
      <c r="Q41">
        <v>1172</v>
      </c>
      <c r="R41">
        <v>587</v>
      </c>
      <c r="S41">
        <v>594</v>
      </c>
      <c r="T41">
        <v>1181</v>
      </c>
      <c r="U41">
        <v>1438</v>
      </c>
      <c r="V41">
        <v>1344</v>
      </c>
      <c r="W41">
        <v>2782</v>
      </c>
      <c r="X41">
        <v>39585.264000000003</v>
      </c>
    </row>
    <row r="42" spans="1:24" x14ac:dyDescent="0.2">
      <c r="A42">
        <v>57909010</v>
      </c>
      <c r="B42" t="s">
        <v>577</v>
      </c>
      <c r="C42">
        <v>57909</v>
      </c>
      <c r="D42" t="s">
        <v>570</v>
      </c>
      <c r="E42">
        <v>57</v>
      </c>
      <c r="F42" t="s">
        <v>480</v>
      </c>
      <c r="G42">
        <v>10</v>
      </c>
      <c r="H42" t="s">
        <v>397</v>
      </c>
      <c r="I42">
        <v>480</v>
      </c>
      <c r="J42">
        <v>480</v>
      </c>
      <c r="K42">
        <v>960</v>
      </c>
      <c r="L42">
        <v>507</v>
      </c>
      <c r="M42">
        <v>504</v>
      </c>
      <c r="N42">
        <v>1010</v>
      </c>
      <c r="O42">
        <v>511</v>
      </c>
      <c r="P42">
        <v>500</v>
      </c>
      <c r="Q42">
        <v>1010</v>
      </c>
      <c r="R42">
        <v>503</v>
      </c>
      <c r="S42">
        <v>507</v>
      </c>
      <c r="T42">
        <v>1010</v>
      </c>
      <c r="U42">
        <v>1310</v>
      </c>
      <c r="V42">
        <v>1482</v>
      </c>
      <c r="W42">
        <v>2792</v>
      </c>
      <c r="X42">
        <v>72369.164000000004</v>
      </c>
    </row>
    <row r="43" spans="1:24" x14ac:dyDescent="0.2">
      <c r="A43">
        <v>57912003</v>
      </c>
      <c r="B43" t="s">
        <v>186</v>
      </c>
      <c r="C43">
        <v>57912</v>
      </c>
      <c r="D43" t="s">
        <v>586</v>
      </c>
      <c r="E43">
        <v>57</v>
      </c>
      <c r="F43" t="s">
        <v>480</v>
      </c>
      <c r="G43">
        <v>10</v>
      </c>
      <c r="H43" t="s">
        <v>397</v>
      </c>
      <c r="I43">
        <v>458</v>
      </c>
      <c r="J43">
        <v>462</v>
      </c>
      <c r="K43">
        <v>920</v>
      </c>
      <c r="L43">
        <v>473</v>
      </c>
      <c r="M43">
        <v>477</v>
      </c>
      <c r="N43">
        <v>950</v>
      </c>
      <c r="O43">
        <v>471</v>
      </c>
      <c r="P43">
        <v>469</v>
      </c>
      <c r="Q43">
        <v>940</v>
      </c>
      <c r="R43">
        <v>475</v>
      </c>
      <c r="S43">
        <v>487</v>
      </c>
      <c r="T43">
        <v>961</v>
      </c>
      <c r="U43">
        <v>1384</v>
      </c>
      <c r="V43">
        <v>1409</v>
      </c>
      <c r="W43">
        <v>2793</v>
      </c>
      <c r="X43">
        <v>44695.108999999982</v>
      </c>
    </row>
    <row r="44" spans="1:24" x14ac:dyDescent="0.2">
      <c r="A44">
        <v>240903009</v>
      </c>
      <c r="B44" t="s">
        <v>2084</v>
      </c>
      <c r="C44">
        <v>240903</v>
      </c>
      <c r="D44" t="s">
        <v>2081</v>
      </c>
      <c r="E44">
        <v>240</v>
      </c>
      <c r="F44" t="s">
        <v>2076</v>
      </c>
      <c r="G44">
        <v>1</v>
      </c>
      <c r="H44" t="s">
        <v>327</v>
      </c>
      <c r="I44">
        <v>461</v>
      </c>
      <c r="J44">
        <v>457</v>
      </c>
      <c r="K44">
        <v>918</v>
      </c>
      <c r="L44">
        <v>462</v>
      </c>
      <c r="M44">
        <v>458</v>
      </c>
      <c r="N44">
        <v>920</v>
      </c>
      <c r="O44">
        <v>462</v>
      </c>
      <c r="P44">
        <v>455</v>
      </c>
      <c r="Q44">
        <v>917</v>
      </c>
      <c r="R44">
        <v>462</v>
      </c>
      <c r="S44">
        <v>463</v>
      </c>
      <c r="T44">
        <v>926</v>
      </c>
      <c r="U44">
        <v>1404</v>
      </c>
      <c r="V44">
        <v>1407</v>
      </c>
      <c r="W44">
        <v>2811</v>
      </c>
      <c r="X44">
        <v>56025.764000000003</v>
      </c>
    </row>
    <row r="45" spans="1:24" x14ac:dyDescent="0.2">
      <c r="A45">
        <v>101917003</v>
      </c>
      <c r="B45" t="s">
        <v>1117</v>
      </c>
      <c r="C45">
        <v>101917</v>
      </c>
      <c r="D45" t="s">
        <v>1115</v>
      </c>
      <c r="E45">
        <v>101</v>
      </c>
      <c r="F45" t="s">
        <v>971</v>
      </c>
      <c r="G45">
        <v>4</v>
      </c>
      <c r="H45" t="s">
        <v>252</v>
      </c>
      <c r="I45">
        <v>470</v>
      </c>
      <c r="J45">
        <v>485</v>
      </c>
      <c r="K45">
        <v>955</v>
      </c>
      <c r="L45">
        <v>474</v>
      </c>
      <c r="M45">
        <v>484</v>
      </c>
      <c r="N45">
        <v>958</v>
      </c>
      <c r="O45">
        <v>476</v>
      </c>
      <c r="P45">
        <v>473</v>
      </c>
      <c r="Q45">
        <v>949</v>
      </c>
      <c r="R45">
        <v>471</v>
      </c>
      <c r="S45">
        <v>499</v>
      </c>
      <c r="T45">
        <v>970</v>
      </c>
      <c r="U45">
        <v>1344</v>
      </c>
      <c r="V45">
        <v>1479</v>
      </c>
      <c r="W45">
        <v>2823</v>
      </c>
      <c r="X45">
        <v>71685.316000000006</v>
      </c>
    </row>
    <row r="46" spans="1:24" x14ac:dyDescent="0.2">
      <c r="A46">
        <v>101919003</v>
      </c>
      <c r="B46" t="s">
        <v>1123</v>
      </c>
      <c r="C46">
        <v>101919</v>
      </c>
      <c r="D46" t="s">
        <v>1121</v>
      </c>
      <c r="E46">
        <v>101</v>
      </c>
      <c r="F46" t="s">
        <v>971</v>
      </c>
      <c r="G46">
        <v>4</v>
      </c>
      <c r="H46" t="s">
        <v>252</v>
      </c>
      <c r="I46">
        <v>421</v>
      </c>
      <c r="J46">
        <v>414</v>
      </c>
      <c r="K46">
        <v>835</v>
      </c>
      <c r="L46">
        <v>419</v>
      </c>
      <c r="M46">
        <v>411</v>
      </c>
      <c r="N46">
        <v>831</v>
      </c>
      <c r="O46">
        <v>426</v>
      </c>
      <c r="P46">
        <v>409</v>
      </c>
      <c r="Q46">
        <v>835</v>
      </c>
      <c r="R46">
        <v>412</v>
      </c>
      <c r="S46">
        <v>414</v>
      </c>
      <c r="T46">
        <v>826</v>
      </c>
      <c r="U46">
        <v>1294</v>
      </c>
      <c r="V46">
        <v>1534</v>
      </c>
      <c r="W46">
        <v>2828</v>
      </c>
      <c r="X46">
        <v>46061.436000000002</v>
      </c>
    </row>
    <row r="47" spans="1:24" x14ac:dyDescent="0.2">
      <c r="A47">
        <v>84901001</v>
      </c>
      <c r="B47" t="s">
        <v>845</v>
      </c>
      <c r="C47">
        <v>84901</v>
      </c>
      <c r="D47" t="s">
        <v>846</v>
      </c>
      <c r="E47">
        <v>84</v>
      </c>
      <c r="F47" t="s">
        <v>843</v>
      </c>
      <c r="G47">
        <v>4</v>
      </c>
      <c r="H47" t="s">
        <v>252</v>
      </c>
      <c r="I47">
        <v>469</v>
      </c>
      <c r="J47">
        <v>467</v>
      </c>
      <c r="K47">
        <v>936</v>
      </c>
      <c r="L47">
        <v>484</v>
      </c>
      <c r="M47">
        <v>481</v>
      </c>
      <c r="N47">
        <v>965</v>
      </c>
      <c r="O47">
        <v>488</v>
      </c>
      <c r="P47">
        <v>474</v>
      </c>
      <c r="Q47">
        <v>962</v>
      </c>
      <c r="R47">
        <v>480</v>
      </c>
      <c r="S47">
        <v>488</v>
      </c>
      <c r="T47">
        <v>968</v>
      </c>
      <c r="U47">
        <v>1352</v>
      </c>
      <c r="V47">
        <v>1480</v>
      </c>
      <c r="W47">
        <v>2832</v>
      </c>
      <c r="X47">
        <v>13366.055</v>
      </c>
    </row>
    <row r="48" spans="1:24" x14ac:dyDescent="0.2">
      <c r="A48">
        <v>170902014</v>
      </c>
      <c r="B48" t="s">
        <v>1601</v>
      </c>
      <c r="C48">
        <v>170902</v>
      </c>
      <c r="D48" t="s">
        <v>1596</v>
      </c>
      <c r="E48">
        <v>170</v>
      </c>
      <c r="F48" t="s">
        <v>1597</v>
      </c>
      <c r="G48">
        <v>6</v>
      </c>
      <c r="H48" t="s">
        <v>79</v>
      </c>
      <c r="I48">
        <v>558</v>
      </c>
      <c r="J48">
        <v>548</v>
      </c>
      <c r="K48">
        <v>1106</v>
      </c>
      <c r="L48">
        <v>599</v>
      </c>
      <c r="M48">
        <v>601</v>
      </c>
      <c r="N48">
        <v>1200</v>
      </c>
      <c r="O48">
        <v>603</v>
      </c>
      <c r="P48">
        <v>595</v>
      </c>
      <c r="Q48">
        <v>1198</v>
      </c>
      <c r="R48">
        <v>596</v>
      </c>
      <c r="S48">
        <v>609</v>
      </c>
      <c r="T48">
        <v>1204</v>
      </c>
      <c r="U48">
        <v>1386</v>
      </c>
      <c r="V48">
        <v>1454</v>
      </c>
      <c r="W48">
        <v>2840</v>
      </c>
      <c r="X48">
        <v>68547.603000000003</v>
      </c>
    </row>
    <row r="49" spans="1:24" x14ac:dyDescent="0.2">
      <c r="A49">
        <v>57914002</v>
      </c>
      <c r="B49" t="s">
        <v>594</v>
      </c>
      <c r="C49">
        <v>57914</v>
      </c>
      <c r="D49" t="s">
        <v>593</v>
      </c>
      <c r="E49">
        <v>57</v>
      </c>
      <c r="F49" t="s">
        <v>480</v>
      </c>
      <c r="G49">
        <v>10</v>
      </c>
      <c r="H49" t="s">
        <v>397</v>
      </c>
      <c r="I49">
        <v>475</v>
      </c>
      <c r="J49">
        <v>478</v>
      </c>
      <c r="K49">
        <v>953</v>
      </c>
      <c r="L49">
        <v>481</v>
      </c>
      <c r="M49">
        <v>480</v>
      </c>
      <c r="N49">
        <v>961</v>
      </c>
      <c r="O49">
        <v>477</v>
      </c>
      <c r="P49">
        <v>469</v>
      </c>
      <c r="Q49">
        <v>946</v>
      </c>
      <c r="R49">
        <v>487</v>
      </c>
      <c r="S49">
        <v>497</v>
      </c>
      <c r="T49">
        <v>984</v>
      </c>
      <c r="U49">
        <v>1465</v>
      </c>
      <c r="V49">
        <v>1378</v>
      </c>
      <c r="W49">
        <v>2843</v>
      </c>
      <c r="X49">
        <v>52864.661999999982</v>
      </c>
    </row>
    <row r="50" spans="1:24" x14ac:dyDescent="0.2">
      <c r="A50">
        <v>43907007</v>
      </c>
      <c r="B50" t="s">
        <v>415</v>
      </c>
      <c r="C50">
        <v>43907</v>
      </c>
      <c r="D50" t="s">
        <v>413</v>
      </c>
      <c r="E50">
        <v>43</v>
      </c>
      <c r="F50" t="s">
        <v>396</v>
      </c>
      <c r="G50">
        <v>10</v>
      </c>
      <c r="H50" t="s">
        <v>397</v>
      </c>
      <c r="I50">
        <v>524</v>
      </c>
      <c r="J50">
        <v>521</v>
      </c>
      <c r="K50">
        <v>1045</v>
      </c>
      <c r="L50">
        <v>587</v>
      </c>
      <c r="M50">
        <v>583</v>
      </c>
      <c r="N50">
        <v>1170</v>
      </c>
      <c r="O50">
        <v>593</v>
      </c>
      <c r="P50">
        <v>574</v>
      </c>
      <c r="Q50">
        <v>1167</v>
      </c>
      <c r="R50">
        <v>579</v>
      </c>
      <c r="S50">
        <v>594</v>
      </c>
      <c r="T50">
        <v>1173</v>
      </c>
      <c r="U50">
        <v>1401</v>
      </c>
      <c r="V50">
        <v>1444</v>
      </c>
      <c r="W50">
        <v>2845</v>
      </c>
      <c r="X50">
        <v>29090.341</v>
      </c>
    </row>
    <row r="51" spans="1:24" x14ac:dyDescent="0.2">
      <c r="A51">
        <v>43910001</v>
      </c>
      <c r="B51" t="s">
        <v>418</v>
      </c>
      <c r="C51">
        <v>43910</v>
      </c>
      <c r="D51" t="s">
        <v>419</v>
      </c>
      <c r="E51">
        <v>43</v>
      </c>
      <c r="F51" t="s">
        <v>396</v>
      </c>
      <c r="G51">
        <v>10</v>
      </c>
      <c r="H51" t="s">
        <v>397</v>
      </c>
      <c r="I51">
        <v>538</v>
      </c>
      <c r="J51">
        <v>549</v>
      </c>
      <c r="K51">
        <v>1087</v>
      </c>
      <c r="L51">
        <v>600</v>
      </c>
      <c r="M51">
        <v>611</v>
      </c>
      <c r="N51">
        <v>1211</v>
      </c>
      <c r="O51">
        <v>595</v>
      </c>
      <c r="P51">
        <v>595</v>
      </c>
      <c r="Q51">
        <v>1190</v>
      </c>
      <c r="R51">
        <v>605</v>
      </c>
      <c r="S51">
        <v>629</v>
      </c>
      <c r="T51">
        <v>1233</v>
      </c>
      <c r="U51">
        <v>1389</v>
      </c>
      <c r="V51">
        <v>1469</v>
      </c>
      <c r="W51">
        <v>2858</v>
      </c>
      <c r="X51">
        <v>64213.548000000003</v>
      </c>
    </row>
    <row r="52" spans="1:24" x14ac:dyDescent="0.2">
      <c r="A52">
        <v>15915001</v>
      </c>
      <c r="B52" t="s">
        <v>203</v>
      </c>
      <c r="C52">
        <v>15915</v>
      </c>
      <c r="D52" t="s">
        <v>204</v>
      </c>
      <c r="E52">
        <v>15</v>
      </c>
      <c r="F52" t="s">
        <v>139</v>
      </c>
      <c r="G52">
        <v>20</v>
      </c>
      <c r="H52" t="s">
        <v>67</v>
      </c>
      <c r="I52">
        <v>446</v>
      </c>
      <c r="J52">
        <v>439</v>
      </c>
      <c r="K52">
        <v>885</v>
      </c>
      <c r="L52">
        <v>465</v>
      </c>
      <c r="M52">
        <v>457</v>
      </c>
      <c r="N52">
        <v>922</v>
      </c>
      <c r="O52">
        <v>456</v>
      </c>
      <c r="P52">
        <v>443</v>
      </c>
      <c r="Q52">
        <v>899</v>
      </c>
      <c r="R52">
        <v>472</v>
      </c>
      <c r="S52">
        <v>468</v>
      </c>
      <c r="T52">
        <v>940</v>
      </c>
      <c r="U52">
        <v>1386</v>
      </c>
      <c r="V52">
        <v>1490</v>
      </c>
      <c r="W52">
        <v>2876</v>
      </c>
      <c r="X52">
        <v>125834.59</v>
      </c>
    </row>
    <row r="53" spans="1:24" x14ac:dyDescent="0.2">
      <c r="A53">
        <v>15915005</v>
      </c>
      <c r="B53" t="s">
        <v>207</v>
      </c>
      <c r="C53">
        <v>15915</v>
      </c>
      <c r="D53" t="s">
        <v>204</v>
      </c>
      <c r="E53">
        <v>15</v>
      </c>
      <c r="F53" t="s">
        <v>139</v>
      </c>
      <c r="G53">
        <v>20</v>
      </c>
      <c r="H53" t="s">
        <v>67</v>
      </c>
      <c r="I53">
        <v>482</v>
      </c>
      <c r="J53">
        <v>478</v>
      </c>
      <c r="K53">
        <v>961</v>
      </c>
      <c r="L53">
        <v>528</v>
      </c>
      <c r="M53">
        <v>520</v>
      </c>
      <c r="N53">
        <v>1049</v>
      </c>
      <c r="O53">
        <v>525</v>
      </c>
      <c r="P53">
        <v>503</v>
      </c>
      <c r="Q53">
        <v>1028</v>
      </c>
      <c r="R53">
        <v>532</v>
      </c>
      <c r="S53">
        <v>538</v>
      </c>
      <c r="T53">
        <v>1070</v>
      </c>
      <c r="U53">
        <v>1420</v>
      </c>
      <c r="V53">
        <v>1456</v>
      </c>
      <c r="W53">
        <v>2876</v>
      </c>
      <c r="X53">
        <v>125834.59</v>
      </c>
    </row>
    <row r="54" spans="1:24" x14ac:dyDescent="0.2">
      <c r="A54">
        <v>15915022</v>
      </c>
      <c r="B54" t="s">
        <v>213</v>
      </c>
      <c r="C54">
        <v>15915</v>
      </c>
      <c r="D54" t="s">
        <v>204</v>
      </c>
      <c r="E54">
        <v>15</v>
      </c>
      <c r="F54" t="s">
        <v>139</v>
      </c>
      <c r="G54">
        <v>20</v>
      </c>
      <c r="H54" t="s">
        <v>67</v>
      </c>
      <c r="I54">
        <v>445</v>
      </c>
      <c r="J54">
        <v>439</v>
      </c>
      <c r="K54">
        <v>884</v>
      </c>
      <c r="L54">
        <v>456</v>
      </c>
      <c r="M54">
        <v>446</v>
      </c>
      <c r="N54">
        <v>902</v>
      </c>
      <c r="O54">
        <v>463</v>
      </c>
      <c r="P54">
        <v>441</v>
      </c>
      <c r="Q54">
        <v>904</v>
      </c>
      <c r="R54">
        <v>449</v>
      </c>
      <c r="S54">
        <v>451</v>
      </c>
      <c r="T54">
        <v>900</v>
      </c>
      <c r="U54">
        <v>1420</v>
      </c>
      <c r="V54">
        <v>1462</v>
      </c>
      <c r="W54">
        <v>2882</v>
      </c>
      <c r="X54">
        <v>125834.59</v>
      </c>
    </row>
    <row r="55" spans="1:24" x14ac:dyDescent="0.2">
      <c r="A55">
        <v>57914001</v>
      </c>
      <c r="B55" t="s">
        <v>592</v>
      </c>
      <c r="C55">
        <v>57914</v>
      </c>
      <c r="D55" t="s">
        <v>593</v>
      </c>
      <c r="E55">
        <v>57</v>
      </c>
      <c r="F55" t="s">
        <v>480</v>
      </c>
      <c r="G55">
        <v>10</v>
      </c>
      <c r="H55" t="s">
        <v>397</v>
      </c>
      <c r="I55">
        <v>484</v>
      </c>
      <c r="J55">
        <v>486</v>
      </c>
      <c r="K55">
        <v>970</v>
      </c>
      <c r="L55">
        <v>489</v>
      </c>
      <c r="M55">
        <v>489</v>
      </c>
      <c r="N55">
        <v>978</v>
      </c>
      <c r="O55">
        <v>482</v>
      </c>
      <c r="P55">
        <v>482</v>
      </c>
      <c r="Q55">
        <v>964</v>
      </c>
      <c r="R55">
        <v>497</v>
      </c>
      <c r="S55">
        <v>497</v>
      </c>
      <c r="T55">
        <v>994</v>
      </c>
      <c r="U55">
        <v>1402</v>
      </c>
      <c r="V55">
        <v>1490</v>
      </c>
      <c r="W55">
        <v>2892</v>
      </c>
      <c r="X55">
        <v>52864.661999999982</v>
      </c>
    </row>
    <row r="56" spans="1:24" x14ac:dyDescent="0.2">
      <c r="A56">
        <v>220901003</v>
      </c>
      <c r="B56" t="s">
        <v>1053</v>
      </c>
      <c r="C56">
        <v>220901</v>
      </c>
      <c r="D56" t="s">
        <v>1863</v>
      </c>
      <c r="E56">
        <v>220</v>
      </c>
      <c r="F56" t="s">
        <v>1860</v>
      </c>
      <c r="G56">
        <v>11</v>
      </c>
      <c r="H56" t="s">
        <v>461</v>
      </c>
      <c r="I56">
        <v>480</v>
      </c>
      <c r="J56">
        <v>477</v>
      </c>
      <c r="K56">
        <v>957</v>
      </c>
      <c r="L56">
        <v>522</v>
      </c>
      <c r="M56">
        <v>516</v>
      </c>
      <c r="N56">
        <v>1038</v>
      </c>
      <c r="O56">
        <v>524</v>
      </c>
      <c r="P56">
        <v>504</v>
      </c>
      <c r="Q56">
        <v>1028</v>
      </c>
      <c r="R56">
        <v>520</v>
      </c>
      <c r="S56">
        <v>529</v>
      </c>
      <c r="T56">
        <v>1049</v>
      </c>
      <c r="U56">
        <v>1414</v>
      </c>
      <c r="V56">
        <v>1492</v>
      </c>
      <c r="W56">
        <v>2906</v>
      </c>
      <c r="X56">
        <v>78021.790000000037</v>
      </c>
    </row>
    <row r="57" spans="1:24" x14ac:dyDescent="0.2">
      <c r="A57">
        <v>227901013</v>
      </c>
      <c r="B57" t="s">
        <v>712</v>
      </c>
      <c r="C57">
        <v>227901</v>
      </c>
      <c r="D57" t="s">
        <v>1973</v>
      </c>
      <c r="E57">
        <v>227</v>
      </c>
      <c r="F57" t="s">
        <v>1963</v>
      </c>
      <c r="G57">
        <v>13</v>
      </c>
      <c r="H57" t="s">
        <v>92</v>
      </c>
      <c r="I57">
        <v>549</v>
      </c>
      <c r="J57">
        <v>536</v>
      </c>
      <c r="K57">
        <v>1085</v>
      </c>
      <c r="L57">
        <v>587</v>
      </c>
      <c r="M57">
        <v>586</v>
      </c>
      <c r="N57">
        <v>1173</v>
      </c>
      <c r="O57">
        <v>594</v>
      </c>
      <c r="P57">
        <v>581</v>
      </c>
      <c r="Q57">
        <v>1176</v>
      </c>
      <c r="R57">
        <v>581</v>
      </c>
      <c r="S57">
        <v>590</v>
      </c>
      <c r="T57">
        <v>1171</v>
      </c>
      <c r="U57">
        <v>1439</v>
      </c>
      <c r="V57">
        <v>1473</v>
      </c>
      <c r="W57">
        <v>2912</v>
      </c>
      <c r="X57">
        <v>101004.613</v>
      </c>
    </row>
    <row r="58" spans="1:24" x14ac:dyDescent="0.2">
      <c r="A58">
        <v>101902003</v>
      </c>
      <c r="B58" t="s">
        <v>186</v>
      </c>
      <c r="C58">
        <v>101902</v>
      </c>
      <c r="D58" t="s">
        <v>1010</v>
      </c>
      <c r="E58">
        <v>101</v>
      </c>
      <c r="F58" t="s">
        <v>971</v>
      </c>
      <c r="G58">
        <v>4</v>
      </c>
      <c r="H58" t="s">
        <v>252</v>
      </c>
      <c r="I58">
        <v>433</v>
      </c>
      <c r="J58">
        <v>435</v>
      </c>
      <c r="K58">
        <v>869</v>
      </c>
      <c r="L58">
        <v>435</v>
      </c>
      <c r="M58">
        <v>437</v>
      </c>
      <c r="N58">
        <v>871</v>
      </c>
      <c r="O58">
        <v>442</v>
      </c>
      <c r="P58">
        <v>434</v>
      </c>
      <c r="Q58">
        <v>876</v>
      </c>
      <c r="R58">
        <v>427</v>
      </c>
      <c r="S58">
        <v>440</v>
      </c>
      <c r="T58">
        <v>867</v>
      </c>
      <c r="U58">
        <v>1393</v>
      </c>
      <c r="V58">
        <v>1522</v>
      </c>
      <c r="W58">
        <v>2915</v>
      </c>
      <c r="X58">
        <v>88188.914999999964</v>
      </c>
    </row>
    <row r="59" spans="1:24" x14ac:dyDescent="0.2">
      <c r="A59">
        <v>101914002</v>
      </c>
      <c r="B59" t="s">
        <v>1019</v>
      </c>
      <c r="C59">
        <v>101914</v>
      </c>
      <c r="D59" t="s">
        <v>1100</v>
      </c>
      <c r="E59">
        <v>101</v>
      </c>
      <c r="F59" t="s">
        <v>971</v>
      </c>
      <c r="G59">
        <v>4</v>
      </c>
      <c r="H59" t="s">
        <v>252</v>
      </c>
      <c r="I59">
        <v>557</v>
      </c>
      <c r="J59">
        <v>573</v>
      </c>
      <c r="K59">
        <v>1129</v>
      </c>
      <c r="L59">
        <v>589</v>
      </c>
      <c r="M59">
        <v>601</v>
      </c>
      <c r="N59">
        <v>1189</v>
      </c>
      <c r="O59">
        <v>581</v>
      </c>
      <c r="P59">
        <v>581</v>
      </c>
      <c r="Q59">
        <v>1161</v>
      </c>
      <c r="R59">
        <v>598</v>
      </c>
      <c r="S59">
        <v>622</v>
      </c>
      <c r="T59">
        <v>1219</v>
      </c>
      <c r="U59">
        <v>1421</v>
      </c>
      <c r="V59">
        <v>1501</v>
      </c>
      <c r="W59">
        <v>2922</v>
      </c>
      <c r="X59">
        <v>86720.096999999994</v>
      </c>
    </row>
    <row r="60" spans="1:24" x14ac:dyDescent="0.2">
      <c r="A60">
        <v>15910004</v>
      </c>
      <c r="B60" t="s">
        <v>188</v>
      </c>
      <c r="C60">
        <v>15910</v>
      </c>
      <c r="D60" t="s">
        <v>185</v>
      </c>
      <c r="E60">
        <v>15</v>
      </c>
      <c r="F60" t="s">
        <v>139</v>
      </c>
      <c r="G60">
        <v>20</v>
      </c>
      <c r="H60" t="s">
        <v>67</v>
      </c>
      <c r="I60">
        <v>487</v>
      </c>
      <c r="J60">
        <v>475</v>
      </c>
      <c r="K60">
        <v>963</v>
      </c>
      <c r="L60">
        <v>517</v>
      </c>
      <c r="M60">
        <v>504</v>
      </c>
      <c r="N60">
        <v>1021</v>
      </c>
      <c r="O60">
        <v>509</v>
      </c>
      <c r="P60">
        <v>487</v>
      </c>
      <c r="Q60">
        <v>997</v>
      </c>
      <c r="R60">
        <v>525</v>
      </c>
      <c r="S60">
        <v>518</v>
      </c>
      <c r="T60">
        <v>1043</v>
      </c>
      <c r="U60">
        <v>1322</v>
      </c>
      <c r="V60">
        <v>1612</v>
      </c>
      <c r="W60">
        <v>2934</v>
      </c>
      <c r="X60">
        <v>80494.501000000004</v>
      </c>
    </row>
    <row r="61" spans="1:24" x14ac:dyDescent="0.2">
      <c r="A61">
        <v>101912036</v>
      </c>
      <c r="B61" t="s">
        <v>1070</v>
      </c>
      <c r="C61">
        <v>101912</v>
      </c>
      <c r="D61" t="s">
        <v>1047</v>
      </c>
      <c r="E61">
        <v>101</v>
      </c>
      <c r="F61" t="s">
        <v>971</v>
      </c>
      <c r="G61">
        <v>4</v>
      </c>
      <c r="H61" t="s">
        <v>252</v>
      </c>
      <c r="I61">
        <v>491</v>
      </c>
      <c r="J61">
        <v>492</v>
      </c>
      <c r="K61">
        <v>983</v>
      </c>
      <c r="L61">
        <v>508</v>
      </c>
      <c r="M61">
        <v>512</v>
      </c>
      <c r="N61">
        <v>1020</v>
      </c>
      <c r="O61">
        <v>517</v>
      </c>
      <c r="P61">
        <v>510</v>
      </c>
      <c r="Q61">
        <v>1027</v>
      </c>
      <c r="R61">
        <v>498</v>
      </c>
      <c r="S61">
        <v>514</v>
      </c>
      <c r="T61">
        <v>1012</v>
      </c>
      <c r="U61">
        <v>1540</v>
      </c>
      <c r="V61">
        <v>1413</v>
      </c>
      <c r="W61">
        <v>2953</v>
      </c>
      <c r="X61">
        <v>268556.59100000001</v>
      </c>
    </row>
    <row r="62" spans="1:24" x14ac:dyDescent="0.2">
      <c r="A62">
        <v>43910006</v>
      </c>
      <c r="B62" t="s">
        <v>420</v>
      </c>
      <c r="C62">
        <v>43910</v>
      </c>
      <c r="D62" t="s">
        <v>419</v>
      </c>
      <c r="E62">
        <v>43</v>
      </c>
      <c r="F62" t="s">
        <v>396</v>
      </c>
      <c r="G62">
        <v>10</v>
      </c>
      <c r="H62" t="s">
        <v>397</v>
      </c>
      <c r="I62">
        <v>526</v>
      </c>
      <c r="J62">
        <v>535</v>
      </c>
      <c r="K62">
        <v>1061</v>
      </c>
      <c r="L62">
        <v>589</v>
      </c>
      <c r="M62">
        <v>604</v>
      </c>
      <c r="N62">
        <v>1192</v>
      </c>
      <c r="O62">
        <v>579</v>
      </c>
      <c r="P62">
        <v>585</v>
      </c>
      <c r="Q62">
        <v>1163</v>
      </c>
      <c r="R62">
        <v>600</v>
      </c>
      <c r="S62">
        <v>625</v>
      </c>
      <c r="T62">
        <v>1225</v>
      </c>
      <c r="U62">
        <v>1467</v>
      </c>
      <c r="V62">
        <v>1488</v>
      </c>
      <c r="W62">
        <v>2955</v>
      </c>
      <c r="X62">
        <v>64213.548000000003</v>
      </c>
    </row>
    <row r="63" spans="1:24" x14ac:dyDescent="0.2">
      <c r="A63">
        <v>20908001</v>
      </c>
      <c r="B63" t="s">
        <v>263</v>
      </c>
      <c r="C63">
        <v>20908</v>
      </c>
      <c r="D63" t="s">
        <v>264</v>
      </c>
      <c r="E63">
        <v>20</v>
      </c>
      <c r="F63" t="s">
        <v>251</v>
      </c>
      <c r="G63">
        <v>4</v>
      </c>
      <c r="H63" t="s">
        <v>252</v>
      </c>
      <c r="I63">
        <v>513</v>
      </c>
      <c r="J63">
        <v>498</v>
      </c>
      <c r="K63">
        <v>1011</v>
      </c>
      <c r="L63">
        <v>554</v>
      </c>
      <c r="M63">
        <v>548</v>
      </c>
      <c r="N63">
        <v>1102</v>
      </c>
      <c r="O63">
        <v>558</v>
      </c>
      <c r="P63">
        <v>546</v>
      </c>
      <c r="Q63">
        <v>1105</v>
      </c>
      <c r="R63">
        <v>550</v>
      </c>
      <c r="S63">
        <v>550</v>
      </c>
      <c r="T63">
        <v>1099</v>
      </c>
      <c r="U63">
        <v>1446</v>
      </c>
      <c r="V63">
        <v>1523</v>
      </c>
      <c r="W63">
        <v>2969</v>
      </c>
      <c r="X63">
        <v>24892.39</v>
      </c>
    </row>
    <row r="64" spans="1:24" x14ac:dyDescent="0.2">
      <c r="A64">
        <v>71909005</v>
      </c>
      <c r="B64" t="s">
        <v>749</v>
      </c>
      <c r="C64">
        <v>71909</v>
      </c>
      <c r="D64" t="s">
        <v>745</v>
      </c>
      <c r="E64">
        <v>71</v>
      </c>
      <c r="F64" t="s">
        <v>696</v>
      </c>
      <c r="G64">
        <v>19</v>
      </c>
      <c r="H64" t="s">
        <v>697</v>
      </c>
      <c r="I64">
        <v>458</v>
      </c>
      <c r="J64">
        <v>444</v>
      </c>
      <c r="K64">
        <v>901</v>
      </c>
      <c r="L64">
        <v>466</v>
      </c>
      <c r="M64">
        <v>449</v>
      </c>
      <c r="N64">
        <v>915</v>
      </c>
      <c r="O64">
        <v>470</v>
      </c>
      <c r="P64">
        <v>445</v>
      </c>
      <c r="Q64">
        <v>915</v>
      </c>
      <c r="R64">
        <v>462</v>
      </c>
      <c r="S64">
        <v>453</v>
      </c>
      <c r="T64">
        <v>914</v>
      </c>
      <c r="U64">
        <v>1428</v>
      </c>
      <c r="V64">
        <v>1549</v>
      </c>
      <c r="W64">
        <v>2977</v>
      </c>
      <c r="X64">
        <v>57459.817999999999</v>
      </c>
    </row>
    <row r="65" spans="1:24" x14ac:dyDescent="0.2">
      <c r="A65">
        <v>15910014</v>
      </c>
      <c r="B65" t="s">
        <v>193</v>
      </c>
      <c r="C65">
        <v>15910</v>
      </c>
      <c r="D65" t="s">
        <v>185</v>
      </c>
      <c r="E65">
        <v>15</v>
      </c>
      <c r="F65" t="s">
        <v>139</v>
      </c>
      <c r="G65">
        <v>20</v>
      </c>
      <c r="H65" t="s">
        <v>67</v>
      </c>
      <c r="I65">
        <v>546</v>
      </c>
      <c r="J65">
        <v>548</v>
      </c>
      <c r="K65">
        <v>1094</v>
      </c>
      <c r="L65">
        <v>581</v>
      </c>
      <c r="M65">
        <v>574</v>
      </c>
      <c r="N65">
        <v>1155</v>
      </c>
      <c r="O65">
        <v>578</v>
      </c>
      <c r="P65">
        <v>558</v>
      </c>
      <c r="Q65">
        <v>1136</v>
      </c>
      <c r="R65">
        <v>584</v>
      </c>
      <c r="S65">
        <v>590</v>
      </c>
      <c r="T65">
        <v>1174</v>
      </c>
      <c r="U65">
        <v>1520</v>
      </c>
      <c r="V65">
        <v>1479</v>
      </c>
      <c r="W65">
        <v>2999</v>
      </c>
      <c r="X65">
        <v>80494.501000000004</v>
      </c>
    </row>
    <row r="66" spans="1:24" x14ac:dyDescent="0.2">
      <c r="A66">
        <v>227910001</v>
      </c>
      <c r="B66" t="s">
        <v>733</v>
      </c>
      <c r="C66">
        <v>227910</v>
      </c>
      <c r="D66" t="s">
        <v>1993</v>
      </c>
      <c r="E66">
        <v>227</v>
      </c>
      <c r="F66" t="s">
        <v>1963</v>
      </c>
      <c r="G66">
        <v>13</v>
      </c>
      <c r="H66" t="s">
        <v>92</v>
      </c>
      <c r="I66">
        <v>426</v>
      </c>
      <c r="J66">
        <v>444</v>
      </c>
      <c r="K66">
        <v>870</v>
      </c>
      <c r="L66">
        <v>429</v>
      </c>
      <c r="M66">
        <v>446</v>
      </c>
      <c r="N66">
        <v>875</v>
      </c>
      <c r="O66">
        <v>440</v>
      </c>
      <c r="P66">
        <v>446</v>
      </c>
      <c r="Q66">
        <v>886</v>
      </c>
      <c r="R66">
        <v>417</v>
      </c>
      <c r="S66">
        <v>446</v>
      </c>
      <c r="T66">
        <v>863</v>
      </c>
      <c r="U66">
        <v>1512</v>
      </c>
      <c r="V66">
        <v>1491</v>
      </c>
      <c r="W66">
        <v>3003</v>
      </c>
      <c r="X66">
        <v>14775.295</v>
      </c>
    </row>
    <row r="67" spans="1:24" x14ac:dyDescent="0.2">
      <c r="A67">
        <v>15915002</v>
      </c>
      <c r="B67" t="s">
        <v>205</v>
      </c>
      <c r="C67">
        <v>15915</v>
      </c>
      <c r="D67" t="s">
        <v>204</v>
      </c>
      <c r="E67">
        <v>15</v>
      </c>
      <c r="F67" t="s">
        <v>139</v>
      </c>
      <c r="G67">
        <v>20</v>
      </c>
      <c r="H67" t="s">
        <v>67</v>
      </c>
      <c r="I67">
        <v>431</v>
      </c>
      <c r="J67">
        <v>427</v>
      </c>
      <c r="K67">
        <v>858</v>
      </c>
      <c r="L67">
        <v>457</v>
      </c>
      <c r="M67">
        <v>451</v>
      </c>
      <c r="N67">
        <v>909</v>
      </c>
      <c r="O67">
        <v>449</v>
      </c>
      <c r="P67">
        <v>437</v>
      </c>
      <c r="Q67">
        <v>886</v>
      </c>
      <c r="R67">
        <v>463</v>
      </c>
      <c r="S67">
        <v>463</v>
      </c>
      <c r="T67">
        <v>927</v>
      </c>
      <c r="U67">
        <v>1328</v>
      </c>
      <c r="V67">
        <v>1682</v>
      </c>
      <c r="W67">
        <v>3010</v>
      </c>
      <c r="X67">
        <v>125834.59</v>
      </c>
    </row>
    <row r="68" spans="1:24" x14ac:dyDescent="0.2">
      <c r="A68">
        <v>101907010</v>
      </c>
      <c r="B68" t="s">
        <v>1033</v>
      </c>
      <c r="C68">
        <v>101907</v>
      </c>
      <c r="D68" t="s">
        <v>1027</v>
      </c>
      <c r="E68">
        <v>101</v>
      </c>
      <c r="F68" t="s">
        <v>971</v>
      </c>
      <c r="G68">
        <v>4</v>
      </c>
      <c r="H68" t="s">
        <v>252</v>
      </c>
      <c r="I68">
        <v>502</v>
      </c>
      <c r="J68">
        <v>504</v>
      </c>
      <c r="K68">
        <v>1006</v>
      </c>
      <c r="L68">
        <v>525</v>
      </c>
      <c r="M68">
        <v>523</v>
      </c>
      <c r="N68">
        <v>1048</v>
      </c>
      <c r="O68">
        <v>530</v>
      </c>
      <c r="P68">
        <v>521</v>
      </c>
      <c r="Q68">
        <v>1051</v>
      </c>
      <c r="R68">
        <v>519</v>
      </c>
      <c r="S68">
        <v>525</v>
      </c>
      <c r="T68">
        <v>1045</v>
      </c>
      <c r="U68">
        <v>1438</v>
      </c>
      <c r="V68">
        <v>1576</v>
      </c>
      <c r="W68">
        <v>3014</v>
      </c>
      <c r="X68">
        <v>136996.84599999999</v>
      </c>
    </row>
    <row r="69" spans="1:24" x14ac:dyDescent="0.2">
      <c r="A69">
        <v>15910003</v>
      </c>
      <c r="B69" t="s">
        <v>187</v>
      </c>
      <c r="C69">
        <v>15910</v>
      </c>
      <c r="D69" t="s">
        <v>185</v>
      </c>
      <c r="E69">
        <v>15</v>
      </c>
      <c r="F69" t="s">
        <v>139</v>
      </c>
      <c r="G69">
        <v>20</v>
      </c>
      <c r="H69" t="s">
        <v>67</v>
      </c>
      <c r="I69">
        <v>503</v>
      </c>
      <c r="J69">
        <v>494</v>
      </c>
      <c r="K69">
        <v>997</v>
      </c>
      <c r="L69">
        <v>559</v>
      </c>
      <c r="M69">
        <v>544</v>
      </c>
      <c r="N69">
        <v>1104</v>
      </c>
      <c r="O69">
        <v>561</v>
      </c>
      <c r="P69">
        <v>534</v>
      </c>
      <c r="Q69">
        <v>1096</v>
      </c>
      <c r="R69">
        <v>557</v>
      </c>
      <c r="S69">
        <v>555</v>
      </c>
      <c r="T69">
        <v>1112</v>
      </c>
      <c r="U69">
        <v>1434</v>
      </c>
      <c r="V69">
        <v>1589</v>
      </c>
      <c r="W69">
        <v>3023</v>
      </c>
      <c r="X69">
        <v>80494.501000000004</v>
      </c>
    </row>
    <row r="70" spans="1:24" x14ac:dyDescent="0.2">
      <c r="A70">
        <v>227904004</v>
      </c>
      <c r="B70" t="s">
        <v>1986</v>
      </c>
      <c r="C70">
        <v>227904</v>
      </c>
      <c r="D70" t="s">
        <v>1984</v>
      </c>
      <c r="E70">
        <v>227</v>
      </c>
      <c r="F70" t="s">
        <v>1963</v>
      </c>
      <c r="G70">
        <v>13</v>
      </c>
      <c r="H70" t="s">
        <v>92</v>
      </c>
      <c r="I70">
        <v>509</v>
      </c>
      <c r="J70">
        <v>504</v>
      </c>
      <c r="K70">
        <v>1013</v>
      </c>
      <c r="L70">
        <v>546</v>
      </c>
      <c r="M70">
        <v>539</v>
      </c>
      <c r="N70">
        <v>1085</v>
      </c>
      <c r="O70">
        <v>550</v>
      </c>
      <c r="P70">
        <v>535</v>
      </c>
      <c r="Q70">
        <v>1085</v>
      </c>
      <c r="R70">
        <v>542</v>
      </c>
      <c r="S70">
        <v>542</v>
      </c>
      <c r="T70">
        <v>1085</v>
      </c>
      <c r="U70">
        <v>1440</v>
      </c>
      <c r="V70">
        <v>1587</v>
      </c>
      <c r="W70">
        <v>3027</v>
      </c>
      <c r="X70">
        <v>29661.931</v>
      </c>
    </row>
    <row r="71" spans="1:24" x14ac:dyDescent="0.2">
      <c r="A71">
        <v>220901004</v>
      </c>
      <c r="B71" t="s">
        <v>712</v>
      </c>
      <c r="C71">
        <v>220901</v>
      </c>
      <c r="D71" t="s">
        <v>1863</v>
      </c>
      <c r="E71">
        <v>220</v>
      </c>
      <c r="F71" t="s">
        <v>1860</v>
      </c>
      <c r="G71">
        <v>11</v>
      </c>
      <c r="H71" t="s">
        <v>461</v>
      </c>
      <c r="I71">
        <v>488</v>
      </c>
      <c r="J71">
        <v>479</v>
      </c>
      <c r="K71">
        <v>966</v>
      </c>
      <c r="L71">
        <v>499</v>
      </c>
      <c r="M71">
        <v>488</v>
      </c>
      <c r="N71">
        <v>987</v>
      </c>
      <c r="O71">
        <v>495</v>
      </c>
      <c r="P71">
        <v>469</v>
      </c>
      <c r="Q71">
        <v>964</v>
      </c>
      <c r="R71">
        <v>504</v>
      </c>
      <c r="S71">
        <v>509</v>
      </c>
      <c r="T71">
        <v>1012</v>
      </c>
      <c r="U71">
        <v>1377</v>
      </c>
      <c r="V71">
        <v>1655</v>
      </c>
      <c r="W71">
        <v>3032</v>
      </c>
      <c r="X71">
        <v>78021.790000000037</v>
      </c>
    </row>
    <row r="72" spans="1:24" x14ac:dyDescent="0.2">
      <c r="A72">
        <v>57906001</v>
      </c>
      <c r="B72" t="s">
        <v>564</v>
      </c>
      <c r="C72">
        <v>57906</v>
      </c>
      <c r="D72" t="s">
        <v>565</v>
      </c>
      <c r="E72">
        <v>57</v>
      </c>
      <c r="F72" t="s">
        <v>480</v>
      </c>
      <c r="G72">
        <v>10</v>
      </c>
      <c r="H72" t="s">
        <v>397</v>
      </c>
      <c r="I72">
        <v>444</v>
      </c>
      <c r="J72">
        <v>429</v>
      </c>
      <c r="K72">
        <v>873</v>
      </c>
      <c r="L72">
        <v>449</v>
      </c>
      <c r="M72">
        <v>436</v>
      </c>
      <c r="N72">
        <v>885</v>
      </c>
      <c r="O72">
        <v>455</v>
      </c>
      <c r="P72">
        <v>435</v>
      </c>
      <c r="Q72">
        <v>890</v>
      </c>
      <c r="R72">
        <v>442</v>
      </c>
      <c r="S72">
        <v>436</v>
      </c>
      <c r="T72">
        <v>878</v>
      </c>
      <c r="U72">
        <v>1512</v>
      </c>
      <c r="V72">
        <v>1523</v>
      </c>
      <c r="W72">
        <v>3035</v>
      </c>
      <c r="X72">
        <v>12309.778</v>
      </c>
    </row>
    <row r="73" spans="1:24" x14ac:dyDescent="0.2">
      <c r="A73">
        <v>15911001</v>
      </c>
      <c r="B73" t="s">
        <v>194</v>
      </c>
      <c r="C73">
        <v>15911</v>
      </c>
      <c r="D73" t="s">
        <v>195</v>
      </c>
      <c r="E73">
        <v>15</v>
      </c>
      <c r="F73" t="s">
        <v>139</v>
      </c>
      <c r="G73">
        <v>20</v>
      </c>
      <c r="H73" t="s">
        <v>67</v>
      </c>
      <c r="I73">
        <v>481</v>
      </c>
      <c r="J73">
        <v>482</v>
      </c>
      <c r="K73">
        <v>963</v>
      </c>
      <c r="L73">
        <v>497</v>
      </c>
      <c r="M73">
        <v>495</v>
      </c>
      <c r="N73">
        <v>992</v>
      </c>
      <c r="O73">
        <v>497</v>
      </c>
      <c r="P73">
        <v>488</v>
      </c>
      <c r="Q73">
        <v>986</v>
      </c>
      <c r="R73">
        <v>497</v>
      </c>
      <c r="S73">
        <v>504</v>
      </c>
      <c r="T73">
        <v>1000</v>
      </c>
      <c r="U73">
        <v>1475</v>
      </c>
      <c r="V73">
        <v>1563</v>
      </c>
      <c r="W73">
        <v>3038</v>
      </c>
      <c r="X73">
        <v>12389.724</v>
      </c>
    </row>
    <row r="74" spans="1:24" x14ac:dyDescent="0.2">
      <c r="A74">
        <v>101903003</v>
      </c>
      <c r="B74" t="s">
        <v>1019</v>
      </c>
      <c r="C74">
        <v>101903</v>
      </c>
      <c r="D74" t="s">
        <v>1017</v>
      </c>
      <c r="E74">
        <v>101</v>
      </c>
      <c r="F74" t="s">
        <v>971</v>
      </c>
      <c r="G74">
        <v>4</v>
      </c>
      <c r="H74" t="s">
        <v>252</v>
      </c>
      <c r="I74">
        <v>439</v>
      </c>
      <c r="J74">
        <v>448</v>
      </c>
      <c r="K74">
        <v>888</v>
      </c>
      <c r="L74">
        <v>444</v>
      </c>
      <c r="M74">
        <v>450</v>
      </c>
      <c r="N74">
        <v>894</v>
      </c>
      <c r="O74">
        <v>443</v>
      </c>
      <c r="P74">
        <v>446</v>
      </c>
      <c r="Q74">
        <v>889</v>
      </c>
      <c r="R74">
        <v>445</v>
      </c>
      <c r="S74">
        <v>454</v>
      </c>
      <c r="T74">
        <v>899</v>
      </c>
      <c r="U74">
        <v>1466</v>
      </c>
      <c r="V74">
        <v>1590</v>
      </c>
      <c r="W74">
        <v>3056</v>
      </c>
      <c r="X74">
        <v>60767.932000000001</v>
      </c>
    </row>
    <row r="75" spans="1:24" x14ac:dyDescent="0.2">
      <c r="A75">
        <v>15915019</v>
      </c>
      <c r="B75" t="s">
        <v>212</v>
      </c>
      <c r="C75">
        <v>15915</v>
      </c>
      <c r="D75" t="s">
        <v>204</v>
      </c>
      <c r="E75">
        <v>15</v>
      </c>
      <c r="F75" t="s">
        <v>139</v>
      </c>
      <c r="G75">
        <v>20</v>
      </c>
      <c r="H75" t="s">
        <v>67</v>
      </c>
      <c r="I75">
        <v>473</v>
      </c>
      <c r="J75">
        <v>473</v>
      </c>
      <c r="K75">
        <v>946</v>
      </c>
      <c r="L75">
        <v>486</v>
      </c>
      <c r="M75">
        <v>484</v>
      </c>
      <c r="N75">
        <v>970</v>
      </c>
      <c r="O75">
        <v>487</v>
      </c>
      <c r="P75">
        <v>473</v>
      </c>
      <c r="Q75">
        <v>960</v>
      </c>
      <c r="R75">
        <v>485</v>
      </c>
      <c r="S75">
        <v>495</v>
      </c>
      <c r="T75">
        <v>980</v>
      </c>
      <c r="U75">
        <v>1431</v>
      </c>
      <c r="V75">
        <v>1643</v>
      </c>
      <c r="W75">
        <v>3074</v>
      </c>
      <c r="X75">
        <v>125834.59</v>
      </c>
    </row>
    <row r="76" spans="1:24" x14ac:dyDescent="0.2">
      <c r="A76">
        <v>220907005</v>
      </c>
      <c r="B76" t="s">
        <v>1898</v>
      </c>
      <c r="C76">
        <v>220907</v>
      </c>
      <c r="D76" t="s">
        <v>1896</v>
      </c>
      <c r="E76">
        <v>220</v>
      </c>
      <c r="F76" t="s">
        <v>1860</v>
      </c>
      <c r="G76">
        <v>11</v>
      </c>
      <c r="H76" t="s">
        <v>461</v>
      </c>
      <c r="I76">
        <v>517</v>
      </c>
      <c r="J76">
        <v>516</v>
      </c>
      <c r="K76">
        <v>1033</v>
      </c>
      <c r="L76">
        <v>550</v>
      </c>
      <c r="M76">
        <v>535</v>
      </c>
      <c r="N76">
        <v>1085</v>
      </c>
      <c r="O76">
        <v>553</v>
      </c>
      <c r="P76">
        <v>523</v>
      </c>
      <c r="Q76">
        <v>1077</v>
      </c>
      <c r="R76">
        <v>546</v>
      </c>
      <c r="S76">
        <v>549</v>
      </c>
      <c r="T76">
        <v>1094</v>
      </c>
      <c r="U76">
        <v>1471</v>
      </c>
      <c r="V76">
        <v>1605</v>
      </c>
      <c r="W76">
        <v>3076</v>
      </c>
      <c r="X76">
        <v>39585.264000000003</v>
      </c>
    </row>
    <row r="77" spans="1:24" x14ac:dyDescent="0.2">
      <c r="A77">
        <v>15915007</v>
      </c>
      <c r="B77" t="s">
        <v>209</v>
      </c>
      <c r="C77">
        <v>15915</v>
      </c>
      <c r="D77" t="s">
        <v>204</v>
      </c>
      <c r="E77">
        <v>15</v>
      </c>
      <c r="F77" t="s">
        <v>139</v>
      </c>
      <c r="G77">
        <v>20</v>
      </c>
      <c r="H77" t="s">
        <v>67</v>
      </c>
      <c r="I77">
        <v>460</v>
      </c>
      <c r="J77">
        <v>449</v>
      </c>
      <c r="K77">
        <v>909</v>
      </c>
      <c r="L77">
        <v>492</v>
      </c>
      <c r="M77">
        <v>474</v>
      </c>
      <c r="N77">
        <v>965</v>
      </c>
      <c r="O77">
        <v>509</v>
      </c>
      <c r="P77">
        <v>476</v>
      </c>
      <c r="Q77">
        <v>985</v>
      </c>
      <c r="R77">
        <v>473</v>
      </c>
      <c r="S77">
        <v>471</v>
      </c>
      <c r="T77">
        <v>945</v>
      </c>
      <c r="U77">
        <v>1565</v>
      </c>
      <c r="V77">
        <v>1533</v>
      </c>
      <c r="W77">
        <v>3098</v>
      </c>
      <c r="X77">
        <v>125834.59</v>
      </c>
    </row>
    <row r="78" spans="1:24" x14ac:dyDescent="0.2">
      <c r="A78">
        <v>101917002</v>
      </c>
      <c r="B78" t="s">
        <v>1116</v>
      </c>
      <c r="C78">
        <v>101917</v>
      </c>
      <c r="D78" t="s">
        <v>1115</v>
      </c>
      <c r="E78">
        <v>101</v>
      </c>
      <c r="F78" t="s">
        <v>971</v>
      </c>
      <c r="G78">
        <v>4</v>
      </c>
      <c r="H78" t="s">
        <v>252</v>
      </c>
      <c r="I78">
        <v>482</v>
      </c>
      <c r="J78">
        <v>480</v>
      </c>
      <c r="K78">
        <v>963</v>
      </c>
      <c r="L78">
        <v>482</v>
      </c>
      <c r="M78">
        <v>478</v>
      </c>
      <c r="N78">
        <v>961</v>
      </c>
      <c r="O78">
        <v>482</v>
      </c>
      <c r="P78">
        <v>474</v>
      </c>
      <c r="Q78">
        <v>956</v>
      </c>
      <c r="R78">
        <v>483</v>
      </c>
      <c r="S78">
        <v>485</v>
      </c>
      <c r="T78">
        <v>968</v>
      </c>
      <c r="U78">
        <v>1541</v>
      </c>
      <c r="V78">
        <v>1565</v>
      </c>
      <c r="W78">
        <v>3106</v>
      </c>
      <c r="X78">
        <v>71685.316000000006</v>
      </c>
    </row>
    <row r="79" spans="1:24" x14ac:dyDescent="0.2">
      <c r="A79">
        <v>20901002</v>
      </c>
      <c r="B79" t="s">
        <v>253</v>
      </c>
      <c r="C79">
        <v>20901</v>
      </c>
      <c r="D79" t="s">
        <v>250</v>
      </c>
      <c r="E79">
        <v>20</v>
      </c>
      <c r="F79" t="s">
        <v>251</v>
      </c>
      <c r="G79">
        <v>4</v>
      </c>
      <c r="H79" t="s">
        <v>252</v>
      </c>
      <c r="I79">
        <v>474</v>
      </c>
      <c r="J79">
        <v>462</v>
      </c>
      <c r="K79">
        <v>936</v>
      </c>
      <c r="L79">
        <v>500</v>
      </c>
      <c r="M79">
        <v>489</v>
      </c>
      <c r="N79">
        <v>989</v>
      </c>
      <c r="O79">
        <v>502</v>
      </c>
      <c r="P79">
        <v>479</v>
      </c>
      <c r="Q79">
        <v>981</v>
      </c>
      <c r="R79">
        <v>498</v>
      </c>
      <c r="S79">
        <v>500</v>
      </c>
      <c r="T79">
        <v>997</v>
      </c>
      <c r="U79">
        <v>1492</v>
      </c>
      <c r="V79">
        <v>1615</v>
      </c>
      <c r="W79">
        <v>3107</v>
      </c>
      <c r="X79">
        <v>27079.921000000009</v>
      </c>
    </row>
    <row r="80" spans="1:24" x14ac:dyDescent="0.2">
      <c r="A80">
        <v>246909001</v>
      </c>
      <c r="B80" t="s">
        <v>2133</v>
      </c>
      <c r="C80">
        <v>246909</v>
      </c>
      <c r="D80" t="s">
        <v>2134</v>
      </c>
      <c r="E80">
        <v>246</v>
      </c>
      <c r="F80" t="s">
        <v>2118</v>
      </c>
      <c r="G80">
        <v>13</v>
      </c>
      <c r="H80" t="s">
        <v>92</v>
      </c>
      <c r="I80">
        <v>507</v>
      </c>
      <c r="J80">
        <v>510</v>
      </c>
      <c r="K80">
        <v>1017</v>
      </c>
      <c r="L80">
        <v>571</v>
      </c>
      <c r="M80">
        <v>570</v>
      </c>
      <c r="N80">
        <v>1141</v>
      </c>
      <c r="O80">
        <v>576</v>
      </c>
      <c r="P80">
        <v>563</v>
      </c>
      <c r="Q80">
        <v>1139</v>
      </c>
      <c r="R80">
        <v>565</v>
      </c>
      <c r="S80">
        <v>577</v>
      </c>
      <c r="T80">
        <v>1142</v>
      </c>
      <c r="U80">
        <v>1499</v>
      </c>
      <c r="V80">
        <v>1635</v>
      </c>
      <c r="W80">
        <v>3134</v>
      </c>
      <c r="X80">
        <v>55594.972000000002</v>
      </c>
    </row>
    <row r="81" spans="1:24" x14ac:dyDescent="0.2">
      <c r="A81">
        <v>15915016</v>
      </c>
      <c r="B81" t="s">
        <v>211</v>
      </c>
      <c r="C81">
        <v>15915</v>
      </c>
      <c r="D81" t="s">
        <v>204</v>
      </c>
      <c r="E81">
        <v>15</v>
      </c>
      <c r="F81" t="s">
        <v>139</v>
      </c>
      <c r="G81">
        <v>20</v>
      </c>
      <c r="H81" t="s">
        <v>67</v>
      </c>
      <c r="I81">
        <v>469</v>
      </c>
      <c r="J81">
        <v>467</v>
      </c>
      <c r="K81">
        <v>936</v>
      </c>
      <c r="L81">
        <v>515</v>
      </c>
      <c r="M81">
        <v>509</v>
      </c>
      <c r="N81">
        <v>1024</v>
      </c>
      <c r="O81">
        <v>517</v>
      </c>
      <c r="P81">
        <v>501</v>
      </c>
      <c r="Q81">
        <v>1018</v>
      </c>
      <c r="R81">
        <v>513</v>
      </c>
      <c r="S81">
        <v>519</v>
      </c>
      <c r="T81">
        <v>1032</v>
      </c>
      <c r="U81">
        <v>1578</v>
      </c>
      <c r="V81">
        <v>1567</v>
      </c>
      <c r="W81">
        <v>3145</v>
      </c>
      <c r="X81">
        <v>125834.59</v>
      </c>
    </row>
    <row r="82" spans="1:24" x14ac:dyDescent="0.2">
      <c r="A82">
        <v>101907009</v>
      </c>
      <c r="B82" t="s">
        <v>1032</v>
      </c>
      <c r="C82">
        <v>101907</v>
      </c>
      <c r="D82" t="s">
        <v>1027</v>
      </c>
      <c r="E82">
        <v>101</v>
      </c>
      <c r="F82" t="s">
        <v>971</v>
      </c>
      <c r="G82">
        <v>4</v>
      </c>
      <c r="H82" t="s">
        <v>252</v>
      </c>
      <c r="I82">
        <v>499</v>
      </c>
      <c r="J82">
        <v>492</v>
      </c>
      <c r="K82">
        <v>991</v>
      </c>
      <c r="L82">
        <v>508</v>
      </c>
      <c r="M82">
        <v>499</v>
      </c>
      <c r="N82">
        <v>1006</v>
      </c>
      <c r="O82">
        <v>506</v>
      </c>
      <c r="P82">
        <v>493</v>
      </c>
      <c r="Q82">
        <v>999</v>
      </c>
      <c r="R82">
        <v>510</v>
      </c>
      <c r="S82">
        <v>507</v>
      </c>
      <c r="T82">
        <v>1016</v>
      </c>
      <c r="U82">
        <v>1545</v>
      </c>
      <c r="V82">
        <v>1603</v>
      </c>
      <c r="W82">
        <v>3148</v>
      </c>
      <c r="X82">
        <v>136996.84599999999</v>
      </c>
    </row>
    <row r="83" spans="1:24" x14ac:dyDescent="0.2">
      <c r="A83">
        <v>101912027</v>
      </c>
      <c r="B83" t="s">
        <v>1067</v>
      </c>
      <c r="C83">
        <v>101912</v>
      </c>
      <c r="D83" t="s">
        <v>1047</v>
      </c>
      <c r="E83">
        <v>101</v>
      </c>
      <c r="F83" t="s">
        <v>971</v>
      </c>
      <c r="G83">
        <v>4</v>
      </c>
      <c r="H83" t="s">
        <v>252</v>
      </c>
      <c r="I83">
        <v>448</v>
      </c>
      <c r="J83">
        <v>458</v>
      </c>
      <c r="K83">
        <v>906</v>
      </c>
      <c r="L83">
        <v>446</v>
      </c>
      <c r="M83">
        <v>457</v>
      </c>
      <c r="N83">
        <v>903</v>
      </c>
      <c r="O83">
        <v>457</v>
      </c>
      <c r="P83">
        <v>458</v>
      </c>
      <c r="Q83">
        <v>914</v>
      </c>
      <c r="R83">
        <v>436</v>
      </c>
      <c r="S83">
        <v>456</v>
      </c>
      <c r="T83">
        <v>892</v>
      </c>
      <c r="U83">
        <v>1512</v>
      </c>
      <c r="V83">
        <v>1654</v>
      </c>
      <c r="W83">
        <v>3166</v>
      </c>
      <c r="X83">
        <v>268556.59100000001</v>
      </c>
    </row>
    <row r="84" spans="1:24" x14ac:dyDescent="0.2">
      <c r="A84">
        <v>101914007</v>
      </c>
      <c r="B84" t="s">
        <v>1102</v>
      </c>
      <c r="C84">
        <v>101914</v>
      </c>
      <c r="D84" t="s">
        <v>1100</v>
      </c>
      <c r="E84">
        <v>101</v>
      </c>
      <c r="F84" t="s">
        <v>971</v>
      </c>
      <c r="G84">
        <v>4</v>
      </c>
      <c r="H84" t="s">
        <v>252</v>
      </c>
      <c r="I84">
        <v>554</v>
      </c>
      <c r="J84">
        <v>564</v>
      </c>
      <c r="K84">
        <v>1118</v>
      </c>
      <c r="L84">
        <v>592</v>
      </c>
      <c r="M84">
        <v>605</v>
      </c>
      <c r="N84">
        <v>1196</v>
      </c>
      <c r="O84">
        <v>592</v>
      </c>
      <c r="P84">
        <v>590</v>
      </c>
      <c r="Q84">
        <v>1182</v>
      </c>
      <c r="R84">
        <v>591</v>
      </c>
      <c r="S84">
        <v>619</v>
      </c>
      <c r="T84">
        <v>1209</v>
      </c>
      <c r="U84">
        <v>1569</v>
      </c>
      <c r="V84">
        <v>1598</v>
      </c>
      <c r="W84">
        <v>3167</v>
      </c>
      <c r="X84">
        <v>86720.096999999994</v>
      </c>
    </row>
    <row r="85" spans="1:24" x14ac:dyDescent="0.2">
      <c r="A85">
        <v>101907005</v>
      </c>
      <c r="B85" t="s">
        <v>1030</v>
      </c>
      <c r="C85">
        <v>101907</v>
      </c>
      <c r="D85" t="s">
        <v>1027</v>
      </c>
      <c r="E85">
        <v>101</v>
      </c>
      <c r="F85" t="s">
        <v>971</v>
      </c>
      <c r="G85">
        <v>4</v>
      </c>
      <c r="H85" t="s">
        <v>252</v>
      </c>
      <c r="I85">
        <v>517</v>
      </c>
      <c r="J85">
        <v>512</v>
      </c>
      <c r="K85">
        <v>1029</v>
      </c>
      <c r="L85">
        <v>545</v>
      </c>
      <c r="M85">
        <v>544</v>
      </c>
      <c r="N85">
        <v>1089</v>
      </c>
      <c r="O85">
        <v>538</v>
      </c>
      <c r="P85">
        <v>531</v>
      </c>
      <c r="Q85">
        <v>1069</v>
      </c>
      <c r="R85">
        <v>552</v>
      </c>
      <c r="S85">
        <v>559</v>
      </c>
      <c r="T85">
        <v>1111</v>
      </c>
      <c r="U85">
        <v>1535</v>
      </c>
      <c r="V85">
        <v>1666</v>
      </c>
      <c r="W85">
        <v>3201</v>
      </c>
      <c r="X85">
        <v>136996.84599999999</v>
      </c>
    </row>
    <row r="86" spans="1:24" x14ac:dyDescent="0.2">
      <c r="A86">
        <v>101917013</v>
      </c>
      <c r="B86" t="s">
        <v>1119</v>
      </c>
      <c r="C86">
        <v>101917</v>
      </c>
      <c r="D86" t="s">
        <v>1115</v>
      </c>
      <c r="E86">
        <v>101</v>
      </c>
      <c r="F86" t="s">
        <v>971</v>
      </c>
      <c r="G86">
        <v>4</v>
      </c>
      <c r="H86" t="s">
        <v>252</v>
      </c>
      <c r="I86">
        <v>500</v>
      </c>
      <c r="J86">
        <v>504</v>
      </c>
      <c r="K86">
        <v>1005</v>
      </c>
      <c r="L86">
        <v>512</v>
      </c>
      <c r="M86">
        <v>514</v>
      </c>
      <c r="N86">
        <v>1026</v>
      </c>
      <c r="O86">
        <v>509</v>
      </c>
      <c r="P86">
        <v>504</v>
      </c>
      <c r="Q86">
        <v>1013</v>
      </c>
      <c r="R86">
        <v>516</v>
      </c>
      <c r="S86">
        <v>525</v>
      </c>
      <c r="T86">
        <v>1041</v>
      </c>
      <c r="U86">
        <v>1574</v>
      </c>
      <c r="V86">
        <v>1636</v>
      </c>
      <c r="W86">
        <v>3210</v>
      </c>
      <c r="X86">
        <v>71685.316000000006</v>
      </c>
    </row>
    <row r="87" spans="1:24" x14ac:dyDescent="0.2">
      <c r="A87">
        <v>101919002</v>
      </c>
      <c r="B87" t="s">
        <v>1122</v>
      </c>
      <c r="C87">
        <v>101919</v>
      </c>
      <c r="D87" t="s">
        <v>1121</v>
      </c>
      <c r="E87">
        <v>101</v>
      </c>
      <c r="F87" t="s">
        <v>971</v>
      </c>
      <c r="G87">
        <v>4</v>
      </c>
      <c r="H87" t="s">
        <v>252</v>
      </c>
      <c r="I87">
        <v>429</v>
      </c>
      <c r="J87">
        <v>437</v>
      </c>
      <c r="K87">
        <v>867</v>
      </c>
      <c r="L87">
        <v>440</v>
      </c>
      <c r="M87">
        <v>444</v>
      </c>
      <c r="N87">
        <v>883</v>
      </c>
      <c r="O87">
        <v>441</v>
      </c>
      <c r="P87">
        <v>436</v>
      </c>
      <c r="Q87">
        <v>877</v>
      </c>
      <c r="R87">
        <v>438</v>
      </c>
      <c r="S87">
        <v>451</v>
      </c>
      <c r="T87">
        <v>889</v>
      </c>
      <c r="U87">
        <v>1534</v>
      </c>
      <c r="V87">
        <v>1687</v>
      </c>
      <c r="W87">
        <v>3221</v>
      </c>
      <c r="X87">
        <v>46061.436000000002</v>
      </c>
    </row>
    <row r="88" spans="1:24" x14ac:dyDescent="0.2">
      <c r="A88">
        <v>101914010</v>
      </c>
      <c r="B88" t="s">
        <v>1104</v>
      </c>
      <c r="C88">
        <v>101914</v>
      </c>
      <c r="D88" t="s">
        <v>1100</v>
      </c>
      <c r="E88">
        <v>101</v>
      </c>
      <c r="F88" t="s">
        <v>971</v>
      </c>
      <c r="G88">
        <v>4</v>
      </c>
      <c r="H88" t="s">
        <v>252</v>
      </c>
      <c r="I88">
        <v>551</v>
      </c>
      <c r="J88">
        <v>556</v>
      </c>
      <c r="K88">
        <v>1108</v>
      </c>
      <c r="L88">
        <v>615</v>
      </c>
      <c r="M88">
        <v>620</v>
      </c>
      <c r="N88">
        <v>1235</v>
      </c>
      <c r="O88">
        <v>611</v>
      </c>
      <c r="P88">
        <v>605</v>
      </c>
      <c r="Q88">
        <v>1216</v>
      </c>
      <c r="R88">
        <v>621</v>
      </c>
      <c r="S88">
        <v>640</v>
      </c>
      <c r="T88">
        <v>1260</v>
      </c>
      <c r="U88">
        <v>1566</v>
      </c>
      <c r="V88">
        <v>1663</v>
      </c>
      <c r="W88">
        <v>3229</v>
      </c>
      <c r="X88">
        <v>86720.096999999994</v>
      </c>
    </row>
    <row r="89" spans="1:24" x14ac:dyDescent="0.2">
      <c r="A89">
        <v>101919001</v>
      </c>
      <c r="B89" t="s">
        <v>1120</v>
      </c>
      <c r="C89">
        <v>101919</v>
      </c>
      <c r="D89" t="s">
        <v>1121</v>
      </c>
      <c r="E89">
        <v>101</v>
      </c>
      <c r="F89" t="s">
        <v>971</v>
      </c>
      <c r="G89">
        <v>4</v>
      </c>
      <c r="H89" t="s">
        <v>252</v>
      </c>
      <c r="I89">
        <v>448</v>
      </c>
      <c r="J89">
        <v>439</v>
      </c>
      <c r="K89">
        <v>887</v>
      </c>
      <c r="L89">
        <v>455</v>
      </c>
      <c r="M89">
        <v>447</v>
      </c>
      <c r="N89">
        <v>901</v>
      </c>
      <c r="O89">
        <v>463</v>
      </c>
      <c r="P89">
        <v>446</v>
      </c>
      <c r="Q89">
        <v>910</v>
      </c>
      <c r="R89">
        <v>446</v>
      </c>
      <c r="S89">
        <v>447</v>
      </c>
      <c r="T89">
        <v>893</v>
      </c>
      <c r="U89">
        <v>1526</v>
      </c>
      <c r="V89">
        <v>1713</v>
      </c>
      <c r="W89">
        <v>3239</v>
      </c>
      <c r="X89">
        <v>46061.436000000002</v>
      </c>
    </row>
    <row r="90" spans="1:24" x14ac:dyDescent="0.2">
      <c r="A90">
        <v>101914001</v>
      </c>
      <c r="B90" t="s">
        <v>1099</v>
      </c>
      <c r="C90">
        <v>101914</v>
      </c>
      <c r="D90" t="s">
        <v>1100</v>
      </c>
      <c r="E90">
        <v>101</v>
      </c>
      <c r="F90" t="s">
        <v>971</v>
      </c>
      <c r="G90">
        <v>4</v>
      </c>
      <c r="H90" t="s">
        <v>252</v>
      </c>
      <c r="I90">
        <v>535</v>
      </c>
      <c r="J90">
        <v>519</v>
      </c>
      <c r="K90">
        <v>1054</v>
      </c>
      <c r="L90">
        <v>559</v>
      </c>
      <c r="M90">
        <v>552</v>
      </c>
      <c r="N90">
        <v>1110</v>
      </c>
      <c r="O90">
        <v>560</v>
      </c>
      <c r="P90">
        <v>543</v>
      </c>
      <c r="Q90">
        <v>1104</v>
      </c>
      <c r="R90">
        <v>557</v>
      </c>
      <c r="S90">
        <v>562</v>
      </c>
      <c r="T90">
        <v>1118</v>
      </c>
      <c r="U90">
        <v>1584</v>
      </c>
      <c r="V90">
        <v>1657</v>
      </c>
      <c r="W90">
        <v>3241</v>
      </c>
      <c r="X90">
        <v>86720.096999999994</v>
      </c>
    </row>
    <row r="91" spans="1:24" x14ac:dyDescent="0.2">
      <c r="A91">
        <v>101907004</v>
      </c>
      <c r="B91" t="s">
        <v>1029</v>
      </c>
      <c r="C91">
        <v>101907</v>
      </c>
      <c r="D91" t="s">
        <v>1027</v>
      </c>
      <c r="E91">
        <v>101</v>
      </c>
      <c r="F91" t="s">
        <v>971</v>
      </c>
      <c r="G91">
        <v>4</v>
      </c>
      <c r="H91" t="s">
        <v>252</v>
      </c>
      <c r="I91">
        <v>512</v>
      </c>
      <c r="J91">
        <v>497</v>
      </c>
      <c r="K91">
        <v>1010</v>
      </c>
      <c r="L91">
        <v>552</v>
      </c>
      <c r="M91">
        <v>546</v>
      </c>
      <c r="N91">
        <v>1099</v>
      </c>
      <c r="O91">
        <v>554</v>
      </c>
      <c r="P91">
        <v>542</v>
      </c>
      <c r="Q91">
        <v>1097</v>
      </c>
      <c r="R91">
        <v>551</v>
      </c>
      <c r="S91">
        <v>550</v>
      </c>
      <c r="T91">
        <v>1101</v>
      </c>
      <c r="U91">
        <v>1590</v>
      </c>
      <c r="V91">
        <v>1657</v>
      </c>
      <c r="W91">
        <v>3247</v>
      </c>
      <c r="X91">
        <v>136996.84599999999</v>
      </c>
    </row>
    <row r="92" spans="1:24" x14ac:dyDescent="0.2">
      <c r="A92">
        <v>57922001</v>
      </c>
      <c r="B92" t="s">
        <v>604</v>
      </c>
      <c r="C92">
        <v>57922</v>
      </c>
      <c r="D92" t="s">
        <v>605</v>
      </c>
      <c r="E92">
        <v>57</v>
      </c>
      <c r="F92" t="s">
        <v>480</v>
      </c>
      <c r="G92">
        <v>10</v>
      </c>
      <c r="H92" t="s">
        <v>397</v>
      </c>
      <c r="I92">
        <v>588</v>
      </c>
      <c r="J92">
        <v>584</v>
      </c>
      <c r="K92">
        <v>1172</v>
      </c>
      <c r="L92">
        <v>622</v>
      </c>
      <c r="M92">
        <v>638</v>
      </c>
      <c r="N92">
        <v>1258</v>
      </c>
      <c r="O92">
        <v>625</v>
      </c>
      <c r="P92">
        <v>632</v>
      </c>
      <c r="Q92">
        <v>1255</v>
      </c>
      <c r="R92">
        <v>619</v>
      </c>
      <c r="S92">
        <v>644</v>
      </c>
      <c r="T92">
        <v>1261</v>
      </c>
      <c r="U92">
        <v>1534</v>
      </c>
      <c r="V92">
        <v>1731</v>
      </c>
      <c r="W92">
        <v>3265</v>
      </c>
      <c r="X92">
        <v>12989.859</v>
      </c>
    </row>
    <row r="93" spans="1:24" x14ac:dyDescent="0.2">
      <c r="A93">
        <v>240903002</v>
      </c>
      <c r="B93" t="s">
        <v>2082</v>
      </c>
      <c r="C93">
        <v>240903</v>
      </c>
      <c r="D93" t="s">
        <v>2081</v>
      </c>
      <c r="E93">
        <v>240</v>
      </c>
      <c r="F93" t="s">
        <v>2076</v>
      </c>
      <c r="G93">
        <v>1</v>
      </c>
      <c r="H93" t="s">
        <v>327</v>
      </c>
      <c r="I93">
        <v>466</v>
      </c>
      <c r="J93">
        <v>459</v>
      </c>
      <c r="K93">
        <v>926</v>
      </c>
      <c r="L93">
        <v>467</v>
      </c>
      <c r="M93">
        <v>460</v>
      </c>
      <c r="N93">
        <v>927</v>
      </c>
      <c r="O93">
        <v>462</v>
      </c>
      <c r="P93">
        <v>453</v>
      </c>
      <c r="Q93">
        <v>915</v>
      </c>
      <c r="R93">
        <v>473</v>
      </c>
      <c r="S93">
        <v>471</v>
      </c>
      <c r="T93">
        <v>944</v>
      </c>
      <c r="U93">
        <v>1616</v>
      </c>
      <c r="V93">
        <v>1683</v>
      </c>
      <c r="W93">
        <v>3299</v>
      </c>
      <c r="X93">
        <v>56025.764000000003</v>
      </c>
    </row>
    <row r="94" spans="1:24" x14ac:dyDescent="0.2">
      <c r="A94">
        <v>221801022</v>
      </c>
      <c r="B94" t="s">
        <v>1932</v>
      </c>
      <c r="C94">
        <v>221801</v>
      </c>
      <c r="D94" t="s">
        <v>1930</v>
      </c>
      <c r="E94">
        <v>221</v>
      </c>
      <c r="F94" t="s">
        <v>1931</v>
      </c>
      <c r="G94">
        <v>14</v>
      </c>
      <c r="H94" t="s">
        <v>321</v>
      </c>
      <c r="I94">
        <v>496</v>
      </c>
      <c r="J94">
        <v>501</v>
      </c>
      <c r="K94">
        <v>995</v>
      </c>
      <c r="L94">
        <v>558</v>
      </c>
      <c r="M94">
        <v>511</v>
      </c>
      <c r="N94">
        <v>1070</v>
      </c>
      <c r="O94">
        <v>560</v>
      </c>
      <c r="P94">
        <v>506</v>
      </c>
      <c r="Q94">
        <v>1068</v>
      </c>
      <c r="R94">
        <v>551</v>
      </c>
      <c r="S94">
        <v>524</v>
      </c>
      <c r="T94">
        <v>1075</v>
      </c>
      <c r="U94">
        <v>1711</v>
      </c>
      <c r="V94">
        <v>1613</v>
      </c>
      <c r="W94">
        <v>3324</v>
      </c>
      <c r="X94">
        <v>16922.121999999999</v>
      </c>
    </row>
    <row r="95" spans="1:24" x14ac:dyDescent="0.2">
      <c r="A95">
        <v>15910007</v>
      </c>
      <c r="B95" t="s">
        <v>190</v>
      </c>
      <c r="C95">
        <v>15910</v>
      </c>
      <c r="D95" t="s">
        <v>185</v>
      </c>
      <c r="E95">
        <v>15</v>
      </c>
      <c r="F95" t="s">
        <v>139</v>
      </c>
      <c r="G95">
        <v>20</v>
      </c>
      <c r="H95" t="s">
        <v>67</v>
      </c>
      <c r="I95">
        <v>552</v>
      </c>
      <c r="J95">
        <v>548</v>
      </c>
      <c r="K95">
        <v>1099</v>
      </c>
      <c r="L95">
        <v>589</v>
      </c>
      <c r="M95">
        <v>580</v>
      </c>
      <c r="N95">
        <v>1169</v>
      </c>
      <c r="O95">
        <v>591</v>
      </c>
      <c r="P95">
        <v>572</v>
      </c>
      <c r="Q95">
        <v>1163</v>
      </c>
      <c r="R95">
        <v>585</v>
      </c>
      <c r="S95">
        <v>591</v>
      </c>
      <c r="T95">
        <v>1176</v>
      </c>
      <c r="U95">
        <v>1674</v>
      </c>
      <c r="V95">
        <v>1659</v>
      </c>
      <c r="W95">
        <v>3333</v>
      </c>
      <c r="X95">
        <v>80494.501000000004</v>
      </c>
    </row>
    <row r="96" spans="1:24" x14ac:dyDescent="0.2">
      <c r="A96">
        <v>57910003</v>
      </c>
      <c r="B96" t="s">
        <v>581</v>
      </c>
      <c r="C96">
        <v>57910</v>
      </c>
      <c r="D96" t="s">
        <v>579</v>
      </c>
      <c r="E96">
        <v>57</v>
      </c>
      <c r="F96" t="s">
        <v>480</v>
      </c>
      <c r="G96">
        <v>10</v>
      </c>
      <c r="H96" t="s">
        <v>397</v>
      </c>
      <c r="I96">
        <v>459</v>
      </c>
      <c r="J96">
        <v>465</v>
      </c>
      <c r="K96">
        <v>924</v>
      </c>
      <c r="L96">
        <v>475</v>
      </c>
      <c r="M96">
        <v>478</v>
      </c>
      <c r="N96">
        <v>953</v>
      </c>
      <c r="O96">
        <v>482</v>
      </c>
      <c r="P96">
        <v>476</v>
      </c>
      <c r="Q96">
        <v>958</v>
      </c>
      <c r="R96">
        <v>467</v>
      </c>
      <c r="S96">
        <v>479</v>
      </c>
      <c r="T96">
        <v>946</v>
      </c>
      <c r="U96">
        <v>1647</v>
      </c>
      <c r="V96">
        <v>1690</v>
      </c>
      <c r="W96">
        <v>3337</v>
      </c>
      <c r="X96">
        <v>36814.025999999998</v>
      </c>
    </row>
    <row r="97" spans="1:24" x14ac:dyDescent="0.2">
      <c r="A97">
        <v>101907011</v>
      </c>
      <c r="B97" t="s">
        <v>1034</v>
      </c>
      <c r="C97">
        <v>101907</v>
      </c>
      <c r="D97" t="s">
        <v>1027</v>
      </c>
      <c r="E97">
        <v>101</v>
      </c>
      <c r="F97" t="s">
        <v>971</v>
      </c>
      <c r="G97">
        <v>4</v>
      </c>
      <c r="H97" t="s">
        <v>252</v>
      </c>
      <c r="I97">
        <v>530</v>
      </c>
      <c r="J97">
        <v>527</v>
      </c>
      <c r="K97">
        <v>1056</v>
      </c>
      <c r="L97">
        <v>578</v>
      </c>
      <c r="M97">
        <v>566</v>
      </c>
      <c r="N97">
        <v>1144</v>
      </c>
      <c r="O97">
        <v>576</v>
      </c>
      <c r="P97">
        <v>554</v>
      </c>
      <c r="Q97">
        <v>1131</v>
      </c>
      <c r="R97">
        <v>580</v>
      </c>
      <c r="S97">
        <v>578</v>
      </c>
      <c r="T97">
        <v>1158</v>
      </c>
      <c r="U97">
        <v>1717</v>
      </c>
      <c r="V97">
        <v>1630</v>
      </c>
      <c r="W97">
        <v>3347</v>
      </c>
      <c r="X97">
        <v>136996.84599999999</v>
      </c>
    </row>
    <row r="98" spans="1:24" x14ac:dyDescent="0.2">
      <c r="A98">
        <v>101912008</v>
      </c>
      <c r="B98" t="s">
        <v>1053</v>
      </c>
      <c r="C98">
        <v>101912</v>
      </c>
      <c r="D98" t="s">
        <v>1047</v>
      </c>
      <c r="E98">
        <v>101</v>
      </c>
      <c r="F98" t="s">
        <v>971</v>
      </c>
      <c r="G98">
        <v>4</v>
      </c>
      <c r="H98" t="s">
        <v>252</v>
      </c>
      <c r="I98">
        <v>491</v>
      </c>
      <c r="J98">
        <v>482</v>
      </c>
      <c r="K98">
        <v>973</v>
      </c>
      <c r="L98">
        <v>524</v>
      </c>
      <c r="M98">
        <v>507</v>
      </c>
      <c r="N98">
        <v>1031</v>
      </c>
      <c r="O98">
        <v>526</v>
      </c>
      <c r="P98">
        <v>502</v>
      </c>
      <c r="Q98">
        <v>1029</v>
      </c>
      <c r="R98">
        <v>522</v>
      </c>
      <c r="S98">
        <v>512</v>
      </c>
      <c r="T98">
        <v>1034</v>
      </c>
      <c r="U98">
        <v>1680</v>
      </c>
      <c r="V98">
        <v>1671</v>
      </c>
      <c r="W98">
        <v>3351</v>
      </c>
      <c r="X98">
        <v>268556.59100000001</v>
      </c>
    </row>
    <row r="99" spans="1:24" x14ac:dyDescent="0.2">
      <c r="A99">
        <v>220901005</v>
      </c>
      <c r="B99" t="s">
        <v>1865</v>
      </c>
      <c r="C99">
        <v>220901</v>
      </c>
      <c r="D99" t="s">
        <v>1863</v>
      </c>
      <c r="E99">
        <v>220</v>
      </c>
      <c r="F99" t="s">
        <v>1860</v>
      </c>
      <c r="G99">
        <v>11</v>
      </c>
      <c r="H99" t="s">
        <v>461</v>
      </c>
      <c r="I99">
        <v>512</v>
      </c>
      <c r="J99">
        <v>508</v>
      </c>
      <c r="K99">
        <v>1020</v>
      </c>
      <c r="L99">
        <v>564</v>
      </c>
      <c r="M99">
        <v>555</v>
      </c>
      <c r="N99">
        <v>1119</v>
      </c>
      <c r="O99">
        <v>558</v>
      </c>
      <c r="P99">
        <v>540</v>
      </c>
      <c r="Q99">
        <v>1098</v>
      </c>
      <c r="R99">
        <v>570</v>
      </c>
      <c r="S99">
        <v>571</v>
      </c>
      <c r="T99">
        <v>1141</v>
      </c>
      <c r="U99">
        <v>1608</v>
      </c>
      <c r="V99">
        <v>1743</v>
      </c>
      <c r="W99">
        <v>3351</v>
      </c>
      <c r="X99">
        <v>78021.790000000037</v>
      </c>
    </row>
    <row r="100" spans="1:24" x14ac:dyDescent="0.2">
      <c r="A100">
        <v>15910005</v>
      </c>
      <c r="B100" t="s">
        <v>189</v>
      </c>
      <c r="C100">
        <v>15910</v>
      </c>
      <c r="D100" t="s">
        <v>185</v>
      </c>
      <c r="E100">
        <v>15</v>
      </c>
      <c r="F100" t="s">
        <v>139</v>
      </c>
      <c r="G100">
        <v>20</v>
      </c>
      <c r="H100" t="s">
        <v>67</v>
      </c>
      <c r="I100">
        <v>506</v>
      </c>
      <c r="J100">
        <v>505</v>
      </c>
      <c r="K100">
        <v>1011</v>
      </c>
      <c r="L100">
        <v>518</v>
      </c>
      <c r="M100">
        <v>509</v>
      </c>
      <c r="N100">
        <v>1026</v>
      </c>
      <c r="O100">
        <v>522</v>
      </c>
      <c r="P100">
        <v>502</v>
      </c>
      <c r="Q100">
        <v>1024</v>
      </c>
      <c r="R100">
        <v>511</v>
      </c>
      <c r="S100">
        <v>520</v>
      </c>
      <c r="T100">
        <v>1031</v>
      </c>
      <c r="U100">
        <v>1691</v>
      </c>
      <c r="V100">
        <v>1681</v>
      </c>
      <c r="W100">
        <v>3372</v>
      </c>
      <c r="X100">
        <v>80494.501000000004</v>
      </c>
    </row>
    <row r="101" spans="1:24" x14ac:dyDescent="0.2">
      <c r="A101">
        <v>101913008</v>
      </c>
      <c r="B101" t="s">
        <v>1096</v>
      </c>
      <c r="C101">
        <v>101913</v>
      </c>
      <c r="D101" t="s">
        <v>1093</v>
      </c>
      <c r="E101">
        <v>101</v>
      </c>
      <c r="F101" t="s">
        <v>971</v>
      </c>
      <c r="G101">
        <v>4</v>
      </c>
      <c r="H101" t="s">
        <v>252</v>
      </c>
      <c r="I101">
        <v>521</v>
      </c>
      <c r="J101">
        <v>493</v>
      </c>
      <c r="K101">
        <v>1014</v>
      </c>
      <c r="L101">
        <v>537</v>
      </c>
      <c r="M101">
        <v>520</v>
      </c>
      <c r="N101">
        <v>1058</v>
      </c>
      <c r="O101">
        <v>537</v>
      </c>
      <c r="P101">
        <v>507</v>
      </c>
      <c r="Q101">
        <v>1045</v>
      </c>
      <c r="R101">
        <v>538</v>
      </c>
      <c r="S101">
        <v>535</v>
      </c>
      <c r="T101">
        <v>1072</v>
      </c>
      <c r="U101">
        <v>1647</v>
      </c>
      <c r="V101">
        <v>1739</v>
      </c>
      <c r="W101">
        <v>3386</v>
      </c>
      <c r="X101">
        <v>47284.934000000001</v>
      </c>
    </row>
    <row r="102" spans="1:24" x14ac:dyDescent="0.2">
      <c r="A102">
        <v>101914009</v>
      </c>
      <c r="B102" t="s">
        <v>1103</v>
      </c>
      <c r="C102">
        <v>101914</v>
      </c>
      <c r="D102" t="s">
        <v>1100</v>
      </c>
      <c r="E102">
        <v>101</v>
      </c>
      <c r="F102" t="s">
        <v>971</v>
      </c>
      <c r="G102">
        <v>4</v>
      </c>
      <c r="H102" t="s">
        <v>252</v>
      </c>
      <c r="I102">
        <v>487</v>
      </c>
      <c r="J102">
        <v>479</v>
      </c>
      <c r="K102">
        <v>966</v>
      </c>
      <c r="L102">
        <v>502</v>
      </c>
      <c r="M102">
        <v>490</v>
      </c>
      <c r="N102">
        <v>993</v>
      </c>
      <c r="O102">
        <v>496</v>
      </c>
      <c r="P102">
        <v>473</v>
      </c>
      <c r="Q102">
        <v>969</v>
      </c>
      <c r="R102">
        <v>509</v>
      </c>
      <c r="S102">
        <v>509</v>
      </c>
      <c r="T102">
        <v>1018</v>
      </c>
      <c r="U102">
        <v>1699</v>
      </c>
      <c r="V102">
        <v>1738</v>
      </c>
      <c r="W102">
        <v>3437</v>
      </c>
      <c r="X102">
        <v>86720.096999999994</v>
      </c>
    </row>
    <row r="103" spans="1:24" x14ac:dyDescent="0.2">
      <c r="A103">
        <v>101907003</v>
      </c>
      <c r="B103" t="s">
        <v>1028</v>
      </c>
      <c r="C103">
        <v>101907</v>
      </c>
      <c r="D103" t="s">
        <v>1027</v>
      </c>
      <c r="E103">
        <v>101</v>
      </c>
      <c r="F103" t="s">
        <v>971</v>
      </c>
      <c r="G103">
        <v>4</v>
      </c>
      <c r="H103" t="s">
        <v>252</v>
      </c>
      <c r="I103">
        <v>518</v>
      </c>
      <c r="J103">
        <v>528</v>
      </c>
      <c r="K103">
        <v>1045</v>
      </c>
      <c r="L103">
        <v>547</v>
      </c>
      <c r="M103">
        <v>551</v>
      </c>
      <c r="N103">
        <v>1097</v>
      </c>
      <c r="O103">
        <v>534</v>
      </c>
      <c r="P103">
        <v>533</v>
      </c>
      <c r="Q103">
        <v>1067</v>
      </c>
      <c r="R103">
        <v>562</v>
      </c>
      <c r="S103">
        <v>571</v>
      </c>
      <c r="T103">
        <v>1131</v>
      </c>
      <c r="U103">
        <v>1736</v>
      </c>
      <c r="V103">
        <v>1824</v>
      </c>
      <c r="W103">
        <v>3560</v>
      </c>
      <c r="X103">
        <v>136996.84599999999</v>
      </c>
    </row>
    <row r="104" spans="1:24" x14ac:dyDescent="0.2">
      <c r="A104">
        <v>101912002</v>
      </c>
      <c r="B104" t="s">
        <v>1048</v>
      </c>
      <c r="C104">
        <v>101912</v>
      </c>
      <c r="D104" t="s">
        <v>1047</v>
      </c>
      <c r="E104">
        <v>101</v>
      </c>
      <c r="F104" t="s">
        <v>971</v>
      </c>
      <c r="G104">
        <v>4</v>
      </c>
      <c r="H104" t="s">
        <v>252</v>
      </c>
      <c r="I104">
        <v>512</v>
      </c>
      <c r="J104">
        <v>518</v>
      </c>
      <c r="K104">
        <v>1030</v>
      </c>
      <c r="L104">
        <v>550</v>
      </c>
      <c r="M104">
        <v>554</v>
      </c>
      <c r="N104">
        <v>1104</v>
      </c>
      <c r="O104">
        <v>555</v>
      </c>
      <c r="P104">
        <v>552</v>
      </c>
      <c r="Q104">
        <v>1107</v>
      </c>
      <c r="R104">
        <v>545</v>
      </c>
      <c r="S104">
        <v>556</v>
      </c>
      <c r="T104">
        <v>1100</v>
      </c>
      <c r="U104">
        <v>1791</v>
      </c>
      <c r="V104">
        <v>1793</v>
      </c>
      <c r="W104">
        <v>3584</v>
      </c>
      <c r="X104">
        <v>268556.59100000001</v>
      </c>
    </row>
    <row r="105" spans="1:24" x14ac:dyDescent="0.2">
      <c r="A105">
        <v>101915004</v>
      </c>
      <c r="B105" t="s">
        <v>1111</v>
      </c>
      <c r="C105">
        <v>101915</v>
      </c>
      <c r="D105" t="s">
        <v>1108</v>
      </c>
      <c r="E105">
        <v>101</v>
      </c>
      <c r="F105" t="s">
        <v>971</v>
      </c>
      <c r="G105">
        <v>4</v>
      </c>
      <c r="H105" t="s">
        <v>252</v>
      </c>
      <c r="I105">
        <v>526</v>
      </c>
      <c r="J105">
        <v>516</v>
      </c>
      <c r="K105">
        <v>1042</v>
      </c>
      <c r="L105">
        <v>560</v>
      </c>
      <c r="M105">
        <v>547</v>
      </c>
      <c r="N105">
        <v>1107</v>
      </c>
      <c r="O105">
        <v>563</v>
      </c>
      <c r="P105">
        <v>536</v>
      </c>
      <c r="Q105">
        <v>1099</v>
      </c>
      <c r="R105">
        <v>555</v>
      </c>
      <c r="S105">
        <v>562</v>
      </c>
      <c r="T105">
        <v>1117</v>
      </c>
      <c r="U105">
        <v>1794</v>
      </c>
      <c r="V105">
        <v>1821</v>
      </c>
      <c r="W105">
        <v>3615</v>
      </c>
      <c r="X105">
        <v>60735.923000000003</v>
      </c>
    </row>
    <row r="106" spans="1:24" x14ac:dyDescent="0.2">
      <c r="A106">
        <v>68901003</v>
      </c>
      <c r="B106" t="s">
        <v>667</v>
      </c>
      <c r="C106">
        <v>68901</v>
      </c>
      <c r="D106" t="s">
        <v>665</v>
      </c>
      <c r="E106">
        <v>68</v>
      </c>
      <c r="F106" t="s">
        <v>666</v>
      </c>
      <c r="G106">
        <v>18</v>
      </c>
      <c r="H106" t="s">
        <v>40</v>
      </c>
      <c r="I106">
        <v>430</v>
      </c>
      <c r="J106">
        <v>423</v>
      </c>
      <c r="K106">
        <v>853</v>
      </c>
      <c r="L106">
        <v>457</v>
      </c>
      <c r="M106">
        <v>450</v>
      </c>
      <c r="N106">
        <v>906</v>
      </c>
      <c r="O106">
        <v>460</v>
      </c>
      <c r="P106">
        <v>444</v>
      </c>
      <c r="Q106">
        <v>903</v>
      </c>
      <c r="R106">
        <v>454</v>
      </c>
      <c r="S106">
        <v>456</v>
      </c>
      <c r="T106">
        <v>910</v>
      </c>
      <c r="U106">
        <v>1769</v>
      </c>
      <c r="V106">
        <v>1852</v>
      </c>
      <c r="W106">
        <v>3621</v>
      </c>
      <c r="X106">
        <v>37111.506000000001</v>
      </c>
    </row>
    <row r="107" spans="1:24" x14ac:dyDescent="0.2">
      <c r="A107">
        <v>220901002</v>
      </c>
      <c r="B107" t="s">
        <v>1864</v>
      </c>
      <c r="C107">
        <v>220901</v>
      </c>
      <c r="D107" t="s">
        <v>1863</v>
      </c>
      <c r="E107">
        <v>220</v>
      </c>
      <c r="F107" t="s">
        <v>1860</v>
      </c>
      <c r="G107">
        <v>11</v>
      </c>
      <c r="H107" t="s">
        <v>461</v>
      </c>
      <c r="I107">
        <v>461</v>
      </c>
      <c r="J107">
        <v>452</v>
      </c>
      <c r="K107">
        <v>912</v>
      </c>
      <c r="L107">
        <v>464</v>
      </c>
      <c r="M107">
        <v>455</v>
      </c>
      <c r="N107">
        <v>919</v>
      </c>
      <c r="O107">
        <v>466</v>
      </c>
      <c r="P107">
        <v>453</v>
      </c>
      <c r="Q107">
        <v>919</v>
      </c>
      <c r="R107">
        <v>461</v>
      </c>
      <c r="S107">
        <v>457</v>
      </c>
      <c r="T107">
        <v>919</v>
      </c>
      <c r="U107">
        <v>1723</v>
      </c>
      <c r="V107">
        <v>1907</v>
      </c>
      <c r="W107">
        <v>3630</v>
      </c>
      <c r="X107">
        <v>78021.790000000037</v>
      </c>
    </row>
    <row r="108" spans="1:24" x14ac:dyDescent="0.2">
      <c r="A108">
        <v>170902001</v>
      </c>
      <c r="B108" t="s">
        <v>1595</v>
      </c>
      <c r="C108">
        <v>170902</v>
      </c>
      <c r="D108" t="s">
        <v>1596</v>
      </c>
      <c r="E108">
        <v>170</v>
      </c>
      <c r="F108" t="s">
        <v>1597</v>
      </c>
      <c r="G108">
        <v>6</v>
      </c>
      <c r="H108" t="s">
        <v>79</v>
      </c>
      <c r="I108">
        <v>486</v>
      </c>
      <c r="J108">
        <v>468</v>
      </c>
      <c r="K108">
        <v>954</v>
      </c>
      <c r="L108">
        <v>516</v>
      </c>
      <c r="M108">
        <v>503</v>
      </c>
      <c r="N108">
        <v>1019</v>
      </c>
      <c r="O108">
        <v>511</v>
      </c>
      <c r="P108">
        <v>486</v>
      </c>
      <c r="Q108">
        <v>997</v>
      </c>
      <c r="R108">
        <v>525</v>
      </c>
      <c r="S108">
        <v>532</v>
      </c>
      <c r="T108">
        <v>1056</v>
      </c>
      <c r="U108">
        <v>1803</v>
      </c>
      <c r="V108">
        <v>1831</v>
      </c>
      <c r="W108">
        <v>3634</v>
      </c>
      <c r="X108">
        <v>68547.603000000003</v>
      </c>
    </row>
    <row r="109" spans="1:24" x14ac:dyDescent="0.2">
      <c r="A109">
        <v>101907002</v>
      </c>
      <c r="B109" t="s">
        <v>1026</v>
      </c>
      <c r="C109">
        <v>101907</v>
      </c>
      <c r="D109" t="s">
        <v>1027</v>
      </c>
      <c r="E109">
        <v>101</v>
      </c>
      <c r="F109" t="s">
        <v>971</v>
      </c>
      <c r="G109">
        <v>4</v>
      </c>
      <c r="H109" t="s">
        <v>252</v>
      </c>
      <c r="I109">
        <v>528</v>
      </c>
      <c r="J109">
        <v>525</v>
      </c>
      <c r="K109">
        <v>1053</v>
      </c>
      <c r="L109">
        <v>573</v>
      </c>
      <c r="M109">
        <v>574</v>
      </c>
      <c r="N109">
        <v>1147</v>
      </c>
      <c r="O109">
        <v>575</v>
      </c>
      <c r="P109">
        <v>561</v>
      </c>
      <c r="Q109">
        <v>1136</v>
      </c>
      <c r="R109">
        <v>570</v>
      </c>
      <c r="S109">
        <v>589</v>
      </c>
      <c r="T109">
        <v>1159</v>
      </c>
      <c r="U109">
        <v>1810</v>
      </c>
      <c r="V109">
        <v>1855</v>
      </c>
      <c r="W109">
        <v>3665</v>
      </c>
      <c r="X109">
        <v>136996.84599999999</v>
      </c>
    </row>
    <row r="110" spans="1:24" x14ac:dyDescent="0.2">
      <c r="A110">
        <v>101907012</v>
      </c>
      <c r="B110" t="s">
        <v>1035</v>
      </c>
      <c r="C110">
        <v>101907</v>
      </c>
      <c r="D110" t="s">
        <v>1027</v>
      </c>
      <c r="E110">
        <v>101</v>
      </c>
      <c r="F110" t="s">
        <v>971</v>
      </c>
      <c r="G110">
        <v>4</v>
      </c>
      <c r="H110" t="s">
        <v>252</v>
      </c>
      <c r="I110">
        <v>541</v>
      </c>
      <c r="J110">
        <v>552</v>
      </c>
      <c r="K110">
        <v>1094</v>
      </c>
      <c r="L110">
        <v>575</v>
      </c>
      <c r="M110">
        <v>580</v>
      </c>
      <c r="N110">
        <v>1156</v>
      </c>
      <c r="O110">
        <v>569</v>
      </c>
      <c r="P110">
        <v>564</v>
      </c>
      <c r="Q110">
        <v>1134</v>
      </c>
      <c r="R110">
        <v>580</v>
      </c>
      <c r="S110">
        <v>596</v>
      </c>
      <c r="T110">
        <v>1177</v>
      </c>
      <c r="U110">
        <v>1806</v>
      </c>
      <c r="V110">
        <v>1860</v>
      </c>
      <c r="W110">
        <v>3666</v>
      </c>
      <c r="X110">
        <v>136996.84599999999</v>
      </c>
    </row>
    <row r="111" spans="1:24" x14ac:dyDescent="0.2">
      <c r="A111">
        <v>15912001</v>
      </c>
      <c r="B111" t="s">
        <v>196</v>
      </c>
      <c r="C111">
        <v>15912</v>
      </c>
      <c r="D111" t="s">
        <v>197</v>
      </c>
      <c r="E111">
        <v>15</v>
      </c>
      <c r="F111" t="s">
        <v>139</v>
      </c>
      <c r="G111">
        <v>20</v>
      </c>
      <c r="H111" t="s">
        <v>67</v>
      </c>
      <c r="I111">
        <v>417</v>
      </c>
      <c r="J111">
        <v>411</v>
      </c>
      <c r="K111">
        <v>828</v>
      </c>
      <c r="L111">
        <v>425</v>
      </c>
      <c r="M111">
        <v>418</v>
      </c>
      <c r="N111">
        <v>843</v>
      </c>
      <c r="O111">
        <v>436</v>
      </c>
      <c r="P111">
        <v>421</v>
      </c>
      <c r="Q111">
        <v>857</v>
      </c>
      <c r="R111">
        <v>414</v>
      </c>
      <c r="S111">
        <v>416</v>
      </c>
      <c r="T111">
        <v>830</v>
      </c>
      <c r="U111">
        <v>1823</v>
      </c>
      <c r="V111">
        <v>1854</v>
      </c>
      <c r="W111">
        <v>3677</v>
      </c>
      <c r="X111">
        <v>17404.921000000006</v>
      </c>
    </row>
    <row r="112" spans="1:24" x14ac:dyDescent="0.2">
      <c r="A112">
        <v>101915002</v>
      </c>
      <c r="B112" t="s">
        <v>1109</v>
      </c>
      <c r="C112">
        <v>101915</v>
      </c>
      <c r="D112" t="s">
        <v>1108</v>
      </c>
      <c r="E112">
        <v>101</v>
      </c>
      <c r="F112" t="s">
        <v>971</v>
      </c>
      <c r="G112">
        <v>4</v>
      </c>
      <c r="H112" t="s">
        <v>252</v>
      </c>
      <c r="I112">
        <v>476</v>
      </c>
      <c r="J112">
        <v>477</v>
      </c>
      <c r="K112">
        <v>954</v>
      </c>
      <c r="L112">
        <v>483</v>
      </c>
      <c r="M112">
        <v>484</v>
      </c>
      <c r="N112">
        <v>967</v>
      </c>
      <c r="O112">
        <v>476</v>
      </c>
      <c r="P112">
        <v>470</v>
      </c>
      <c r="Q112">
        <v>946</v>
      </c>
      <c r="R112">
        <v>491</v>
      </c>
      <c r="S112">
        <v>502</v>
      </c>
      <c r="T112">
        <v>993</v>
      </c>
      <c r="U112">
        <v>1803</v>
      </c>
      <c r="V112">
        <v>1888</v>
      </c>
      <c r="W112">
        <v>3691</v>
      </c>
      <c r="X112">
        <v>60735.923000000003</v>
      </c>
    </row>
    <row r="113" spans="1:28" x14ac:dyDescent="0.2">
      <c r="A113">
        <v>101907013</v>
      </c>
      <c r="B113" t="s">
        <v>1036</v>
      </c>
      <c r="C113">
        <v>101907</v>
      </c>
      <c r="D113" t="s">
        <v>1027</v>
      </c>
      <c r="E113">
        <v>101</v>
      </c>
      <c r="F113" t="s">
        <v>971</v>
      </c>
      <c r="G113">
        <v>4</v>
      </c>
      <c r="H113" t="s">
        <v>252</v>
      </c>
      <c r="I113">
        <v>500</v>
      </c>
      <c r="J113">
        <v>499</v>
      </c>
      <c r="K113">
        <v>999</v>
      </c>
      <c r="L113">
        <v>508</v>
      </c>
      <c r="M113">
        <v>505</v>
      </c>
      <c r="N113">
        <v>1012</v>
      </c>
      <c r="O113">
        <v>508</v>
      </c>
      <c r="P113">
        <v>492</v>
      </c>
      <c r="Q113">
        <v>1000</v>
      </c>
      <c r="R113">
        <v>508</v>
      </c>
      <c r="S113">
        <v>519</v>
      </c>
      <c r="T113">
        <v>1027</v>
      </c>
      <c r="U113">
        <v>1712</v>
      </c>
      <c r="V113">
        <v>1992</v>
      </c>
      <c r="W113">
        <v>3704</v>
      </c>
      <c r="X113">
        <v>136996.84599999999</v>
      </c>
    </row>
    <row r="114" spans="1:28" x14ac:dyDescent="0.2">
      <c r="A114">
        <v>101907007</v>
      </c>
      <c r="B114" t="s">
        <v>1031</v>
      </c>
      <c r="C114">
        <v>101907</v>
      </c>
      <c r="D114" t="s">
        <v>1027</v>
      </c>
      <c r="E114">
        <v>101</v>
      </c>
      <c r="F114" t="s">
        <v>971</v>
      </c>
      <c r="G114">
        <v>4</v>
      </c>
      <c r="H114" t="s">
        <v>252</v>
      </c>
      <c r="I114">
        <v>515</v>
      </c>
      <c r="J114">
        <v>527</v>
      </c>
      <c r="K114">
        <v>1043</v>
      </c>
      <c r="L114">
        <v>543</v>
      </c>
      <c r="M114">
        <v>547</v>
      </c>
      <c r="N114">
        <v>1090</v>
      </c>
      <c r="O114">
        <v>542</v>
      </c>
      <c r="P114">
        <v>536</v>
      </c>
      <c r="Q114">
        <v>1077</v>
      </c>
      <c r="R114">
        <v>545</v>
      </c>
      <c r="S114">
        <v>558</v>
      </c>
      <c r="T114">
        <v>1103</v>
      </c>
      <c r="U114">
        <v>1792</v>
      </c>
      <c r="V114">
        <v>1934</v>
      </c>
      <c r="W114">
        <v>3726</v>
      </c>
      <c r="X114">
        <v>136996.84599999999</v>
      </c>
    </row>
    <row r="115" spans="1:28" x14ac:dyDescent="0.2">
      <c r="A115">
        <v>15916001</v>
      </c>
      <c r="B115" t="s">
        <v>216</v>
      </c>
      <c r="C115">
        <v>15916</v>
      </c>
      <c r="D115" t="s">
        <v>217</v>
      </c>
      <c r="E115">
        <v>15</v>
      </c>
      <c r="F115" t="s">
        <v>139</v>
      </c>
      <c r="G115">
        <v>20</v>
      </c>
      <c r="H115" t="s">
        <v>67</v>
      </c>
      <c r="I115">
        <v>452</v>
      </c>
      <c r="J115">
        <v>449</v>
      </c>
      <c r="K115">
        <v>901</v>
      </c>
      <c r="L115">
        <v>467</v>
      </c>
      <c r="M115">
        <v>461</v>
      </c>
      <c r="N115">
        <v>927</v>
      </c>
      <c r="O115">
        <v>468</v>
      </c>
      <c r="P115">
        <v>459</v>
      </c>
      <c r="Q115">
        <v>928</v>
      </c>
      <c r="R115">
        <v>465</v>
      </c>
      <c r="S115">
        <v>462</v>
      </c>
      <c r="T115">
        <v>927</v>
      </c>
      <c r="U115">
        <v>1804</v>
      </c>
      <c r="V115">
        <v>1925</v>
      </c>
      <c r="W115">
        <v>3729</v>
      </c>
      <c r="X115">
        <v>28485.071</v>
      </c>
    </row>
    <row r="118" spans="1:28" x14ac:dyDescent="0.2">
      <c r="Y118">
        <v>5075</v>
      </c>
    </row>
    <row r="119" spans="1:28" x14ac:dyDescent="0.2">
      <c r="Y119">
        <v>1268.75</v>
      </c>
    </row>
    <row r="121" spans="1:28" x14ac:dyDescent="0.2">
      <c r="AA121" t="s">
        <v>2191</v>
      </c>
      <c r="AB121" t="s">
        <v>2195</v>
      </c>
    </row>
    <row r="122" spans="1:28" x14ac:dyDescent="0.2">
      <c r="AA122" t="s">
        <v>2192</v>
      </c>
      <c r="AB122" s="1" t="s">
        <v>2196</v>
      </c>
    </row>
    <row r="123" spans="1:28" x14ac:dyDescent="0.2">
      <c r="AA123" t="s">
        <v>2193</v>
      </c>
      <c r="AB123" t="s">
        <v>2197</v>
      </c>
    </row>
    <row r="124" spans="1:28" x14ac:dyDescent="0.2">
      <c r="AA124" t="s">
        <v>2194</v>
      </c>
      <c r="AB124" t="s">
        <v>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C75E-9049-9D4A-9679-3E23278104FA}">
  <dimension ref="A1:AB26"/>
  <sheetViews>
    <sheetView topLeftCell="E1" workbookViewId="0">
      <selection activeCell="N1" sqref="N1:N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2190</v>
      </c>
    </row>
    <row r="2" spans="1:24" x14ac:dyDescent="0.2">
      <c r="A2">
        <v>170902005</v>
      </c>
      <c r="B2" t="s">
        <v>1599</v>
      </c>
      <c r="C2">
        <v>170902</v>
      </c>
      <c r="D2" t="s">
        <v>1596</v>
      </c>
      <c r="E2">
        <v>170</v>
      </c>
      <c r="F2" t="s">
        <v>1597</v>
      </c>
      <c r="G2">
        <v>6</v>
      </c>
      <c r="H2" t="s">
        <v>79</v>
      </c>
      <c r="I2">
        <v>528</v>
      </c>
      <c r="J2">
        <v>507</v>
      </c>
      <c r="K2">
        <v>1034</v>
      </c>
      <c r="L2">
        <v>551</v>
      </c>
      <c r="M2">
        <v>537</v>
      </c>
      <c r="N2">
        <v>1088</v>
      </c>
      <c r="O2">
        <v>547</v>
      </c>
      <c r="P2">
        <v>522</v>
      </c>
      <c r="Q2">
        <v>1070</v>
      </c>
      <c r="R2">
        <v>555</v>
      </c>
      <c r="S2">
        <v>557</v>
      </c>
      <c r="T2">
        <v>1112</v>
      </c>
      <c r="U2">
        <v>1919</v>
      </c>
      <c r="V2">
        <v>1951</v>
      </c>
      <c r="W2">
        <v>3870</v>
      </c>
      <c r="X2">
        <v>68547.603000000003</v>
      </c>
    </row>
    <row r="3" spans="1:24" x14ac:dyDescent="0.2">
      <c r="A3">
        <v>101903001</v>
      </c>
      <c r="B3" t="s">
        <v>1016</v>
      </c>
      <c r="C3">
        <v>101903</v>
      </c>
      <c r="D3" t="s">
        <v>1017</v>
      </c>
      <c r="E3">
        <v>101</v>
      </c>
      <c r="F3" t="s">
        <v>971</v>
      </c>
      <c r="G3">
        <v>4</v>
      </c>
      <c r="H3" t="s">
        <v>252</v>
      </c>
      <c r="I3">
        <v>444</v>
      </c>
      <c r="J3">
        <v>449</v>
      </c>
      <c r="K3">
        <v>893</v>
      </c>
      <c r="L3">
        <v>443</v>
      </c>
      <c r="M3">
        <v>449</v>
      </c>
      <c r="N3">
        <v>892</v>
      </c>
      <c r="O3">
        <v>447</v>
      </c>
      <c r="P3">
        <v>446</v>
      </c>
      <c r="Q3">
        <v>893</v>
      </c>
      <c r="R3">
        <v>438</v>
      </c>
      <c r="S3">
        <v>451</v>
      </c>
      <c r="T3">
        <v>889</v>
      </c>
      <c r="U3">
        <v>1858</v>
      </c>
      <c r="V3">
        <v>2090</v>
      </c>
      <c r="W3">
        <v>3948</v>
      </c>
      <c r="X3">
        <v>60767.932000000001</v>
      </c>
    </row>
    <row r="4" spans="1:24" x14ac:dyDescent="0.2">
      <c r="A4">
        <v>101915001</v>
      </c>
      <c r="B4" t="s">
        <v>1107</v>
      </c>
      <c r="C4">
        <v>101915</v>
      </c>
      <c r="D4" t="s">
        <v>1108</v>
      </c>
      <c r="E4">
        <v>101</v>
      </c>
      <c r="F4" t="s">
        <v>971</v>
      </c>
      <c r="G4">
        <v>4</v>
      </c>
      <c r="H4" t="s">
        <v>252</v>
      </c>
      <c r="I4">
        <v>507</v>
      </c>
      <c r="J4">
        <v>504</v>
      </c>
      <c r="K4">
        <v>1011</v>
      </c>
      <c r="L4">
        <v>556</v>
      </c>
      <c r="M4">
        <v>555</v>
      </c>
      <c r="N4">
        <v>1111</v>
      </c>
      <c r="O4">
        <v>551</v>
      </c>
      <c r="P4">
        <v>537</v>
      </c>
      <c r="Q4">
        <v>1088</v>
      </c>
      <c r="R4">
        <v>561</v>
      </c>
      <c r="S4">
        <v>576</v>
      </c>
      <c r="T4">
        <v>1136</v>
      </c>
      <c r="U4">
        <v>1862</v>
      </c>
      <c r="V4">
        <v>2094</v>
      </c>
      <c r="W4">
        <v>3956</v>
      </c>
      <c r="X4">
        <v>60735.923000000003</v>
      </c>
    </row>
    <row r="5" spans="1:24" x14ac:dyDescent="0.2">
      <c r="A5">
        <v>68901002</v>
      </c>
      <c r="B5" t="s">
        <v>664</v>
      </c>
      <c r="C5">
        <v>68901</v>
      </c>
      <c r="D5" t="s">
        <v>665</v>
      </c>
      <c r="E5">
        <v>68</v>
      </c>
      <c r="F5" t="s">
        <v>666</v>
      </c>
      <c r="G5">
        <v>18</v>
      </c>
      <c r="H5" t="s">
        <v>40</v>
      </c>
      <c r="I5">
        <v>435</v>
      </c>
      <c r="J5">
        <v>422</v>
      </c>
      <c r="K5">
        <v>857</v>
      </c>
      <c r="L5">
        <v>447</v>
      </c>
      <c r="M5">
        <v>438</v>
      </c>
      <c r="N5">
        <v>885</v>
      </c>
      <c r="O5">
        <v>448</v>
      </c>
      <c r="P5">
        <v>435</v>
      </c>
      <c r="Q5">
        <v>884</v>
      </c>
      <c r="R5">
        <v>445</v>
      </c>
      <c r="S5">
        <v>442</v>
      </c>
      <c r="T5">
        <v>886</v>
      </c>
      <c r="U5">
        <v>1947</v>
      </c>
      <c r="V5">
        <v>2032</v>
      </c>
      <c r="W5">
        <v>3979</v>
      </c>
      <c r="X5">
        <v>37111.506000000001</v>
      </c>
    </row>
    <row r="6" spans="1:24" x14ac:dyDescent="0.2">
      <c r="A6">
        <v>101915003</v>
      </c>
      <c r="B6" t="s">
        <v>1110</v>
      </c>
      <c r="C6">
        <v>101915</v>
      </c>
      <c r="D6" t="s">
        <v>1108</v>
      </c>
      <c r="E6">
        <v>101</v>
      </c>
      <c r="F6" t="s">
        <v>971</v>
      </c>
      <c r="G6">
        <v>4</v>
      </c>
      <c r="H6" t="s">
        <v>252</v>
      </c>
      <c r="I6">
        <v>540</v>
      </c>
      <c r="J6">
        <v>536</v>
      </c>
      <c r="K6">
        <v>1077</v>
      </c>
      <c r="L6">
        <v>575</v>
      </c>
      <c r="M6">
        <v>569</v>
      </c>
      <c r="N6">
        <v>1145</v>
      </c>
      <c r="O6">
        <v>578</v>
      </c>
      <c r="P6">
        <v>557</v>
      </c>
      <c r="Q6">
        <v>1136</v>
      </c>
      <c r="R6">
        <v>572</v>
      </c>
      <c r="S6">
        <v>583</v>
      </c>
      <c r="T6">
        <v>1155</v>
      </c>
      <c r="U6">
        <v>1973</v>
      </c>
      <c r="V6">
        <v>2055</v>
      </c>
      <c r="W6">
        <v>4028</v>
      </c>
      <c r="X6">
        <v>60735.923000000003</v>
      </c>
    </row>
    <row r="7" spans="1:24" x14ac:dyDescent="0.2">
      <c r="A7">
        <v>101908001</v>
      </c>
      <c r="B7" t="s">
        <v>1037</v>
      </c>
      <c r="C7">
        <v>101908</v>
      </c>
      <c r="D7" t="s">
        <v>1038</v>
      </c>
      <c r="E7">
        <v>101</v>
      </c>
      <c r="F7" t="s">
        <v>971</v>
      </c>
      <c r="G7">
        <v>4</v>
      </c>
      <c r="H7" t="s">
        <v>252</v>
      </c>
      <c r="I7">
        <v>508</v>
      </c>
      <c r="J7">
        <v>507</v>
      </c>
      <c r="K7">
        <v>1015</v>
      </c>
      <c r="L7">
        <v>529</v>
      </c>
      <c r="M7">
        <v>536</v>
      </c>
      <c r="N7">
        <v>1065</v>
      </c>
      <c r="O7">
        <v>526</v>
      </c>
      <c r="P7">
        <v>527</v>
      </c>
      <c r="Q7">
        <v>1053</v>
      </c>
      <c r="R7">
        <v>533</v>
      </c>
      <c r="S7">
        <v>546</v>
      </c>
      <c r="T7">
        <v>1078</v>
      </c>
      <c r="U7">
        <v>2048</v>
      </c>
      <c r="V7">
        <v>2046</v>
      </c>
      <c r="W7">
        <v>4094</v>
      </c>
      <c r="X7">
        <v>15924.656000000001</v>
      </c>
    </row>
    <row r="8" spans="1:24" x14ac:dyDescent="0.2">
      <c r="A8">
        <v>101903002</v>
      </c>
      <c r="B8" t="s">
        <v>1018</v>
      </c>
      <c r="C8">
        <v>101903</v>
      </c>
      <c r="D8" t="s">
        <v>1017</v>
      </c>
      <c r="E8">
        <v>101</v>
      </c>
      <c r="F8" t="s">
        <v>971</v>
      </c>
      <c r="G8">
        <v>4</v>
      </c>
      <c r="H8" t="s">
        <v>252</v>
      </c>
      <c r="I8">
        <v>445</v>
      </c>
      <c r="J8">
        <v>446</v>
      </c>
      <c r="K8">
        <v>891</v>
      </c>
      <c r="L8">
        <v>447</v>
      </c>
      <c r="M8">
        <v>446</v>
      </c>
      <c r="N8">
        <v>893</v>
      </c>
      <c r="O8">
        <v>450</v>
      </c>
      <c r="P8">
        <v>446</v>
      </c>
      <c r="Q8">
        <v>895</v>
      </c>
      <c r="R8">
        <v>444</v>
      </c>
      <c r="S8">
        <v>446</v>
      </c>
      <c r="T8">
        <v>890</v>
      </c>
      <c r="U8">
        <v>1963</v>
      </c>
      <c r="V8">
        <v>2179</v>
      </c>
      <c r="W8">
        <v>4142</v>
      </c>
      <c r="X8">
        <v>60767.932000000001</v>
      </c>
    </row>
    <row r="9" spans="1:24" x14ac:dyDescent="0.2">
      <c r="A9">
        <v>57907001</v>
      </c>
      <c r="B9" t="s">
        <v>566</v>
      </c>
      <c r="C9">
        <v>57907</v>
      </c>
      <c r="D9" t="s">
        <v>567</v>
      </c>
      <c r="E9">
        <v>57</v>
      </c>
      <c r="F9" t="s">
        <v>480</v>
      </c>
      <c r="G9">
        <v>10</v>
      </c>
      <c r="H9" t="s">
        <v>397</v>
      </c>
      <c r="I9">
        <v>475</v>
      </c>
      <c r="J9">
        <v>455</v>
      </c>
      <c r="K9">
        <v>930</v>
      </c>
      <c r="L9">
        <v>483</v>
      </c>
      <c r="M9">
        <v>461</v>
      </c>
      <c r="N9">
        <v>943</v>
      </c>
      <c r="O9">
        <v>481</v>
      </c>
      <c r="P9">
        <v>454</v>
      </c>
      <c r="Q9">
        <v>936</v>
      </c>
      <c r="R9">
        <v>485</v>
      </c>
      <c r="S9">
        <v>471</v>
      </c>
      <c r="T9">
        <v>955</v>
      </c>
      <c r="U9">
        <v>2035</v>
      </c>
      <c r="V9">
        <v>2117</v>
      </c>
      <c r="W9">
        <v>4152</v>
      </c>
      <c r="X9">
        <v>16416.893</v>
      </c>
    </row>
    <row r="10" spans="1:24" x14ac:dyDescent="0.2">
      <c r="A10">
        <v>101917004</v>
      </c>
      <c r="B10" t="s">
        <v>1118</v>
      </c>
      <c r="C10">
        <v>101917</v>
      </c>
      <c r="D10" t="s">
        <v>1115</v>
      </c>
      <c r="E10">
        <v>101</v>
      </c>
      <c r="F10" t="s">
        <v>971</v>
      </c>
      <c r="G10">
        <v>4</v>
      </c>
      <c r="H10" t="s">
        <v>252</v>
      </c>
      <c r="I10">
        <v>503</v>
      </c>
      <c r="J10">
        <v>513</v>
      </c>
      <c r="K10">
        <v>1016</v>
      </c>
      <c r="L10">
        <v>509</v>
      </c>
      <c r="M10">
        <v>515</v>
      </c>
      <c r="N10">
        <v>1024</v>
      </c>
      <c r="O10">
        <v>502</v>
      </c>
      <c r="P10">
        <v>503</v>
      </c>
      <c r="Q10">
        <v>1005</v>
      </c>
      <c r="R10">
        <v>518</v>
      </c>
      <c r="S10">
        <v>531</v>
      </c>
      <c r="T10">
        <v>1048</v>
      </c>
      <c r="U10">
        <v>2032</v>
      </c>
      <c r="V10">
        <v>2152</v>
      </c>
      <c r="W10">
        <v>4184</v>
      </c>
      <c r="X10">
        <v>71685.316000000006</v>
      </c>
    </row>
    <row r="11" spans="1:24" x14ac:dyDescent="0.2">
      <c r="A11">
        <v>240903001</v>
      </c>
      <c r="B11" t="s">
        <v>2080</v>
      </c>
      <c r="C11">
        <v>240903</v>
      </c>
      <c r="D11" t="s">
        <v>2081</v>
      </c>
      <c r="E11">
        <v>240</v>
      </c>
      <c r="F11" t="s">
        <v>2076</v>
      </c>
      <c r="G11">
        <v>1</v>
      </c>
      <c r="H11" t="s">
        <v>327</v>
      </c>
      <c r="I11">
        <v>476</v>
      </c>
      <c r="J11">
        <v>469</v>
      </c>
      <c r="K11">
        <v>945</v>
      </c>
      <c r="L11">
        <v>491</v>
      </c>
      <c r="M11">
        <v>482</v>
      </c>
      <c r="N11">
        <v>974</v>
      </c>
      <c r="O11">
        <v>487</v>
      </c>
      <c r="P11">
        <v>468</v>
      </c>
      <c r="Q11">
        <v>955</v>
      </c>
      <c r="R11">
        <v>496</v>
      </c>
      <c r="S11">
        <v>498</v>
      </c>
      <c r="T11">
        <v>994</v>
      </c>
      <c r="U11">
        <v>2002</v>
      </c>
      <c r="V11">
        <v>2240</v>
      </c>
      <c r="W11">
        <v>4242</v>
      </c>
      <c r="X11">
        <v>56025.764000000003</v>
      </c>
    </row>
    <row r="12" spans="1:24" x14ac:dyDescent="0.2">
      <c r="A12">
        <v>170902003</v>
      </c>
      <c r="B12" t="s">
        <v>1598</v>
      </c>
      <c r="C12">
        <v>170902</v>
      </c>
      <c r="D12" t="s">
        <v>1596</v>
      </c>
      <c r="E12">
        <v>170</v>
      </c>
      <c r="F12" t="s">
        <v>1597</v>
      </c>
      <c r="G12">
        <v>6</v>
      </c>
      <c r="H12" t="s">
        <v>79</v>
      </c>
      <c r="I12">
        <v>572</v>
      </c>
      <c r="J12">
        <v>589</v>
      </c>
      <c r="K12">
        <v>1158</v>
      </c>
      <c r="L12">
        <v>603</v>
      </c>
      <c r="M12">
        <v>604</v>
      </c>
      <c r="N12">
        <v>1207</v>
      </c>
      <c r="O12">
        <v>598</v>
      </c>
      <c r="P12">
        <v>590</v>
      </c>
      <c r="Q12">
        <v>1189</v>
      </c>
      <c r="R12">
        <v>607</v>
      </c>
      <c r="S12">
        <v>619</v>
      </c>
      <c r="T12">
        <v>1226</v>
      </c>
      <c r="U12">
        <v>2106</v>
      </c>
      <c r="V12">
        <v>2162</v>
      </c>
      <c r="W12">
        <v>4268</v>
      </c>
      <c r="X12">
        <v>68547.603000000003</v>
      </c>
    </row>
    <row r="13" spans="1:24" x14ac:dyDescent="0.2">
      <c r="A13">
        <v>61902001</v>
      </c>
      <c r="B13" t="s">
        <v>619</v>
      </c>
      <c r="C13">
        <v>61902</v>
      </c>
      <c r="D13" t="s">
        <v>620</v>
      </c>
      <c r="E13">
        <v>61</v>
      </c>
      <c r="F13" t="s">
        <v>615</v>
      </c>
      <c r="G13">
        <v>11</v>
      </c>
      <c r="H13" t="s">
        <v>461</v>
      </c>
      <c r="I13">
        <v>496</v>
      </c>
      <c r="J13">
        <v>497</v>
      </c>
      <c r="K13">
        <v>993</v>
      </c>
      <c r="L13">
        <v>524</v>
      </c>
      <c r="M13">
        <v>514</v>
      </c>
      <c r="N13">
        <v>1039</v>
      </c>
      <c r="O13">
        <v>527</v>
      </c>
      <c r="P13">
        <v>508</v>
      </c>
      <c r="Q13">
        <v>1035</v>
      </c>
      <c r="R13">
        <v>521</v>
      </c>
      <c r="S13">
        <v>522</v>
      </c>
      <c r="T13">
        <v>1043</v>
      </c>
      <c r="U13">
        <v>2134</v>
      </c>
      <c r="V13">
        <v>2243</v>
      </c>
      <c r="W13">
        <v>4377</v>
      </c>
      <c r="X13">
        <v>63973.601999999999</v>
      </c>
    </row>
    <row r="14" spans="1:24" x14ac:dyDescent="0.2">
      <c r="A14">
        <v>101910003</v>
      </c>
      <c r="B14" t="s">
        <v>1041</v>
      </c>
      <c r="C14">
        <v>101910</v>
      </c>
      <c r="D14" t="s">
        <v>1040</v>
      </c>
      <c r="E14">
        <v>101</v>
      </c>
      <c r="F14" t="s">
        <v>971</v>
      </c>
      <c r="G14">
        <v>4</v>
      </c>
      <c r="H14" t="s">
        <v>252</v>
      </c>
      <c r="I14">
        <v>486</v>
      </c>
      <c r="J14">
        <v>485</v>
      </c>
      <c r="K14">
        <v>971</v>
      </c>
      <c r="L14">
        <v>494</v>
      </c>
      <c r="M14">
        <v>493</v>
      </c>
      <c r="N14">
        <v>987</v>
      </c>
      <c r="O14">
        <v>493</v>
      </c>
      <c r="P14">
        <v>484</v>
      </c>
      <c r="Q14">
        <v>977</v>
      </c>
      <c r="R14">
        <v>496</v>
      </c>
      <c r="S14">
        <v>504</v>
      </c>
      <c r="T14">
        <v>1000</v>
      </c>
      <c r="U14">
        <v>2263</v>
      </c>
      <c r="V14">
        <v>2378</v>
      </c>
      <c r="W14">
        <v>4641</v>
      </c>
      <c r="X14">
        <v>29375.038</v>
      </c>
    </row>
    <row r="15" spans="1:24" x14ac:dyDescent="0.2">
      <c r="A15">
        <v>57905025</v>
      </c>
      <c r="B15" t="s">
        <v>547</v>
      </c>
      <c r="C15">
        <v>57905</v>
      </c>
      <c r="D15" t="s">
        <v>528</v>
      </c>
      <c r="E15">
        <v>57</v>
      </c>
      <c r="F15" t="s">
        <v>480</v>
      </c>
      <c r="G15">
        <v>10</v>
      </c>
      <c r="H15" t="s">
        <v>397</v>
      </c>
      <c r="I15">
        <v>456</v>
      </c>
      <c r="J15">
        <v>455</v>
      </c>
      <c r="K15">
        <v>911</v>
      </c>
      <c r="L15">
        <v>455</v>
      </c>
      <c r="M15">
        <v>453</v>
      </c>
      <c r="N15">
        <v>908</v>
      </c>
      <c r="O15">
        <v>456</v>
      </c>
      <c r="P15">
        <v>445</v>
      </c>
      <c r="Q15">
        <v>901</v>
      </c>
      <c r="R15">
        <v>454</v>
      </c>
      <c r="S15">
        <v>462</v>
      </c>
      <c r="T15">
        <v>916</v>
      </c>
      <c r="U15">
        <v>2395</v>
      </c>
      <c r="V15">
        <v>2334</v>
      </c>
      <c r="W15">
        <v>4729</v>
      </c>
      <c r="X15">
        <v>206057.323</v>
      </c>
    </row>
    <row r="16" spans="1:24" x14ac:dyDescent="0.2">
      <c r="A16">
        <v>43901001</v>
      </c>
      <c r="B16" t="s">
        <v>398</v>
      </c>
      <c r="C16">
        <v>43901</v>
      </c>
      <c r="D16" t="s">
        <v>399</v>
      </c>
      <c r="E16">
        <v>43</v>
      </c>
      <c r="F16" t="s">
        <v>396</v>
      </c>
      <c r="G16">
        <v>10</v>
      </c>
      <c r="H16" t="s">
        <v>397</v>
      </c>
      <c r="I16">
        <v>510</v>
      </c>
      <c r="J16">
        <v>517</v>
      </c>
      <c r="K16">
        <v>1027</v>
      </c>
      <c r="L16">
        <v>564</v>
      </c>
      <c r="M16">
        <v>565</v>
      </c>
      <c r="N16">
        <v>1130</v>
      </c>
      <c r="O16">
        <v>576</v>
      </c>
      <c r="P16">
        <v>564</v>
      </c>
      <c r="Q16">
        <v>1140</v>
      </c>
      <c r="R16">
        <v>553</v>
      </c>
      <c r="S16">
        <v>567</v>
      </c>
      <c r="T16">
        <v>1120</v>
      </c>
      <c r="U16">
        <v>2339</v>
      </c>
      <c r="V16">
        <v>2407</v>
      </c>
      <c r="W16">
        <v>4746</v>
      </c>
      <c r="X16">
        <v>23815.986000000001</v>
      </c>
    </row>
    <row r="17" spans="1:28" x14ac:dyDescent="0.2">
      <c r="A17">
        <v>101912100</v>
      </c>
      <c r="B17" t="s">
        <v>1073</v>
      </c>
      <c r="C17">
        <v>101912</v>
      </c>
      <c r="D17" t="s">
        <v>1047</v>
      </c>
      <c r="E17">
        <v>101</v>
      </c>
      <c r="F17" t="s">
        <v>971</v>
      </c>
      <c r="G17">
        <v>4</v>
      </c>
      <c r="H17" t="s">
        <v>252</v>
      </c>
      <c r="I17">
        <v>532</v>
      </c>
      <c r="J17">
        <v>510</v>
      </c>
      <c r="K17">
        <v>1041</v>
      </c>
      <c r="L17">
        <v>562</v>
      </c>
      <c r="M17">
        <v>532</v>
      </c>
      <c r="N17">
        <v>1094</v>
      </c>
      <c r="O17">
        <v>562</v>
      </c>
      <c r="P17">
        <v>529</v>
      </c>
      <c r="Q17">
        <v>1091</v>
      </c>
      <c r="R17">
        <v>560</v>
      </c>
      <c r="S17">
        <v>542</v>
      </c>
      <c r="T17">
        <v>1105</v>
      </c>
      <c r="U17">
        <v>3096</v>
      </c>
      <c r="V17">
        <v>2013</v>
      </c>
      <c r="W17">
        <v>5109</v>
      </c>
      <c r="X17">
        <v>268556.59100000001</v>
      </c>
    </row>
    <row r="20" spans="1:28" x14ac:dyDescent="0.2">
      <c r="Y20">
        <v>5075</v>
      </c>
    </row>
    <row r="21" spans="1:28" x14ac:dyDescent="0.2">
      <c r="Y21">
        <v>1268.75</v>
      </c>
    </row>
    <row r="23" spans="1:28" x14ac:dyDescent="0.2">
      <c r="AA23" t="s">
        <v>2191</v>
      </c>
      <c r="AB23" t="s">
        <v>2195</v>
      </c>
    </row>
    <row r="24" spans="1:28" x14ac:dyDescent="0.2">
      <c r="AA24" t="s">
        <v>2192</v>
      </c>
      <c r="AB24" s="1" t="s">
        <v>2196</v>
      </c>
    </row>
    <row r="25" spans="1:28" x14ac:dyDescent="0.2">
      <c r="AA25" t="s">
        <v>2193</v>
      </c>
      <c r="AB25" t="s">
        <v>2197</v>
      </c>
    </row>
    <row r="26" spans="1:28" x14ac:dyDescent="0.2">
      <c r="AA26" t="s">
        <v>2194</v>
      </c>
      <c r="AB26" t="s">
        <v>2198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F3E5-CCD8-9E40-BD09-D3A9B0D3A432}">
  <dimension ref="A1:AE108"/>
  <sheetViews>
    <sheetView topLeftCell="A44" zoomScale="90" zoomScaleNormal="109" workbookViewId="0">
      <selection activeCell="E108" sqref="A104:E108"/>
    </sheetView>
  </sheetViews>
  <sheetFormatPr baseColWidth="10" defaultRowHeight="16" x14ac:dyDescent="0.2"/>
  <cols>
    <col min="1" max="1" width="21" customWidth="1"/>
    <col min="2" max="2" width="12.33203125" customWidth="1"/>
    <col min="3" max="3" width="13.1640625" customWidth="1"/>
    <col min="4" max="4" width="13.33203125" customWidth="1"/>
    <col min="5" max="5" width="12.5" customWidth="1"/>
    <col min="6" max="6" width="13" customWidth="1"/>
    <col min="7" max="7" width="12" customWidth="1"/>
    <col min="9" max="9" width="14.83203125" customWidth="1"/>
    <col min="10" max="10" width="13.33203125" customWidth="1"/>
    <col min="11" max="11" width="13" customWidth="1"/>
    <col min="12" max="12" width="13.33203125" customWidth="1"/>
    <col min="13" max="13" width="13.1640625" customWidth="1"/>
    <col min="14" max="14" width="13.5" customWidth="1"/>
    <col min="15" max="15" width="12.6640625" customWidth="1"/>
    <col min="16" max="18" width="11.6640625" bestFit="1" customWidth="1"/>
    <col min="19" max="19" width="13.33203125" customWidth="1"/>
    <col min="20" max="20" width="13.5" customWidth="1"/>
    <col min="21" max="21" width="13.6640625" customWidth="1"/>
    <col min="22" max="22" width="12.5" customWidth="1"/>
    <col min="23" max="23" width="14.5" customWidth="1"/>
    <col min="24" max="24" width="13.83203125" customWidth="1"/>
    <col min="26" max="26" width="12.6640625" customWidth="1"/>
    <col min="27" max="27" width="47.6640625" customWidth="1"/>
  </cols>
  <sheetData>
    <row r="1" spans="1:21" x14ac:dyDescent="0.2">
      <c r="A1" s="2" t="s">
        <v>2206</v>
      </c>
      <c r="B1" t="s">
        <v>2205</v>
      </c>
      <c r="C1" t="s">
        <v>2191</v>
      </c>
      <c r="D1" t="s">
        <v>2192</v>
      </c>
      <c r="E1" t="s">
        <v>2193</v>
      </c>
      <c r="F1" t="s">
        <v>2194</v>
      </c>
      <c r="H1" s="2" t="s">
        <v>2207</v>
      </c>
      <c r="I1" t="s">
        <v>2205</v>
      </c>
      <c r="J1" t="s">
        <v>2191</v>
      </c>
      <c r="K1" t="s">
        <v>2192</v>
      </c>
      <c r="L1" t="s">
        <v>2193</v>
      </c>
      <c r="M1" t="s">
        <v>2194</v>
      </c>
    </row>
    <row r="2" spans="1:21" x14ac:dyDescent="0.2">
      <c r="A2" t="s">
        <v>2215</v>
      </c>
      <c r="B2">
        <f>_xlfn.QUARTILE.EXC(SAT_Data!X:X,1)</f>
        <v>1720.6557499999999</v>
      </c>
      <c r="C2">
        <f>_xlfn.QUARTILE.EXC('Group 1'!X:X,1)</f>
        <v>1186.8092500000002</v>
      </c>
      <c r="D2">
        <f>_xlfn.QUARTILE.EXC('Group 2'!X:X,1)</f>
        <v>12688.952000000001</v>
      </c>
      <c r="E2">
        <f>_xlfn.QUARTILE.EXC('Group 3'!X:X,1)</f>
        <v>45719.854249999997</v>
      </c>
      <c r="F2">
        <f>_xlfn.QUARTILE.EXC('Group 4'!X:X,1)</f>
        <v>31309.154999999999</v>
      </c>
      <c r="H2" t="s">
        <v>2215</v>
      </c>
      <c r="I2">
        <f>_xlfn.QUARTILE.EXC(SAT_Data!N:N,1)</f>
        <v>953</v>
      </c>
      <c r="J2">
        <f>_xlfn.QUARTILE.EXC('Group 1'!N:N,1)</f>
        <v>958.75</v>
      </c>
      <c r="K2">
        <f>_xlfn.QUARTILE.EXC('Group 2'!N:N,1)</f>
        <v>931</v>
      </c>
      <c r="L2">
        <f>_xlfn.QUARTILE.EXC('Group 3'!N:N,1)</f>
        <v>961</v>
      </c>
      <c r="M2">
        <f>_xlfn.QUARTILE.EXC('Group 4'!N:N,1)</f>
        <v>916.75</v>
      </c>
    </row>
    <row r="3" spans="1:21" x14ac:dyDescent="0.2">
      <c r="A3" t="s">
        <v>2204</v>
      </c>
      <c r="B3">
        <f>MEDIAN(SAT_Data!X:X)</f>
        <v>7556.7150000000001</v>
      </c>
      <c r="C3">
        <f>MEDIAN('Group 1'!X:X)</f>
        <v>2601.8430000000003</v>
      </c>
      <c r="D3">
        <f>MEDIAN('Group 2'!X:X)</f>
        <v>32290.821</v>
      </c>
      <c r="E3">
        <f>MEDIAN('Group 3'!X:X)</f>
        <v>68547.603000000003</v>
      </c>
      <c r="F3">
        <f>MEDIAN('Group 4'!X:X)</f>
        <v>60751.927500000005</v>
      </c>
      <c r="H3" t="s">
        <v>2204</v>
      </c>
      <c r="I3">
        <f>MEDIAN(SAT_Data!N:N)</f>
        <v>1019</v>
      </c>
      <c r="J3">
        <f>MEDIAN('Group 1'!N:N)</f>
        <v>1020</v>
      </c>
      <c r="K3">
        <f>MEDIAN('Group 2'!N:N)</f>
        <v>1011.5</v>
      </c>
      <c r="L3">
        <f>MEDIAN('Group 3'!N:N)</f>
        <v>1024.5</v>
      </c>
      <c r="M3">
        <f>MEDIAN('Group 4'!N:N)</f>
        <v>1031.5</v>
      </c>
    </row>
    <row r="4" spans="1:21" x14ac:dyDescent="0.2">
      <c r="A4" t="s">
        <v>2216</v>
      </c>
      <c r="B4">
        <f>AVERAGE(SAT_Data!X:X)</f>
        <v>36857.847264430478</v>
      </c>
      <c r="C4">
        <f>AVERAGE('Group 1'!X:X)</f>
        <v>26164.66041247001</v>
      </c>
      <c r="D4">
        <f>AVERAGE('Group 2'!X:X)</f>
        <v>48400.608166666665</v>
      </c>
      <c r="E4">
        <f>AVERAGE('Group 3'!X:X)</f>
        <v>77806.968605263202</v>
      </c>
      <c r="F4">
        <f>AVERAGE('Group 4'!X:X)</f>
        <v>73065.349437500001</v>
      </c>
      <c r="H4" t="s">
        <v>2216</v>
      </c>
      <c r="I4">
        <f>AVERAGE(SAT_Data!N:N)</f>
        <v>1011.2940717628705</v>
      </c>
      <c r="J4">
        <f>AVERAGE('Group 1'!N:N)</f>
        <v>1008.6426858513189</v>
      </c>
      <c r="K4">
        <f>AVERAGE('Group 2'!N:N)</f>
        <v>1008.440251572327</v>
      </c>
      <c r="L4">
        <f>AVERAGE('Group 3'!N:N)</f>
        <v>1036.859649122807</v>
      </c>
      <c r="M4">
        <f>AVERAGE('Group 4'!N:N)</f>
        <v>1024.0625</v>
      </c>
    </row>
    <row r="5" spans="1:21" x14ac:dyDescent="0.2">
      <c r="A5" t="s">
        <v>2217</v>
      </c>
      <c r="B5">
        <f>_xlfn.QUARTILE.EXC(SAT_Data!X:X,3)</f>
        <v>46061.436000000002</v>
      </c>
      <c r="C5">
        <f>_xlfn.QUARTILE.EXC('Group 1'!X:X,3)</f>
        <v>10144.534250000001</v>
      </c>
      <c r="D5">
        <f>_xlfn.QUARTILE.EXC('Group 2'!X:X,3)</f>
        <v>59738.938000000002</v>
      </c>
      <c r="E5">
        <f>_xlfn.QUARTILE.EXC('Group 3'!X:X,3)</f>
        <v>88188.914999999964</v>
      </c>
      <c r="F5">
        <f>_xlfn.QUARTILE.EXC('Group 4'!X:X,3)</f>
        <v>68547.603000000003</v>
      </c>
      <c r="H5" t="s">
        <v>2217</v>
      </c>
      <c r="I5">
        <f>_xlfn.QUARTILE.EXC(SAT_Data!N:N,3)</f>
        <v>1076</v>
      </c>
      <c r="J5">
        <f>_xlfn.QUARTILE.EXC('Group 1'!N:N,3)</f>
        <v>1072</v>
      </c>
      <c r="K5">
        <f>_xlfn.QUARTILE.EXC('Group 2'!N:N,3)</f>
        <v>1083.25</v>
      </c>
      <c r="L5">
        <f>_xlfn.QUARTILE.EXC('Group 3'!N:N,3)</f>
        <v>1112.25</v>
      </c>
      <c r="M5">
        <f>_xlfn.QUARTILE.EXC('Group 4'!N:N,3)</f>
        <v>1106.75</v>
      </c>
    </row>
    <row r="12" spans="1:21" x14ac:dyDescent="0.2">
      <c r="A12" s="2" t="s">
        <v>2206</v>
      </c>
      <c r="B12" t="s">
        <v>2205</v>
      </c>
      <c r="C12" t="s">
        <v>2191</v>
      </c>
      <c r="D12" t="s">
        <v>2192</v>
      </c>
      <c r="E12" t="s">
        <v>2193</v>
      </c>
      <c r="F12" t="s">
        <v>2194</v>
      </c>
      <c r="H12" s="14" t="s">
        <v>2207</v>
      </c>
      <c r="I12" s="15" t="s">
        <v>2205</v>
      </c>
      <c r="J12" s="15" t="s">
        <v>2191</v>
      </c>
      <c r="K12" s="15" t="s">
        <v>2192</v>
      </c>
      <c r="L12" s="15" t="s">
        <v>2193</v>
      </c>
      <c r="M12" s="15" t="s">
        <v>2194</v>
      </c>
      <c r="O12" s="2" t="s">
        <v>2206</v>
      </c>
      <c r="P12" t="s">
        <v>2205</v>
      </c>
      <c r="Q12" t="s">
        <v>2191</v>
      </c>
      <c r="R12" t="s">
        <v>2192</v>
      </c>
      <c r="S12" t="s">
        <v>2193</v>
      </c>
      <c r="T12" t="s">
        <v>2194</v>
      </c>
    </row>
    <row r="13" spans="1:21" x14ac:dyDescent="0.2">
      <c r="A13" t="s">
        <v>2199</v>
      </c>
      <c r="B13">
        <f>MIN(SAT_Data!X:X)</f>
        <v>188.42</v>
      </c>
      <c r="C13">
        <f>MIN('Group 1'!X:X)</f>
        <v>188.42</v>
      </c>
      <c r="D13">
        <f>MIN('Group 2'!X:X)</f>
        <v>2574.5830000000001</v>
      </c>
      <c r="E13">
        <f>MIN('Group 3'!X:X)</f>
        <v>7556.7150000000001</v>
      </c>
      <c r="F13">
        <f>MIN('Group 4'!X:X)</f>
        <v>15924.656000000001</v>
      </c>
      <c r="H13" s="13" t="s">
        <v>2199</v>
      </c>
      <c r="I13" s="18">
        <f>MIN(SAT_Data!N:N)</f>
        <v>669</v>
      </c>
      <c r="J13" s="18">
        <f>MIN('Group 1'!N:N)</f>
        <v>669</v>
      </c>
      <c r="K13" s="18">
        <f>MIN('Group 2'!N:N)</f>
        <v>810</v>
      </c>
      <c r="L13" s="18">
        <f>MIN('Group 3'!N:N)</f>
        <v>831</v>
      </c>
      <c r="M13" s="18">
        <f>MIN('Group 4'!N:N)</f>
        <v>885</v>
      </c>
      <c r="O13" t="s">
        <v>2209</v>
      </c>
      <c r="P13">
        <f>_xlfn.VAR.S(SAT_Data!X:X)</f>
        <v>3906760921.2511482</v>
      </c>
      <c r="Q13">
        <f>_xlfn.VAR.S('Group 1'!X:X)</f>
        <v>3891732139.7852693</v>
      </c>
      <c r="R13">
        <f>_xlfn.VAR.S('Group 2'!X:X)</f>
        <v>3171841199.0499887</v>
      </c>
      <c r="S13">
        <f>_xlfn.VAR.S('Group 3'!X:X)</f>
        <v>2994520587.0330582</v>
      </c>
      <c r="T13">
        <f>_xlfn.VAR.S('Group 4'!X:X)</f>
        <v>4601802223.9069099</v>
      </c>
    </row>
    <row r="14" spans="1:21" x14ac:dyDescent="0.2">
      <c r="A14" t="s">
        <v>2200</v>
      </c>
      <c r="B14">
        <f>MAX(SAT_Data!X:X)</f>
        <v>268556.59100000001</v>
      </c>
      <c r="C14">
        <f>MAX('Group 1'!X:X)</f>
        <v>268556.59100000001</v>
      </c>
      <c r="D14">
        <f>MAX('Group 2'!X:X)</f>
        <v>268556.59100000001</v>
      </c>
      <c r="E14">
        <f>MAX('Group 3'!X:X)</f>
        <v>268556.59100000001</v>
      </c>
      <c r="F14">
        <f>MAX('Group 4'!X:X)</f>
        <v>268556.59100000001</v>
      </c>
      <c r="H14" s="13" t="s">
        <v>2200</v>
      </c>
      <c r="I14" s="18">
        <f>MAX(SAT_Data!N:N)</f>
        <v>1421</v>
      </c>
      <c r="J14" s="18">
        <f>MAX('Group 1'!N:N)</f>
        <v>1421</v>
      </c>
      <c r="K14" s="18">
        <f>MAX('Group 2'!N:N)</f>
        <v>1280</v>
      </c>
      <c r="L14" s="18">
        <f>MAX('Group 3'!N:N)</f>
        <v>1280</v>
      </c>
      <c r="M14" s="18">
        <f>MAX('Group 4'!N:N)</f>
        <v>1207</v>
      </c>
      <c r="O14" t="s">
        <v>2208</v>
      </c>
      <c r="P14">
        <f>_xlfn.STDEV.S(SAT_Data!X:X)</f>
        <v>62504.08723636518</v>
      </c>
      <c r="Q14">
        <f>_xlfn.STDEV.S('Group 1'!X:X)</f>
        <v>62383.749003929457</v>
      </c>
      <c r="R14">
        <f>_xlfn.STDEV.S('Group 2'!X:X)</f>
        <v>56319.101546899597</v>
      </c>
      <c r="S14">
        <f>_xlfn.STDEV.S('Group 3'!X:X)</f>
        <v>54722.212921564656</v>
      </c>
      <c r="T14">
        <f>_xlfn.STDEV.S('Group 4'!X:X)</f>
        <v>67836.584701080807</v>
      </c>
    </row>
    <row r="15" spans="1:21" x14ac:dyDescent="0.2">
      <c r="A15" t="s">
        <v>2201</v>
      </c>
      <c r="B15">
        <f>B14-B13</f>
        <v>268368.17100000003</v>
      </c>
      <c r="C15">
        <f>C14-C13</f>
        <v>268368.17100000003</v>
      </c>
      <c r="D15">
        <f>D14-D13</f>
        <v>265982.00800000003</v>
      </c>
      <c r="E15">
        <f>E14-E13</f>
        <v>260999.87600000002</v>
      </c>
      <c r="F15">
        <f>F14-F13</f>
        <v>252631.93500000003</v>
      </c>
      <c r="H15" s="13" t="s">
        <v>2201</v>
      </c>
      <c r="I15" s="18">
        <f>I14-I13</f>
        <v>752</v>
      </c>
      <c r="J15" s="18">
        <f>J14-J13</f>
        <v>752</v>
      </c>
      <c r="K15" s="18">
        <f>K14-K13</f>
        <v>470</v>
      </c>
      <c r="L15" s="18">
        <f>L14-L13</f>
        <v>449</v>
      </c>
      <c r="M15" s="18">
        <f>M14-M13</f>
        <v>322</v>
      </c>
    </row>
    <row r="16" spans="1:21" x14ac:dyDescent="0.2">
      <c r="A16" t="s">
        <v>2202</v>
      </c>
      <c r="B16">
        <f>COUNT(SAT_Data!X2:X1283)</f>
        <v>1282</v>
      </c>
      <c r="C16">
        <f>COUNT('Group 1'!X2:X835)</f>
        <v>834</v>
      </c>
      <c r="D16">
        <f>COUNT('Group 2'!X2:X319)</f>
        <v>318</v>
      </c>
      <c r="E16">
        <f>COUNT('Group 3'!X2:X115)</f>
        <v>114</v>
      </c>
      <c r="F16">
        <f>COUNT('Group 4'!X2:X17)</f>
        <v>16</v>
      </c>
      <c r="H16" s="13" t="s">
        <v>2202</v>
      </c>
      <c r="I16" s="18">
        <f>COUNT(SAT_Data!N:N)</f>
        <v>1282</v>
      </c>
      <c r="J16" s="18">
        <f>COUNT('Group 1'!N:N)</f>
        <v>834</v>
      </c>
      <c r="K16" s="18">
        <f>COUNT('Group 2'!N:N)</f>
        <v>318</v>
      </c>
      <c r="L16" s="19">
        <f>COUNT('Group 3'!N:N)</f>
        <v>114</v>
      </c>
      <c r="M16" s="18">
        <f>COUNT('Group 4'!N:N)</f>
        <v>16</v>
      </c>
      <c r="O16" s="14" t="s">
        <v>2207</v>
      </c>
      <c r="P16" s="15" t="s">
        <v>2205</v>
      </c>
      <c r="Q16" s="15" t="s">
        <v>2191</v>
      </c>
      <c r="R16" s="15" t="s">
        <v>2192</v>
      </c>
      <c r="S16" s="15" t="s">
        <v>2193</v>
      </c>
      <c r="T16" s="15" t="s">
        <v>2194</v>
      </c>
      <c r="U16" s="16"/>
    </row>
    <row r="17" spans="1:20" x14ac:dyDescent="0.2">
      <c r="A17" t="s">
        <v>2203</v>
      </c>
      <c r="B17">
        <f>AVERAGE(SAT_Data!X:X)</f>
        <v>36857.847264430478</v>
      </c>
      <c r="C17">
        <f>AVERAGE('Group 1'!X656)</f>
        <v>14993.748</v>
      </c>
      <c r="D17">
        <f>AVERAGE('Group 2'!X:X)</f>
        <v>48400.608166666665</v>
      </c>
      <c r="E17">
        <f>AVERAGE('Group 3'!X:X)</f>
        <v>77806.968605263202</v>
      </c>
      <c r="F17">
        <f>AVERAGE('Group 4'!X:X)</f>
        <v>73065.349437500001</v>
      </c>
      <c r="H17" s="13" t="s">
        <v>2203</v>
      </c>
      <c r="I17" s="18">
        <f>AVERAGE(SAT_Data!N:N)</f>
        <v>1011.2940717628705</v>
      </c>
      <c r="J17" s="18">
        <f>AVERAGE('Group 1'!N:N)</f>
        <v>1008.6426858513189</v>
      </c>
      <c r="K17" s="18">
        <f>AVERAGE('Group 2'!N:N)</f>
        <v>1008.440251572327</v>
      </c>
      <c r="L17" s="18">
        <f>AVERAGE('Group 3'!N:N)</f>
        <v>1036.859649122807</v>
      </c>
      <c r="M17" s="18">
        <f>AVERAGE('Group 4'!N:N)</f>
        <v>1024.0625</v>
      </c>
      <c r="O17" s="13" t="s">
        <v>2209</v>
      </c>
      <c r="P17" s="18">
        <f>_xlfn.VAR.S(SAT_Data!N:N)</f>
        <v>9880.246787623264</v>
      </c>
      <c r="Q17" s="18">
        <f>_xlfn.VAR.S('Group 1'!N:N)</f>
        <v>9642.7893401965084</v>
      </c>
      <c r="R17" s="18">
        <f>_xlfn.VAR.S('Group 2'!N:N)</f>
        <v>9815.0610876336705</v>
      </c>
      <c r="S17" s="18">
        <f>_xlfn.VAR.S('Group 3'!N:N)</f>
        <v>11252.900481291708</v>
      </c>
      <c r="T17" s="18">
        <f>_xlfn.VAR.S('Group 4'!N:N)</f>
        <v>10375.262500000001</v>
      </c>
    </row>
    <row r="18" spans="1:20" x14ac:dyDescent="0.2">
      <c r="A18" t="s">
        <v>2204</v>
      </c>
      <c r="B18">
        <f>MEDIAN(SAT_Data!X:X)</f>
        <v>7556.7150000000001</v>
      </c>
      <c r="C18">
        <f>MEDIAN('Group 1'!X:X)</f>
        <v>2601.8430000000003</v>
      </c>
      <c r="D18">
        <f>MEDIAN('Group 2'!X:X)</f>
        <v>32290.821</v>
      </c>
      <c r="E18">
        <f>MEDIAN('Group 3'!X:X)</f>
        <v>68547.603000000003</v>
      </c>
      <c r="F18">
        <f>MEDIAN('Group 4'!X:X)</f>
        <v>60751.927500000005</v>
      </c>
      <c r="H18" s="13" t="s">
        <v>2204</v>
      </c>
      <c r="I18" s="18">
        <f>MEDIAN(SAT_Data!N:N)</f>
        <v>1019</v>
      </c>
      <c r="J18" s="18">
        <f>MEDIAN('Group 1'!N:N)</f>
        <v>1020</v>
      </c>
      <c r="K18" s="18">
        <f>MEDIAN('Group 2'!N:N)</f>
        <v>1011.5</v>
      </c>
      <c r="L18" s="18">
        <f>MEDIAN('Group 3'!N:N)</f>
        <v>1024.5</v>
      </c>
      <c r="M18" s="18">
        <f>MEDIAN('Group 4'!N:N)</f>
        <v>1031.5</v>
      </c>
      <c r="O18" s="13" t="s">
        <v>2208</v>
      </c>
      <c r="P18" s="18">
        <f>_xlfn.STDEV.S(SAT_Data!N:N)</f>
        <v>99.399430519612451</v>
      </c>
      <c r="Q18" s="18">
        <f>_xlfn.STDEV.S('Group 1'!N:N)</f>
        <v>98.197705371340064</v>
      </c>
      <c r="R18" s="18">
        <f>_xlfn.STDEV.S('Group 2'!N:N)</f>
        <v>99.070990141583181</v>
      </c>
      <c r="S18" s="18">
        <f>_xlfn.STDEV.S('Group 3'!N:N)</f>
        <v>106.0796892967344</v>
      </c>
      <c r="T18" s="18">
        <f>_xlfn.STDEV.S('Group 4'!N:N)</f>
        <v>101.85903249098727</v>
      </c>
    </row>
    <row r="21" spans="1:20" x14ac:dyDescent="0.2">
      <c r="A21" s="22" t="s">
        <v>2210</v>
      </c>
      <c r="B21" s="21" t="s">
        <v>2205</v>
      </c>
      <c r="C21" s="21" t="s">
        <v>2191</v>
      </c>
      <c r="D21" s="21" t="s">
        <v>2192</v>
      </c>
      <c r="E21" s="21" t="s">
        <v>2193</v>
      </c>
      <c r="F21" s="21" t="s">
        <v>2194</v>
      </c>
    </row>
    <row r="22" spans="1:20" x14ac:dyDescent="0.2">
      <c r="A22" s="23" t="s">
        <v>2211</v>
      </c>
      <c r="B22" s="18">
        <f>CORREL(SAT_Data!N:N,SAT_Data!X:X)</f>
        <v>-0.16337237810282937</v>
      </c>
      <c r="C22" s="18">
        <f>CORREL('Group 1'!N:N,'Group 1'!X:X)</f>
        <v>-0.14314299431107741</v>
      </c>
      <c r="D22" s="18">
        <f>CORREL('Group 2'!N:N,'Group 2'!X:X)</f>
        <v>-0.37096429152012511</v>
      </c>
      <c r="E22" s="18">
        <f>CORREL('Group 3'!N:N,'Group 3'!X:X)</f>
        <v>-8.4955471925912157E-2</v>
      </c>
      <c r="F22" s="18">
        <f>CORREL('Group 4'!N:N,'Group 4'!X:X)</f>
        <v>2.0899758651547088E-2</v>
      </c>
    </row>
    <row r="25" spans="1:20" x14ac:dyDescent="0.2">
      <c r="A25" s="14" t="s">
        <v>2297</v>
      </c>
      <c r="B25" s="21" t="s">
        <v>2212</v>
      </c>
      <c r="C25" s="21" t="s">
        <v>2202</v>
      </c>
      <c r="D25" s="21" t="s">
        <v>2213</v>
      </c>
      <c r="E25" s="21" t="s">
        <v>2214</v>
      </c>
    </row>
    <row r="26" spans="1:20" x14ac:dyDescent="0.2">
      <c r="A26" s="13" t="s">
        <v>2191</v>
      </c>
      <c r="B26" s="11" t="s">
        <v>2195</v>
      </c>
      <c r="C26" s="11">
        <f>C16</f>
        <v>834</v>
      </c>
      <c r="D26" s="24">
        <f>C26/$B$16</f>
        <v>0.65054602184087362</v>
      </c>
      <c r="E26" s="24">
        <f>D26</f>
        <v>0.65054602184087362</v>
      </c>
    </row>
    <row r="27" spans="1:20" x14ac:dyDescent="0.2">
      <c r="A27" s="13" t="s">
        <v>2192</v>
      </c>
      <c r="B27" s="11" t="s">
        <v>2196</v>
      </c>
      <c r="C27" s="11">
        <f>D16</f>
        <v>318</v>
      </c>
      <c r="D27" s="24">
        <f>C27/$B$16</f>
        <v>0.24804992199687986</v>
      </c>
      <c r="E27" s="24">
        <f>D27+E26</f>
        <v>0.89859594383775354</v>
      </c>
    </row>
    <row r="28" spans="1:20" x14ac:dyDescent="0.2">
      <c r="A28" s="13" t="s">
        <v>2193</v>
      </c>
      <c r="B28" s="11" t="s">
        <v>2197</v>
      </c>
      <c r="C28" s="11">
        <f>E16</f>
        <v>114</v>
      </c>
      <c r="D28" s="24">
        <f>C28/$B$16</f>
        <v>8.8923556942277687E-2</v>
      </c>
      <c r="E28" s="24">
        <f>D28+E27</f>
        <v>0.98751950078003126</v>
      </c>
    </row>
    <row r="29" spans="1:20" x14ac:dyDescent="0.2">
      <c r="A29" s="13" t="s">
        <v>2194</v>
      </c>
      <c r="B29" s="11" t="s">
        <v>2198</v>
      </c>
      <c r="C29" s="11">
        <f>F16</f>
        <v>16</v>
      </c>
      <c r="D29" s="24">
        <f>C29/$B$16</f>
        <v>1.2480499219968799E-2</v>
      </c>
      <c r="E29" s="24">
        <f>D29+E28</f>
        <v>1</v>
      </c>
    </row>
    <row r="30" spans="1:20" x14ac:dyDescent="0.2">
      <c r="G30" s="1"/>
    </row>
    <row r="32" spans="1:20" x14ac:dyDescent="0.2">
      <c r="A32" s="14" t="s">
        <v>2224</v>
      </c>
      <c r="B32" s="21" t="s">
        <v>2205</v>
      </c>
      <c r="C32" s="21" t="s">
        <v>2191</v>
      </c>
      <c r="D32" s="21" t="s">
        <v>2192</v>
      </c>
      <c r="E32" s="21" t="s">
        <v>2193</v>
      </c>
      <c r="F32" s="21" t="s">
        <v>2194</v>
      </c>
    </row>
    <row r="33" spans="1:8" x14ac:dyDescent="0.2">
      <c r="A33" s="13" t="s">
        <v>2218</v>
      </c>
      <c r="B33" s="25">
        <f>B36+(_xlfn.T.INV.2T(0.01,1281)*((_xlfn.STDEV.S(SAT_Data!N:N))/(SQRT(1282))))</f>
        <v>1018.4555800583663</v>
      </c>
      <c r="C33" s="25">
        <f>C36+(_xlfn.T.INV.2T(0.01,833)*((_xlfn.STDEV.S('Group 1'!N:N))/(SQRT(834))))</f>
        <v>1017.4214127153024</v>
      </c>
      <c r="D33" s="25">
        <f>D36+(_xlfn.T.INV.2T(0.01,317)*((_xlfn.STDEV.S('Group 2'!N:N))/(SQRT(318))))</f>
        <v>1022.8372500686316</v>
      </c>
      <c r="E33" s="25">
        <f>E36+(_xlfn.T.INV.2T(0.01,113)*((_xlfn.STDEV.S('Group 3'!N:N))/(SQRT(114))))</f>
        <v>1062.8904519250166</v>
      </c>
      <c r="F33" s="25">
        <f>F36+(_xlfn.T.INV.2T(0.01,15)*((_xlfn.STDEV.S('Group 4'!N:N))/(SQRT(16))))</f>
        <v>1099.0998308348787</v>
      </c>
    </row>
    <row r="34" spans="1:8" x14ac:dyDescent="0.2">
      <c r="A34" s="13" t="s">
        <v>2219</v>
      </c>
      <c r="B34" s="25">
        <f>B36+(_xlfn.T.INV.2T(0.05,1281)*((_xlfn.STDEV.S(SAT_Data!N:N))/(SQRT(1282))))</f>
        <v>1016.7403335030648</v>
      </c>
      <c r="C34" s="25">
        <f>C36+(_xlfn.T.INV.2T(0.05,833)*((_xlfn.STDEV.S('Group 1'!N:N))/(SQRT(834))))</f>
        <v>1015.3168654069066</v>
      </c>
      <c r="D34" s="25">
        <f>D36+(_xlfn.T.INV.2T(0.05,317)*((_xlfn.STDEV.S('Group 2'!N:N))/(SQRT(318))))</f>
        <v>1019.3708090266086</v>
      </c>
      <c r="E34" s="25">
        <f>E36+(_xlfn.T.INV.2T(0.05,113)*((_xlfn.STDEV.S('Group 3'!N:N))/(SQRT(114))))</f>
        <v>1056.5432172307317</v>
      </c>
      <c r="F34" s="25">
        <f>F36+(_xlfn.T.INV.2T(0.05,15)*((_xlfn.STDEV.S('Group 4'!N:N))/(SQRT(16))))</f>
        <v>1078.3393471285183</v>
      </c>
    </row>
    <row r="35" spans="1:8" x14ac:dyDescent="0.2">
      <c r="A35" s="13" t="s">
        <v>2220</v>
      </c>
      <c r="B35" s="25">
        <f>B36+(_xlfn.T.INV.2T(0.1,1281)*((_xlfn.STDEV.S(SAT_Data!N:N))/(SQRT(1282))))</f>
        <v>1015.8637048028877</v>
      </c>
      <c r="C35" s="25">
        <f>C36+(_xlfn.T.INV.2T(0.1,833)*((_xlfn.STDEV.S('Group 1'!N:N))/(SQRT(834))))</f>
        <v>1014.2419225274577</v>
      </c>
      <c r="D35" s="25">
        <f>D36+(_xlfn.T.INV.2T(0.1,317)*((_xlfn.STDEV.S('Group 2'!N:N))/(SQRT(318))))</f>
        <v>1017.6052256287419</v>
      </c>
      <c r="E35" s="25">
        <f>E36+(_xlfn.T.INV.2T(0.1,113)*((_xlfn.STDEV.S('Group 3'!N:N))/(SQRT(114))))</f>
        <v>1053.3368050928846</v>
      </c>
      <c r="F35" s="25">
        <f>F36+(_xlfn.T.INV.2T(0.1,15)*((_xlfn.STDEV.S('Group 4'!N:N))/(SQRT(16))))</f>
        <v>1068.7035032847066</v>
      </c>
    </row>
    <row r="36" spans="1:8" x14ac:dyDescent="0.2">
      <c r="A36" s="13" t="s">
        <v>2216</v>
      </c>
      <c r="B36" s="25">
        <f>AVERAGE(SAT_Data!N:N)</f>
        <v>1011.2940717628705</v>
      </c>
      <c r="C36" s="25">
        <f>AVERAGE('Group 1'!N:N)</f>
        <v>1008.6426858513189</v>
      </c>
      <c r="D36" s="25">
        <f>AVERAGE('Group 2'!N:N)</f>
        <v>1008.440251572327</v>
      </c>
      <c r="E36" s="25">
        <f>AVERAGE('Group 3'!N:N)</f>
        <v>1036.859649122807</v>
      </c>
      <c r="F36" s="25">
        <f>AVERAGE('Group 4'!N:N)</f>
        <v>1024.0625</v>
      </c>
    </row>
    <row r="37" spans="1:8" x14ac:dyDescent="0.2">
      <c r="A37" s="13" t="s">
        <v>2221</v>
      </c>
      <c r="B37" s="25">
        <f>B36-(_xlfn.T.INV.2T(0.1,1281)*((_xlfn.STDEV.S(SAT_Data!N:N))/(SQRT(1282))))</f>
        <v>1006.7244387228534</v>
      </c>
      <c r="C37" s="25">
        <f>C36-(_xlfn.T.INV.2T(0.1,833)*((_xlfn.STDEV.S('Group 1'!N:N))/(SQRT(834))))</f>
        <v>1003.0434491751801</v>
      </c>
      <c r="D37" s="25">
        <f>D36-(_xlfn.T.INV.2T(0.1,317)*((_xlfn.STDEV.S('Group 2'!N:N))/(SQRT(318))))</f>
        <v>999.27527751591219</v>
      </c>
      <c r="E37" s="25">
        <f>E36-(_xlfn.T.INV.2T(0.1,113)*((_xlfn.STDEV.S('Group 3'!N:N))/(SQRT(114))))</f>
        <v>1020.3824931527295</v>
      </c>
      <c r="F37" s="25">
        <f>F36-(_xlfn.T.INV.2T(0.1,15)*((_xlfn.STDEV.S('Group 4'!N:N))/(SQRT(16))))</f>
        <v>979.42149671529342</v>
      </c>
    </row>
    <row r="38" spans="1:8" x14ac:dyDescent="0.2">
      <c r="A38" s="13" t="s">
        <v>2222</v>
      </c>
      <c r="B38" s="25">
        <f>B36-(_xlfn.T.INV.2T(0.05,1281)*((_xlfn.STDEV.S(SAT_Data!N:N))/(SQRT(1282))))</f>
        <v>1005.8478100226763</v>
      </c>
      <c r="C38" s="25">
        <f>C36-(_xlfn.T.INV.2T(0.05,833)*((_xlfn.STDEV.S('Group 1'!N:N))/(SQRT(834))))</f>
        <v>1001.9685062957312</v>
      </c>
      <c r="D38" s="25">
        <f>D36-(_xlfn.T.INV.2T(0.05,317)*((_xlfn.STDEV.S('Group 2'!N:N))/(SQRT(318))))</f>
        <v>997.50969411804545</v>
      </c>
      <c r="E38" s="25">
        <f>E36-(_xlfn.T.INV.2T(0.05,113)*((_xlfn.STDEV.S('Group 3'!N:N))/(SQRT(114))))</f>
        <v>1017.1760810148824</v>
      </c>
      <c r="F38" s="25">
        <f>F36-(_xlfn.T.INV.2T(0.05,15)*((_xlfn.STDEV.S('Group 4'!N:N))/(SQRT(16))))</f>
        <v>969.78565287148172</v>
      </c>
    </row>
    <row r="39" spans="1:8" x14ac:dyDescent="0.2">
      <c r="A39" s="13" t="s">
        <v>2223</v>
      </c>
      <c r="B39" s="25">
        <f>B36-(_xlfn.T.INV.2T(0.01,1281)*((_xlfn.STDEV.S(SAT_Data!N:N))/(SQRT(1282))))</f>
        <v>1004.1325634673748</v>
      </c>
      <c r="C39" s="25">
        <f>C36-(_xlfn.T.INV.2T(0.01,833)*((_xlfn.STDEV.S('Group 1'!N:N))/(SQRT(834))))</f>
        <v>999.86395898733542</v>
      </c>
      <c r="D39" s="25">
        <f>D36-(_xlfn.T.INV.2T(0.01,317)*((_xlfn.STDEV.S('Group 2'!N:N))/(SQRT(318))))</f>
        <v>994.04325307602244</v>
      </c>
      <c r="E39" s="25">
        <f>E36-(_xlfn.T.INV.2T(0.01,113)*((_xlfn.STDEV.S('Group 3'!N:N))/(SQRT(114))))</f>
        <v>1010.8288463205976</v>
      </c>
      <c r="F39" s="25">
        <f>F36-(_xlfn.T.INV.2T(0.01,15)*((_xlfn.STDEV.S('Group 4'!N:N))/(SQRT(16))))</f>
        <v>949.02516916512127</v>
      </c>
    </row>
    <row r="42" spans="1:8" x14ac:dyDescent="0.2">
      <c r="A42" s="14" t="s">
        <v>2225</v>
      </c>
      <c r="B42" s="21" t="s">
        <v>2205</v>
      </c>
      <c r="C42" s="21" t="s">
        <v>2191</v>
      </c>
      <c r="D42" s="21" t="s">
        <v>2192</v>
      </c>
      <c r="E42" s="21" t="s">
        <v>2193</v>
      </c>
      <c r="F42" s="21" t="s">
        <v>2194</v>
      </c>
    </row>
    <row r="43" spans="1:8" x14ac:dyDescent="0.2">
      <c r="A43" s="13" t="s">
        <v>2218</v>
      </c>
      <c r="B43" s="25">
        <f>(((COUNT(SAT_Data!N2:N1283)-1)*B46)/_xlfn.CHISQ.INV(0.005,1282))</f>
        <v>10954.976663799542</v>
      </c>
      <c r="C43" s="25">
        <f>(((COUNT('Group 1'!N:N)-1)*C46)/_xlfn.CHISQ.INV(0.005,(COUNT('Group 1'!N:N))))</f>
        <v>10964.920172495691</v>
      </c>
      <c r="D43" s="25">
        <f>(((COUNT('Group 2'!N:N)-1)*D46)/_xlfn.CHISQ.INV(0.005,(COUNT('Group 2'!N:N))))</f>
        <v>12116.030614903748</v>
      </c>
      <c r="E43" s="25">
        <f>(((COUNT('Group 3'!N:N)-1)*E46)/_xlfn.CHISQ.INV(0.005,(COUNT('Group 3'!N:N))))</f>
        <v>16124.136069924838</v>
      </c>
      <c r="F43" s="25">
        <f>(((COUNT('Group 4'!N:N)-1)*F46)/_xlfn.CHISQ.INV(0.005,(COUNT('Group 4'!N:N))))</f>
        <v>30265.017456767066</v>
      </c>
    </row>
    <row r="44" spans="1:8" x14ac:dyDescent="0.2">
      <c r="A44" s="13" t="s">
        <v>2219</v>
      </c>
      <c r="B44" s="25">
        <f>(((COUNT(SAT_Data!N:N)-1)*B46)/_xlfn.CHISQ.INV(0.025,1282))</f>
        <v>10683.709949269762</v>
      </c>
      <c r="C44" s="25">
        <f>(((COUNT('Group 1'!N:N)-1)*C46)/_xlfn.CHISQ.INV(0.025,(COUNT('Group 1'!N:N))))</f>
        <v>10626.842359572662</v>
      </c>
      <c r="D44" s="25">
        <f>(((COUNT('Group 2'!N:N)-1)*D46)/_xlfn.CHISQ.INV(0.025,(COUNT('Group 2'!N:N))))</f>
        <v>11502.636603295965</v>
      </c>
      <c r="E44" s="25">
        <f>(((COUNT('Group 3'!N:N)-1)*E46)/_xlfn.CHISQ.INV(0.025,(COUNT('Group 3'!N:N))))</f>
        <v>14727.138429814</v>
      </c>
      <c r="F44" s="25">
        <f>(((COUNT('Group 4'!N:N)-1)*F46)/_xlfn.CHISQ.INV(0.025,(COUNT('Group 4'!N:N))))</f>
        <v>22529.892816985659</v>
      </c>
      <c r="H44">
        <f>(C36-B36)/(SQRT(C46)/SQRT(C26))</f>
        <v>-0.77974864733522986</v>
      </c>
    </row>
    <row r="45" spans="1:8" x14ac:dyDescent="0.2">
      <c r="A45" s="13" t="s">
        <v>2220</v>
      </c>
      <c r="B45" s="25">
        <f>(((COUNT(SAT_Data!N:N)-1)*B46)/_xlfn.CHISQ.INV(0.05,1282))</f>
        <v>10548.361597711386</v>
      </c>
      <c r="C45" s="25">
        <f>(((COUNT('Group 1'!N:N)-1)*C46)/_xlfn.CHISQ.INV(0.05,(COUNT('Group 1'!N:N))))</f>
        <v>10459.205373989602</v>
      </c>
      <c r="D45" s="25">
        <f>(((COUNT('Group 2'!N:N)-1)*D46)/_xlfn.CHISQ.INV(0.05,(COUNT('Group 2'!N:N))))</f>
        <v>11204.644920648874</v>
      </c>
      <c r="E45" s="25">
        <f>(((COUNT('Group 3'!N:N)-1)*E46)/_xlfn.CHISQ.INV(0.05,(COUNT('Group 3'!N:N))))</f>
        <v>14073.73673037572</v>
      </c>
      <c r="F45" s="25">
        <f>(((COUNT('Group 4'!N:N)-1)*F46)/_xlfn.CHISQ.INV(0.05,(COUNT('Group 4'!N:N))))</f>
        <v>19547.333033754443</v>
      </c>
    </row>
    <row r="46" spans="1:8" x14ac:dyDescent="0.2">
      <c r="A46" s="13" t="s">
        <v>2216</v>
      </c>
      <c r="B46" s="25">
        <f>_xlfn.VAR.S(SAT_Data!N:N)</f>
        <v>9880.246787623264</v>
      </c>
      <c r="C46" s="25">
        <f>_xlfn.VAR.S('Group 1'!N:N)</f>
        <v>9642.7893401965084</v>
      </c>
      <c r="D46" s="25">
        <f>_xlfn.VAR.S('Group 2'!N:N)</f>
        <v>9815.0610876336705</v>
      </c>
      <c r="E46" s="25">
        <f>_xlfn.VAR.S('Group 3'!N:N)</f>
        <v>11252.900481291708</v>
      </c>
      <c r="F46" s="25">
        <f>_xlfn.VAR.S('Group 4'!N:N)</f>
        <v>10375.262500000001</v>
      </c>
      <c r="H46">
        <f>_xlfn.NORM.S.INV(0.9)</f>
        <v>1.2815515655446006</v>
      </c>
    </row>
    <row r="47" spans="1:8" x14ac:dyDescent="0.2">
      <c r="A47" s="13" t="s">
        <v>2221</v>
      </c>
      <c r="B47" s="25">
        <f>(((COUNT(SAT_Data!N:N)-1)*B46)/_xlfn.CHISQ.INV.RT(0.05,1282))</f>
        <v>9262.6624232149115</v>
      </c>
      <c r="C47" s="25">
        <f>(((COUNT('Group 1'!N:N)-1)*C46)/_xlfn.CHISQ.INV.RT(0.05,(COUNT('Group 1'!N:N))))</f>
        <v>8902.2326906556755</v>
      </c>
      <c r="D47" s="25">
        <f>(((COUNT('Group 2'!N:N)-1)*D46)/_xlfn.CHISQ.INV.RT(0.05,(COUNT('Group 2'!N:N))))</f>
        <v>8628.6331852646144</v>
      </c>
      <c r="E47" s="25">
        <f>(((COUNT('Group 3'!N:N)-1)*E46)/_xlfn.CHISQ.INV.RT(0.05,(COUNT('Group 3'!N:N))))</f>
        <v>9087.8410614622608</v>
      </c>
      <c r="F47" s="25">
        <f>(((COUNT('Group 4'!N:N)-1)*F46)/_xlfn.CHISQ.INV.RT(0.05,(COUNT('Group 4'!N:N))))</f>
        <v>5918.2989985685999</v>
      </c>
    </row>
    <row r="48" spans="1:8" x14ac:dyDescent="0.2">
      <c r="A48" s="13" t="s">
        <v>2222</v>
      </c>
      <c r="B48" s="25">
        <f>(((COUNT(SAT_Data!N:N)-1)*B46)/_xlfn.CHISQ.INV.RT(0.025,1282))</f>
        <v>9150.7236485621324</v>
      </c>
      <c r="C48" s="25">
        <f>(((COUNT('Group 1'!N:N)-1)*C46)/_xlfn.CHISQ.INV.RT(0.025,(COUNT('Group 1'!N:N))))</f>
        <v>8769.767518233677</v>
      </c>
      <c r="D48" s="25">
        <f>(((COUNT('Group 2'!N:N)-1)*D46)/_xlfn.CHISQ.INV.RT(0.025,(COUNT('Group 2'!N:N))))</f>
        <v>8425.1819942770471</v>
      </c>
      <c r="E48" s="25">
        <f>(((COUNT('Group 3'!N:N)-1)*E46)/_xlfn.CHISQ.INV.RT(0.025,(COUNT('Group 3'!N:N))))</f>
        <v>8742.8922483988972</v>
      </c>
      <c r="F48" s="25">
        <f>(((COUNT('Group 4'!N:N)-1)*F46)/_xlfn.CHISQ.INV.RT(0.025,(COUNT('Group 4'!N:N))))</f>
        <v>5395.2867133532409</v>
      </c>
    </row>
    <row r="49" spans="1:31" x14ac:dyDescent="0.2">
      <c r="A49" s="13" t="s">
        <v>2223</v>
      </c>
      <c r="B49" s="25">
        <f>(((COUNT(SAT_Data!N:N)-1)*B46)/_xlfn.CHISQ.INV.RT(0.005,1282))</f>
        <v>8937.1159443251745</v>
      </c>
      <c r="C49" s="25">
        <f>(((COUNT('Group 1'!N:N)-1)*C46)/_xlfn.CHISQ.INV.RT(0.005,(COUNT('Group 1'!N:N))))</f>
        <v>8518.3927140530359</v>
      </c>
      <c r="D49" s="25">
        <f>(((COUNT('Group 2'!N:N)-1)*D46)/_xlfn.CHISQ.INV.RT(0.005,(COUNT('Group 2'!N:N))))</f>
        <v>8045.7565906395812</v>
      </c>
      <c r="E49" s="25">
        <f>(((COUNT('Group 3'!N:N)-1)*E46)/_xlfn.CHISQ.INV.RT(0.005,(COUNT('Group 3'!N:N))))</f>
        <v>8117.9762301335877</v>
      </c>
      <c r="F49" s="25">
        <f>(((COUNT('Group 4'!N:N)-1)*F46)/_xlfn.CHISQ.INV.RT(0.005,(COUNT('Group 4'!N:N))))</f>
        <v>4541.6316080751203</v>
      </c>
    </row>
    <row r="51" spans="1:31" x14ac:dyDescent="0.2">
      <c r="H51" t="s">
        <v>2263</v>
      </c>
      <c r="R51" s="16"/>
      <c r="S51" s="16"/>
      <c r="T51" s="16"/>
      <c r="U51" s="16"/>
      <c r="V51" s="16"/>
      <c r="W51" s="16"/>
      <c r="X51" s="16"/>
      <c r="AA51" s="14" t="s">
        <v>2305</v>
      </c>
      <c r="AB51" s="29" t="s">
        <v>2304</v>
      </c>
    </row>
    <row r="52" spans="1:31" x14ac:dyDescent="0.2">
      <c r="A52" s="14" t="s">
        <v>2298</v>
      </c>
      <c r="B52" s="26" t="s">
        <v>2191</v>
      </c>
      <c r="C52" s="26" t="s">
        <v>2192</v>
      </c>
      <c r="D52" s="26" t="s">
        <v>2193</v>
      </c>
      <c r="E52" s="26" t="s">
        <v>2194</v>
      </c>
      <c r="I52" s="10" t="s">
        <v>2257</v>
      </c>
      <c r="J52" t="s">
        <v>2240</v>
      </c>
      <c r="K52" t="s">
        <v>2242</v>
      </c>
      <c r="L52" t="s">
        <v>2243</v>
      </c>
      <c r="M52" t="s">
        <v>2244</v>
      </c>
      <c r="N52" t="s">
        <v>2245</v>
      </c>
      <c r="O52" t="s">
        <v>2241</v>
      </c>
      <c r="R52" s="17" t="s">
        <v>2257</v>
      </c>
      <c r="S52" s="21" t="s">
        <v>2281</v>
      </c>
      <c r="T52" s="21" t="s">
        <v>2282</v>
      </c>
      <c r="U52" s="21" t="s">
        <v>2300</v>
      </c>
      <c r="V52" s="21" t="s">
        <v>2301</v>
      </c>
      <c r="W52" s="21" t="s">
        <v>2302</v>
      </c>
      <c r="X52" s="21" t="s">
        <v>2303</v>
      </c>
      <c r="AA52" s="20" t="s">
        <v>2264</v>
      </c>
      <c r="AB52" s="18">
        <f>((J16-1)*Q17+(K16-1)*R17)/(J16+K16-2)</f>
        <v>9690.2764218813609</v>
      </c>
    </row>
    <row r="53" spans="1:31" x14ac:dyDescent="0.2">
      <c r="A53" s="13" t="s">
        <v>2226</v>
      </c>
      <c r="B53" s="25">
        <f>(J17-I17)/(SQRT(Q17)/SQRT(J16))</f>
        <v>-0.77974864733522986</v>
      </c>
      <c r="C53" s="25">
        <f>(K17-I17)/(SQRT(R17)/SQRT(K16))</f>
        <v>-0.51368118970751397</v>
      </c>
      <c r="D53" s="25">
        <f>(L17-I17)/(SQRT(S17)/SQRT(L16))</f>
        <v>2.5732133251902805</v>
      </c>
      <c r="E53" s="25">
        <f>(M17-I17)/(SQRT(T17)/SQRT(M16))</f>
        <v>0.50141564964341223</v>
      </c>
      <c r="I53" t="s">
        <v>2235</v>
      </c>
      <c r="J53" s="7">
        <f>(J17-K17)+SQRT((Q17/J16)+(R17/K16))*_xlfn.T.INV.2T(0.05,1150)</f>
        <v>12.982318878478157</v>
      </c>
      <c r="K53" s="7">
        <f>(J17-L17)+SQRT((Q17/J16)+(S17/L16))*_xlfn.T.INV.2T(0.05,946)</f>
        <v>-7.6089450351032504</v>
      </c>
      <c r="L53" s="7">
        <f>(J17-M17)+SQRT((Q17/J16)+(T17/M16))*_xlfn.T.INV.2T(0.05,848)</f>
        <v>35.00515340476197</v>
      </c>
      <c r="M53" s="7">
        <f>(K17-L17)+SQRT((R17/K16)+(S17/L16))*_xlfn.T.INV.2T(0.05,430)</f>
        <v>-6.045987230948505</v>
      </c>
      <c r="N53" s="7">
        <f>(K17-M17)+SQRT((R17/K16)+(T17/M16))*_xlfn.T.INV.2T(0.05,332)</f>
        <v>35.648660893890394</v>
      </c>
      <c r="O53" s="7">
        <f>(L17-M17)+SQRT((S17/L16)+(T17/M16))*_xlfn.T.INV.2T(0.05,128)</f>
        <v>66.88271736833002</v>
      </c>
      <c r="R53" s="13" t="s">
        <v>2235</v>
      </c>
      <c r="S53" s="28">
        <f>(J17-K17)+(SQRT((AB52/J16)+(AB52/K16)))*_xlfn.T.INV.2T(0.05, J16+K16-2)</f>
        <v>12.931694114738066</v>
      </c>
      <c r="T53" s="28">
        <f>(J17-L17)+(SQRT((AB53/J16)+(AB53/L16)))*_xlfn.T.INV.2T(0.05, J16+L16-2)</f>
        <v>-8.7829456702739073</v>
      </c>
      <c r="U53" s="28">
        <f>(J17-M17)+(SQRT((AB54/J16)+(AB54/M16)))*_xlfn.T.INV.2T(0.05, J16+M16-2)</f>
        <v>33.257628410896146</v>
      </c>
      <c r="V53" s="28">
        <f>(K17-L17)+(SQRT((AB55/K16)+(AB55/L16)))*_xlfn.T.INV.2T(0.05, K16+L16-2)</f>
        <v>-6.7574634769471196</v>
      </c>
      <c r="W53" s="28">
        <f>(K17-M17)+(SQRT((AB56/K16)+(AB56/M16)))*_xlfn.T.INV.2T(0.05, K16+M16-2)</f>
        <v>34.37425184996826</v>
      </c>
      <c r="X53" s="28">
        <f>(L17-M17)+(SQRT((AB57/L16)+(AB57/M16)))*_xlfn.T.INV.2T(0.05, L16+M16-2)</f>
        <v>68.576218825688017</v>
      </c>
      <c r="AA53" s="20" t="s">
        <v>2292</v>
      </c>
      <c r="AB53" s="18">
        <f>((J16-1)*Q17+(L16-1)*S17)/(J16+L16-2)</f>
        <v>9835.1176266063994</v>
      </c>
    </row>
    <row r="54" spans="1:31" x14ac:dyDescent="0.2">
      <c r="A54" s="13" t="s">
        <v>2227</v>
      </c>
      <c r="B54" s="25">
        <f>_xlfn.T.INV(0.9,C26-1)</f>
        <v>1.2825686969763592</v>
      </c>
      <c r="C54" s="25">
        <f>_xlfn.T.INV(0.9,C27-1)</f>
        <v>1.2842278691983715</v>
      </c>
      <c r="D54" s="25">
        <f>_xlfn.T.INV(0.9,C28-1)</f>
        <v>1.2890883547514773</v>
      </c>
      <c r="E54" s="25">
        <f>_xlfn.T.INV(0.9,C29-1)</f>
        <v>1.3406056078504547</v>
      </c>
      <c r="I54" t="s">
        <v>2236</v>
      </c>
      <c r="J54" s="7">
        <f>(J17-K17)-SQRT((Q17/J16)+(R17/K16))*_xlfn.T.INV.2T(0.05,1150)</f>
        <v>-12.577450320494439</v>
      </c>
      <c r="K54" s="7">
        <f>(J17-L17)-SQRT((Q17/J16)+(S17/L16))*_xlfn.T.INV.2T(0.05,946)</f>
        <v>-48.824981507872977</v>
      </c>
      <c r="L54" s="7">
        <f>(J17-M17)-SQRT((Q17/J16)+(T17/M16))*_xlfn.T.INV.2T(0.05,848)</f>
        <v>-65.844781702124166</v>
      </c>
      <c r="M54" s="7">
        <f>(K17-L17)-SQRT((R17/K16)+(S17/L16))*_xlfn.T.INV.2T(0.05,430)</f>
        <v>-50.792807870011437</v>
      </c>
      <c r="N54" s="7">
        <f>(K17-M17)-SQRT((R17/K16)+(T17/M16))*_xlfn.T.INV.2T(0.05,332)</f>
        <v>-66.893157749236309</v>
      </c>
      <c r="O54" s="7">
        <f>(L17-M17)-SQRT((S17/L16)+(T17/M16))*_xlfn.T.INV.2T(0.05,128)</f>
        <v>-41.288419122715993</v>
      </c>
      <c r="P54" t="s">
        <v>2261</v>
      </c>
      <c r="R54" s="13" t="s">
        <v>2236</v>
      </c>
      <c r="S54" s="28">
        <f>(J17-K17)-(SQRT((AB52/J16)+(AB52/K16)))*_xlfn.T.INV.2T(0.05, J16+K16-2)</f>
        <v>-12.526825556754348</v>
      </c>
      <c r="T54" s="28">
        <f>(J17-L17)-(SQRT((AB53/J16)+(AB53/L16)))*_xlfn.T.INV.2T(0.05, J16+L16-2)</f>
        <v>-47.65098087270232</v>
      </c>
      <c r="U54" s="28">
        <f>(J17-M17)-(SQRT((AB54/J16)+(AB54/M16)))*_xlfn.T.INV.2T(0.05, J16+M16-2)</f>
        <v>-64.097256708258342</v>
      </c>
      <c r="V54" s="28">
        <f>(K17-L17)-(SQRT((AB55/K16)+(AB55/L16)))*_xlfn.T.INV.2T(0.05, K16+L16-2)</f>
        <v>-50.081331624012819</v>
      </c>
      <c r="W54" s="28">
        <f>(K17-M17)-(SQRT((AB56/K16)+(AB56/M16)))*_xlfn.T.INV.2T(0.05, K16+M16-2)</f>
        <v>-65.618748705314175</v>
      </c>
      <c r="X54" s="28">
        <f>(L17-M17)-(SQRT((AB57/L16)+(AB57/M16)))*_xlfn.T.INV.2T(0.05, L16+M16-2)</f>
        <v>-42.981920580073982</v>
      </c>
      <c r="AA54" s="20" t="s">
        <v>2293</v>
      </c>
      <c r="AB54" s="18">
        <f>((J16-1)*Q17+(M16-1)*T17)/(J16+M16-2)</f>
        <v>9655.7458229760505</v>
      </c>
    </row>
    <row r="55" spans="1:31" x14ac:dyDescent="0.2">
      <c r="A55" s="13" t="s">
        <v>2228</v>
      </c>
      <c r="B55" s="25">
        <f>_xlfn.T.INV(0.95,C26-1)</f>
        <v>1.6466849300613449</v>
      </c>
      <c r="C55" s="25">
        <f>_xlfn.T.INV(0.95,C27-1)</f>
        <v>1.6496746335097878</v>
      </c>
      <c r="D55" s="25">
        <f>_xlfn.T.INV(0.95,C28-1)</f>
        <v>1.6584502163399364</v>
      </c>
      <c r="E55" s="25">
        <f>_xlfn.T.INV(0.95,C29-1)</f>
        <v>1.7530503556925723</v>
      </c>
      <c r="I55" t="s">
        <v>2237</v>
      </c>
      <c r="J55" s="7">
        <f>_xlfn.T.INV.2T(0.05,1150)</f>
        <v>1.9620289649840483</v>
      </c>
      <c r="K55" s="7">
        <f>N72</f>
        <v>1.9769314886342577</v>
      </c>
      <c r="L55" s="7">
        <f>R72</f>
        <v>2.119905299221255</v>
      </c>
      <c r="M55" s="7">
        <f>V72</f>
        <v>1.9726626923813055</v>
      </c>
      <c r="N55" s="7">
        <f>Z72</f>
        <v>2.119905299221255</v>
      </c>
      <c r="O55" s="7">
        <f>AD72</f>
        <v>2.0859634472658648</v>
      </c>
      <c r="R55" s="13" t="s">
        <v>2237</v>
      </c>
      <c r="S55" s="28">
        <f>_xlfn.T.INV.2T(0.05,1150)</f>
        <v>1.9620289649840483</v>
      </c>
      <c r="T55" s="28">
        <f>N72</f>
        <v>1.9769314886342577</v>
      </c>
      <c r="U55" s="28">
        <f>R72</f>
        <v>2.119905299221255</v>
      </c>
      <c r="V55" s="28">
        <f>V72</f>
        <v>1.9726626923813055</v>
      </c>
      <c r="W55" s="28">
        <f>Z72</f>
        <v>2.119905299221255</v>
      </c>
      <c r="X55" s="28">
        <f>AD72</f>
        <v>2.0859634472658648</v>
      </c>
      <c r="AA55" s="20" t="s">
        <v>2294</v>
      </c>
      <c r="AB55" s="18">
        <f>((K16-1)*R17+(L16-1)*S17)/(K16+L16-2)</f>
        <v>10192.91190503683</v>
      </c>
    </row>
    <row r="56" spans="1:31" x14ac:dyDescent="0.2">
      <c r="A56" s="13" t="s">
        <v>2229</v>
      </c>
      <c r="B56" s="25">
        <f>_xlfn.T.INV(0.99,C26-1)</f>
        <v>2.3308328084687702</v>
      </c>
      <c r="C56" s="25">
        <f>_xlfn.T.INV(0.99,C27-1)</f>
        <v>2.3381686457846316</v>
      </c>
      <c r="D56" s="25">
        <f>_xlfn.T.INV(0.99,C28-1)</f>
        <v>2.3598011620674364</v>
      </c>
      <c r="E56" s="25">
        <f>_xlfn.T.INV(0.99,C29-1)</f>
        <v>2.6024802950111217</v>
      </c>
      <c r="I56" t="s">
        <v>2238</v>
      </c>
      <c r="J56" s="7">
        <f>J68</f>
        <v>3.1078678042496161E-2</v>
      </c>
      <c r="K56" s="7">
        <f>N68</f>
        <v>-2.6870647871821052</v>
      </c>
      <c r="L56" s="7">
        <f>R68</f>
        <v>-0.60020817477039268</v>
      </c>
      <c r="M56" s="7">
        <f>V68</f>
        <v>-2.4966340336349075</v>
      </c>
      <c r="N56" s="7">
        <f>Z68</f>
        <v>-0.59938614222948805</v>
      </c>
      <c r="O56" s="7">
        <f>AD68</f>
        <v>0.46817194959252484</v>
      </c>
      <c r="R56" s="13" t="s">
        <v>2238</v>
      </c>
      <c r="S56" s="28">
        <f>J68</f>
        <v>3.1078678042496161E-2</v>
      </c>
      <c r="T56" s="28">
        <f>N68</f>
        <v>-2.6870647871821052</v>
      </c>
      <c r="U56" s="28">
        <f>R68</f>
        <v>-0.60020817477039268</v>
      </c>
      <c r="V56" s="28">
        <f>V68</f>
        <v>-2.4966340336349075</v>
      </c>
      <c r="W56" s="28">
        <f>Z68</f>
        <v>-0.59938614222948805</v>
      </c>
      <c r="X56" s="28">
        <f>AD68</f>
        <v>0.46817194959252484</v>
      </c>
      <c r="AA56" s="20" t="s">
        <v>2295</v>
      </c>
      <c r="AB56" s="18">
        <f>((K16-1)*R17+(M16-1)*T17)/(K16+M16-2)</f>
        <v>9840.371392409259</v>
      </c>
    </row>
    <row r="57" spans="1:31" x14ac:dyDescent="0.2">
      <c r="I57" t="s">
        <v>2239</v>
      </c>
      <c r="J57" t="s">
        <v>2256</v>
      </c>
      <c r="K57" t="s">
        <v>2233</v>
      </c>
      <c r="L57" t="s">
        <v>2256</v>
      </c>
      <c r="M57" t="s">
        <v>2233</v>
      </c>
      <c r="N57" t="s">
        <v>2256</v>
      </c>
      <c r="O57" t="s">
        <v>2256</v>
      </c>
      <c r="R57" s="13" t="s">
        <v>2239</v>
      </c>
      <c r="S57" s="27" t="s">
        <v>2256</v>
      </c>
      <c r="T57" s="27" t="s">
        <v>2233</v>
      </c>
      <c r="U57" s="27" t="s">
        <v>2256</v>
      </c>
      <c r="V57" s="27" t="s">
        <v>2233</v>
      </c>
      <c r="W57" s="27" t="s">
        <v>2256</v>
      </c>
      <c r="X57" s="27" t="s">
        <v>2256</v>
      </c>
      <c r="AA57" s="20" t="s">
        <v>2296</v>
      </c>
      <c r="AB57" s="18">
        <f>((L16-1)*S17+(M16-1)*T17)/(L16+M16-2)</f>
        <v>11150.052280359087</v>
      </c>
    </row>
    <row r="59" spans="1:31" x14ac:dyDescent="0.2">
      <c r="A59" s="14" t="s">
        <v>2299</v>
      </c>
      <c r="B59" s="21" t="s">
        <v>2191</v>
      </c>
      <c r="C59" s="21" t="s">
        <v>2192</v>
      </c>
      <c r="D59" s="21" t="s">
        <v>2193</v>
      </c>
      <c r="E59" s="21" t="s">
        <v>2194</v>
      </c>
      <c r="I59" t="s">
        <v>2240</v>
      </c>
      <c r="M59" t="s">
        <v>2242</v>
      </c>
      <c r="Q59" t="s">
        <v>2243</v>
      </c>
      <c r="U59" t="s">
        <v>2244</v>
      </c>
      <c r="Y59" t="s">
        <v>2245</v>
      </c>
      <c r="AC59" t="s">
        <v>2241</v>
      </c>
    </row>
    <row r="60" spans="1:31" x14ac:dyDescent="0.2">
      <c r="A60" s="13" t="s">
        <v>2230</v>
      </c>
      <c r="B60" s="11" t="s">
        <v>2256</v>
      </c>
      <c r="C60" s="11" t="s">
        <v>2256</v>
      </c>
      <c r="D60" s="11" t="s">
        <v>2233</v>
      </c>
      <c r="E60" s="11" t="s">
        <v>2256</v>
      </c>
      <c r="I60" t="s">
        <v>2246</v>
      </c>
      <c r="M60" t="s">
        <v>2246</v>
      </c>
      <c r="Q60" t="s">
        <v>2246</v>
      </c>
      <c r="U60" t="s">
        <v>2246</v>
      </c>
      <c r="Y60" t="s">
        <v>2246</v>
      </c>
      <c r="AC60" t="s">
        <v>2246</v>
      </c>
    </row>
    <row r="61" spans="1:31" ht="17" thickBot="1" x14ac:dyDescent="0.25">
      <c r="A61" s="13" t="s">
        <v>2231</v>
      </c>
      <c r="B61" s="11" t="s">
        <v>2256</v>
      </c>
      <c r="C61" s="11" t="s">
        <v>2256</v>
      </c>
      <c r="D61" s="11" t="s">
        <v>2233</v>
      </c>
      <c r="E61" s="11" t="s">
        <v>2256</v>
      </c>
    </row>
    <row r="62" spans="1:31" x14ac:dyDescent="0.2">
      <c r="A62" s="13" t="s">
        <v>2232</v>
      </c>
      <c r="B62" s="11" t="s">
        <v>2256</v>
      </c>
      <c r="C62" s="11" t="s">
        <v>2256</v>
      </c>
      <c r="D62" s="11" t="s">
        <v>2233</v>
      </c>
      <c r="E62" s="11" t="s">
        <v>2256</v>
      </c>
      <c r="I62" s="6"/>
      <c r="J62" s="6" t="s">
        <v>13</v>
      </c>
      <c r="K62" s="6" t="s">
        <v>13</v>
      </c>
      <c r="M62" s="6"/>
      <c r="N62" s="6" t="s">
        <v>13</v>
      </c>
      <c r="O62" s="6" t="s">
        <v>13</v>
      </c>
      <c r="Q62" s="6"/>
      <c r="R62" s="6" t="s">
        <v>13</v>
      </c>
      <c r="S62" s="6" t="s">
        <v>13</v>
      </c>
      <c r="U62" s="6"/>
      <c r="V62" s="6" t="s">
        <v>13</v>
      </c>
      <c r="W62" s="6" t="s">
        <v>13</v>
      </c>
      <c r="Y62" s="6"/>
      <c r="Z62" s="6" t="s">
        <v>13</v>
      </c>
      <c r="AA62" s="6" t="s">
        <v>13</v>
      </c>
      <c r="AC62" s="6"/>
      <c r="AD62" s="6" t="s">
        <v>13</v>
      </c>
      <c r="AE62" s="6" t="s">
        <v>13</v>
      </c>
    </row>
    <row r="63" spans="1:31" x14ac:dyDescent="0.2">
      <c r="I63" s="4" t="s">
        <v>2216</v>
      </c>
      <c r="J63" s="8">
        <v>1008.6426858513189</v>
      </c>
      <c r="K63" s="8">
        <v>1008.440251572327</v>
      </c>
      <c r="M63" s="4" t="s">
        <v>2216</v>
      </c>
      <c r="N63" s="8">
        <v>1008.6426858513189</v>
      </c>
      <c r="O63" s="8">
        <v>1036.859649122807</v>
      </c>
      <c r="Q63" s="4" t="s">
        <v>2216</v>
      </c>
      <c r="R63" s="8">
        <v>1008.6426858513189</v>
      </c>
      <c r="S63" s="8">
        <v>1024.0625</v>
      </c>
      <c r="U63" s="4" t="s">
        <v>2216</v>
      </c>
      <c r="V63" s="8">
        <v>1008.440251572327</v>
      </c>
      <c r="W63" s="8">
        <v>1036.859649122807</v>
      </c>
      <c r="Y63" s="4" t="s">
        <v>2216</v>
      </c>
      <c r="Z63" s="8">
        <v>1008.440251572327</v>
      </c>
      <c r="AA63" s="8">
        <v>1024.0625</v>
      </c>
      <c r="AC63" s="4" t="s">
        <v>2216</v>
      </c>
      <c r="AD63" s="8">
        <v>1036.859649122807</v>
      </c>
      <c r="AE63" s="8">
        <v>1024.0625</v>
      </c>
    </row>
    <row r="64" spans="1:31" x14ac:dyDescent="0.2">
      <c r="A64" t="s">
        <v>2291</v>
      </c>
      <c r="I64" s="4" t="s">
        <v>2247</v>
      </c>
      <c r="J64" s="8">
        <v>9642.7893401965102</v>
      </c>
      <c r="K64" s="8">
        <v>9815.0610876336596</v>
      </c>
      <c r="M64" s="4" t="s">
        <v>2247</v>
      </c>
      <c r="N64" s="8">
        <v>9642.7893401965102</v>
      </c>
      <c r="O64" s="8">
        <v>11252.900481291708</v>
      </c>
      <c r="Q64" s="4" t="s">
        <v>2247</v>
      </c>
      <c r="R64" s="8">
        <v>9642.7893401965102</v>
      </c>
      <c r="S64" s="8">
        <v>10375.262500000001</v>
      </c>
      <c r="U64" s="4" t="s">
        <v>2247</v>
      </c>
      <c r="V64" s="8">
        <v>9815.0610876336596</v>
      </c>
      <c r="W64" s="8">
        <v>11252.900481291708</v>
      </c>
      <c r="Y64" s="4" t="s">
        <v>2247</v>
      </c>
      <c r="Z64" s="8">
        <v>9815.0610876336596</v>
      </c>
      <c r="AA64" s="8">
        <v>10375.262500000001</v>
      </c>
      <c r="AC64" s="4" t="s">
        <v>2247</v>
      </c>
      <c r="AD64" s="8">
        <v>11252.900481291708</v>
      </c>
      <c r="AE64" s="8">
        <v>10375.262500000001</v>
      </c>
    </row>
    <row r="65" spans="1:31" x14ac:dyDescent="0.2">
      <c r="A65" s="2" t="s">
        <v>2210</v>
      </c>
      <c r="B65" t="s">
        <v>2205</v>
      </c>
      <c r="C65" t="s">
        <v>2191</v>
      </c>
      <c r="D65" t="s">
        <v>2192</v>
      </c>
      <c r="E65" t="s">
        <v>2193</v>
      </c>
      <c r="F65" t="s">
        <v>2194</v>
      </c>
      <c r="I65" s="4" t="s">
        <v>2248</v>
      </c>
      <c r="J65" s="8">
        <v>834</v>
      </c>
      <c r="K65" s="8">
        <v>318</v>
      </c>
      <c r="M65" s="4" t="s">
        <v>2248</v>
      </c>
      <c r="N65" s="8">
        <v>834</v>
      </c>
      <c r="O65" s="8">
        <v>114</v>
      </c>
      <c r="Q65" s="4" t="s">
        <v>2248</v>
      </c>
      <c r="R65" s="8">
        <v>834</v>
      </c>
      <c r="S65" s="8">
        <v>16</v>
      </c>
      <c r="U65" s="4" t="s">
        <v>2248</v>
      </c>
      <c r="V65" s="8">
        <v>318</v>
      </c>
      <c r="W65" s="8">
        <v>114</v>
      </c>
      <c r="Y65" s="4" t="s">
        <v>2248</v>
      </c>
      <c r="Z65" s="8">
        <v>318</v>
      </c>
      <c r="AA65" s="8">
        <v>16</v>
      </c>
      <c r="AC65" s="4" t="s">
        <v>2248</v>
      </c>
      <c r="AD65" s="8">
        <v>114</v>
      </c>
      <c r="AE65" s="8">
        <v>16</v>
      </c>
    </row>
    <row r="66" spans="1:31" x14ac:dyDescent="0.2">
      <c r="A66" t="s">
        <v>2211</v>
      </c>
      <c r="B66">
        <f>CORREL(SAT_Data!N:N,SAT_Data!X:X)</f>
        <v>-0.16337237810282937</v>
      </c>
      <c r="C66">
        <f>CORREL('Group 1'!N:N,'Group 1'!X:X)</f>
        <v>-0.14314299431107741</v>
      </c>
      <c r="D66">
        <f>CORREL('Group 2'!N:N,'Group 2'!X:X)</f>
        <v>-0.37096429152012511</v>
      </c>
      <c r="E66">
        <f>CORREL('Group 3'!N:N,'Group 3'!X:X)</f>
        <v>-8.4955471925912157E-2</v>
      </c>
      <c r="F66">
        <f>CORREL('Group 4'!N:N,'Group 4'!X:X)</f>
        <v>2.0899758651547088E-2</v>
      </c>
      <c r="I66" s="4" t="s">
        <v>2249</v>
      </c>
      <c r="J66" s="8">
        <v>0</v>
      </c>
      <c r="K66" s="4"/>
      <c r="M66" s="4" t="s">
        <v>2249</v>
      </c>
      <c r="N66" s="8">
        <v>0</v>
      </c>
      <c r="O66" s="4"/>
      <c r="Q66" s="4" t="s">
        <v>2249</v>
      </c>
      <c r="R66" s="8">
        <v>0</v>
      </c>
      <c r="S66" s="4"/>
      <c r="U66" s="4" t="s">
        <v>2249</v>
      </c>
      <c r="V66" s="8">
        <v>0</v>
      </c>
      <c r="W66" s="8"/>
      <c r="Y66" s="4" t="s">
        <v>2249</v>
      </c>
      <c r="Z66" s="8">
        <v>0</v>
      </c>
      <c r="AA66" s="8"/>
      <c r="AC66" s="4" t="s">
        <v>2249</v>
      </c>
      <c r="AD66" s="8">
        <v>0</v>
      </c>
      <c r="AE66" s="8"/>
    </row>
    <row r="67" spans="1:31" x14ac:dyDescent="0.2">
      <c r="I67" s="4" t="s">
        <v>2250</v>
      </c>
      <c r="J67" s="8">
        <v>569</v>
      </c>
      <c r="K67" s="4"/>
      <c r="M67" s="4" t="s">
        <v>2250</v>
      </c>
      <c r="N67" s="8">
        <v>141</v>
      </c>
      <c r="O67" s="4"/>
      <c r="Q67" s="4" t="s">
        <v>2250</v>
      </c>
      <c r="R67" s="8">
        <v>16</v>
      </c>
      <c r="S67" s="4"/>
      <c r="U67" s="4" t="s">
        <v>2250</v>
      </c>
      <c r="V67" s="8">
        <v>188</v>
      </c>
      <c r="W67" s="8"/>
      <c r="Y67" s="4" t="s">
        <v>2250</v>
      </c>
      <c r="Z67" s="8">
        <v>16</v>
      </c>
      <c r="AA67" s="8"/>
      <c r="AC67" s="4" t="s">
        <v>2250</v>
      </c>
      <c r="AD67" s="8">
        <v>20</v>
      </c>
      <c r="AE67" s="8"/>
    </row>
    <row r="68" spans="1:31" x14ac:dyDescent="0.2">
      <c r="I68" s="4" t="s">
        <v>2251</v>
      </c>
      <c r="J68" s="8">
        <v>3.1078678042496161E-2</v>
      </c>
      <c r="K68" s="4"/>
      <c r="M68" s="4" t="s">
        <v>2251</v>
      </c>
      <c r="N68" s="8">
        <v>-2.6870647871821052</v>
      </c>
      <c r="O68" s="4"/>
      <c r="Q68" s="4" t="s">
        <v>2251</v>
      </c>
      <c r="R68" s="8">
        <v>-0.60020817477039268</v>
      </c>
      <c r="S68" s="4"/>
      <c r="U68" s="4" t="s">
        <v>2251</v>
      </c>
      <c r="V68" s="8">
        <v>-2.4966340336349075</v>
      </c>
      <c r="W68" s="8"/>
      <c r="Y68" s="4" t="s">
        <v>2251</v>
      </c>
      <c r="Z68" s="8">
        <v>-0.59938614222948805</v>
      </c>
      <c r="AA68" s="8"/>
      <c r="AC68" s="4" t="s">
        <v>2251</v>
      </c>
      <c r="AD68" s="8">
        <v>0.46817194959252484</v>
      </c>
      <c r="AE68" s="8"/>
    </row>
    <row r="69" spans="1:31" ht="18" customHeight="1" x14ac:dyDescent="0.2">
      <c r="A69" s="14" t="s">
        <v>2307</v>
      </c>
      <c r="B69" s="36" t="s">
        <v>2285</v>
      </c>
      <c r="C69" s="36" t="s">
        <v>2286</v>
      </c>
      <c r="D69" s="37" t="s">
        <v>2287</v>
      </c>
      <c r="E69" s="37" t="s">
        <v>2288</v>
      </c>
      <c r="F69" s="21"/>
      <c r="G69" s="21"/>
      <c r="I69" s="4" t="s">
        <v>2252</v>
      </c>
      <c r="J69" s="8">
        <v>0.48760884592307291</v>
      </c>
      <c r="K69" s="4"/>
      <c r="M69" s="4" t="s">
        <v>2252</v>
      </c>
      <c r="N69" s="8">
        <v>4.0376346265490626E-3</v>
      </c>
      <c r="O69" s="4"/>
      <c r="Q69" s="4" t="s">
        <v>2252</v>
      </c>
      <c r="R69" s="8">
        <v>0.27838693509914714</v>
      </c>
      <c r="S69" s="4"/>
      <c r="U69" s="4" t="s">
        <v>2252</v>
      </c>
      <c r="V69" s="8">
        <v>6.69880069137268E-3</v>
      </c>
      <c r="W69" s="8"/>
      <c r="Y69" s="4" t="s">
        <v>2252</v>
      </c>
      <c r="Z69" s="8">
        <v>0.27865419532876151</v>
      </c>
      <c r="AA69" s="8"/>
      <c r="AC69" s="4" t="s">
        <v>2252</v>
      </c>
      <c r="AD69" s="8">
        <v>0.32236175368962439</v>
      </c>
      <c r="AE69" s="8"/>
    </row>
    <row r="70" spans="1:31" x14ac:dyDescent="0.2">
      <c r="A70" s="13" t="s">
        <v>2191</v>
      </c>
      <c r="B70" s="18">
        <f>C66</f>
        <v>-0.14314299431107741</v>
      </c>
      <c r="C70" s="11">
        <f>J16</f>
        <v>834</v>
      </c>
      <c r="D70" s="18">
        <f>LN((1+C66)/(1-C66))/2</f>
        <v>-0.14413285509168874</v>
      </c>
      <c r="E70" s="11">
        <f>C70-3</f>
        <v>831</v>
      </c>
      <c r="F70" s="18">
        <f>E70*D70^2</f>
        <v>17.263426610928732</v>
      </c>
      <c r="G70" s="18">
        <f>D70*E70</f>
        <v>-119.77440258119334</v>
      </c>
      <c r="I70" s="4" t="s">
        <v>2253</v>
      </c>
      <c r="J70" s="8">
        <v>1.6475359962821976</v>
      </c>
      <c r="K70" s="4"/>
      <c r="M70" s="4" t="s">
        <v>2253</v>
      </c>
      <c r="N70" s="8">
        <v>1.6557322872968145</v>
      </c>
      <c r="O70" s="4"/>
      <c r="Q70" s="4" t="s">
        <v>2253</v>
      </c>
      <c r="R70" s="8">
        <v>1.7458836762762506</v>
      </c>
      <c r="S70" s="4"/>
      <c r="U70" s="4" t="s">
        <v>2253</v>
      </c>
      <c r="V70" s="8">
        <v>1.6529991125717423</v>
      </c>
      <c r="W70" s="8"/>
      <c r="Y70" s="4" t="s">
        <v>2253</v>
      </c>
      <c r="Z70" s="8">
        <v>1.7458836762762506</v>
      </c>
      <c r="AA70" s="8"/>
      <c r="AC70" s="4" t="s">
        <v>2253</v>
      </c>
      <c r="AD70" s="8">
        <v>1.7247182429207868</v>
      </c>
      <c r="AE70" s="8"/>
    </row>
    <row r="71" spans="1:31" x14ac:dyDescent="0.2">
      <c r="A71" s="13" t="s">
        <v>2192</v>
      </c>
      <c r="B71" s="18">
        <f>D66</f>
        <v>-0.37096429152012511</v>
      </c>
      <c r="C71" s="11">
        <f>K16</f>
        <v>318</v>
      </c>
      <c r="D71" s="18">
        <f>LN((1+D66)/(1-D66))/2</f>
        <v>-0.38954080416164638</v>
      </c>
      <c r="E71" s="11">
        <f t="shared" ref="E71:E73" si="0">C71-3</f>
        <v>315</v>
      </c>
      <c r="F71" s="18">
        <f>E71*D71^2</f>
        <v>47.798742003674178</v>
      </c>
      <c r="G71" s="18">
        <f t="shared" ref="G71:G73" si="1">D71*E71</f>
        <v>-122.70535331091861</v>
      </c>
      <c r="I71" s="4" t="s">
        <v>2254</v>
      </c>
      <c r="J71" s="8">
        <v>0.97521769184614582</v>
      </c>
      <c r="K71" s="4"/>
      <c r="M71" s="4" t="s">
        <v>2254</v>
      </c>
      <c r="N71" s="8">
        <v>8.0752692530981253E-3</v>
      </c>
      <c r="O71" s="4"/>
      <c r="Q71" s="4" t="s">
        <v>2254</v>
      </c>
      <c r="R71" s="8">
        <v>0.55677387019829427</v>
      </c>
      <c r="S71" s="4"/>
      <c r="U71" s="4" t="s">
        <v>2254</v>
      </c>
      <c r="V71" s="8">
        <v>1.339760138274536E-2</v>
      </c>
      <c r="W71" s="8"/>
      <c r="Y71" s="4" t="s">
        <v>2254</v>
      </c>
      <c r="Z71" s="8">
        <v>0.55730839065752302</v>
      </c>
      <c r="AA71" s="8"/>
      <c r="AC71" s="4" t="s">
        <v>2254</v>
      </c>
      <c r="AD71" s="8">
        <v>0.64472350737924877</v>
      </c>
      <c r="AE71" s="8"/>
    </row>
    <row r="72" spans="1:31" ht="17" thickBot="1" x14ac:dyDescent="0.25">
      <c r="A72" s="13" t="s">
        <v>2193</v>
      </c>
      <c r="B72" s="18">
        <f>E66</f>
        <v>-8.4955471925912157E-2</v>
      </c>
      <c r="C72" s="11">
        <f>L16</f>
        <v>114</v>
      </c>
      <c r="D72" s="18">
        <f>LN((1+E66)/(1-E66))/2</f>
        <v>-8.5160748389751878E-2</v>
      </c>
      <c r="E72" s="11">
        <f t="shared" si="0"/>
        <v>111</v>
      </c>
      <c r="F72" s="18">
        <f t="shared" ref="F72:F73" si="2">E72*D72^2</f>
        <v>0.80501119035959157</v>
      </c>
      <c r="G72" s="18">
        <f t="shared" si="1"/>
        <v>-9.4528430712624587</v>
      </c>
      <c r="I72" s="5" t="s">
        <v>2255</v>
      </c>
      <c r="J72" s="9">
        <v>1.9641419100017055</v>
      </c>
      <c r="K72" s="5"/>
      <c r="M72" s="5" t="s">
        <v>2255</v>
      </c>
      <c r="N72" s="9">
        <v>1.9769314886342577</v>
      </c>
      <c r="O72" s="5"/>
      <c r="Q72" s="5" t="s">
        <v>2255</v>
      </c>
      <c r="R72" s="9">
        <v>2.119905299221255</v>
      </c>
      <c r="S72" s="5"/>
      <c r="U72" s="5" t="s">
        <v>2255</v>
      </c>
      <c r="V72" s="9">
        <v>1.9726626923813055</v>
      </c>
      <c r="W72" s="9"/>
      <c r="Y72" s="5" t="s">
        <v>2255</v>
      </c>
      <c r="Z72" s="9">
        <v>2.119905299221255</v>
      </c>
      <c r="AA72" s="9"/>
      <c r="AC72" s="5" t="s">
        <v>2255</v>
      </c>
      <c r="AD72" s="9">
        <v>2.0859634472658648</v>
      </c>
      <c r="AE72" s="9"/>
    </row>
    <row r="73" spans="1:31" x14ac:dyDescent="0.2">
      <c r="A73" s="13" t="s">
        <v>2194</v>
      </c>
      <c r="B73" s="18">
        <f>F66</f>
        <v>2.0899758651547088E-2</v>
      </c>
      <c r="C73" s="11">
        <f>M16</f>
        <v>16</v>
      </c>
      <c r="D73" s="18">
        <f>LN((1+F66)/(1-F66))/2</f>
        <v>2.0902802453550928E-2</v>
      </c>
      <c r="E73" s="11">
        <f t="shared" si="0"/>
        <v>13</v>
      </c>
      <c r="F73" s="18">
        <f t="shared" si="2"/>
        <v>5.6800529553582705E-3</v>
      </c>
      <c r="G73" s="18">
        <f t="shared" si="1"/>
        <v>0.27173643189616203</v>
      </c>
    </row>
    <row r="74" spans="1:31" x14ac:dyDescent="0.2">
      <c r="B74" s="11"/>
      <c r="C74" s="11"/>
      <c r="D74" s="11"/>
      <c r="E74" s="34">
        <f>SUM(E70:E73)</f>
        <v>1270</v>
      </c>
      <c r="F74" s="35">
        <f>SUM(F70:F73)</f>
        <v>65.872859857917859</v>
      </c>
      <c r="G74" s="35">
        <f>SUM(G70:G73)</f>
        <v>-251.66086253147824</v>
      </c>
    </row>
    <row r="75" spans="1:31" x14ac:dyDescent="0.2">
      <c r="I75" s="14" t="s">
        <v>2258</v>
      </c>
      <c r="J75" s="21" t="s">
        <v>2281</v>
      </c>
      <c r="K75" s="21" t="s">
        <v>2282</v>
      </c>
      <c r="L75" s="21" t="s">
        <v>2300</v>
      </c>
      <c r="M75" s="21" t="s">
        <v>2301</v>
      </c>
      <c r="N75" s="21" t="s">
        <v>2306</v>
      </c>
      <c r="O75" s="21" t="s">
        <v>2303</v>
      </c>
    </row>
    <row r="76" spans="1:31" x14ac:dyDescent="0.2">
      <c r="A76" s="14" t="s">
        <v>2308</v>
      </c>
      <c r="B76" s="21" t="s">
        <v>2304</v>
      </c>
      <c r="I76" s="13" t="s">
        <v>2259</v>
      </c>
      <c r="J76" s="18">
        <f>R17/Q17</f>
        <v>1.0178653438708898</v>
      </c>
      <c r="K76" s="18">
        <f>S17/Q17</f>
        <v>1.1669756627766783</v>
      </c>
      <c r="L76" s="18">
        <f>T17/Q17</f>
        <v>1.0759607136443536</v>
      </c>
      <c r="M76" s="18">
        <f>S17/R17</f>
        <v>1.1464931680832451</v>
      </c>
      <c r="N76" s="18">
        <f>T17/R17</f>
        <v>1.0570756928932563</v>
      </c>
      <c r="O76" s="18">
        <f>S17/T17</f>
        <v>1.0845894724390546</v>
      </c>
    </row>
    <row r="77" spans="1:31" x14ac:dyDescent="0.2">
      <c r="A77" s="13" t="s">
        <v>2289</v>
      </c>
      <c r="B77" s="18">
        <f>F74-((G74^2)/E74)</f>
        <v>16.004206527140227</v>
      </c>
      <c r="I77" s="13" t="s">
        <v>2260</v>
      </c>
      <c r="J77" s="18">
        <f>_xlfn.F.INV.RT(0.05,C16-1,D16-1)</f>
        <v>1.1697220976298905</v>
      </c>
      <c r="K77" s="18">
        <f>_xlfn.F.INV.RT(0.05,C16-1,E16-1)</f>
        <v>1.278981948885584</v>
      </c>
      <c r="L77" s="18">
        <f>_xlfn.F.INV.RT(0.05,C16-1,F16-1)</f>
        <v>2.0729377169754333</v>
      </c>
      <c r="M77" s="18">
        <f>_xlfn.F.INV.RT(0.05,D16-1,E16-1)</f>
        <v>1.303042423000881</v>
      </c>
      <c r="N77" s="18">
        <f>_xlfn.F.INV.RT(0.05,D16-1,F16-1)</f>
        <v>2.0843711950000463</v>
      </c>
      <c r="O77" s="18">
        <f>_xlfn.F.INV.RT(0.05,E16-1,F16-1)</f>
        <v>2.1169678833512733</v>
      </c>
    </row>
    <row r="78" spans="1:31" ht="16" customHeight="1" x14ac:dyDescent="0.2">
      <c r="A78" s="13" t="s">
        <v>2290</v>
      </c>
      <c r="B78" s="18">
        <f>_xlfn.CHISQ.INV(0.95,4)</f>
        <v>9.4877290367811575</v>
      </c>
      <c r="I78" s="13" t="s">
        <v>2239</v>
      </c>
      <c r="J78" s="11" t="s">
        <v>2256</v>
      </c>
      <c r="K78" s="11" t="s">
        <v>2256</v>
      </c>
      <c r="L78" s="11" t="s">
        <v>2256</v>
      </c>
      <c r="M78" s="11" t="s">
        <v>2256</v>
      </c>
      <c r="N78" s="11" t="s">
        <v>2256</v>
      </c>
      <c r="O78" s="11" t="s">
        <v>2234</v>
      </c>
    </row>
    <row r="79" spans="1:31" x14ac:dyDescent="0.2">
      <c r="A79" s="13" t="s">
        <v>2239</v>
      </c>
      <c r="B79" s="11" t="s">
        <v>2233</v>
      </c>
    </row>
    <row r="82" spans="1:7" x14ac:dyDescent="0.2">
      <c r="A82" s="38" t="s">
        <v>2309</v>
      </c>
      <c r="B82" s="21" t="s">
        <v>2281</v>
      </c>
      <c r="C82" s="21" t="s">
        <v>2282</v>
      </c>
      <c r="D82" s="21" t="s">
        <v>2300</v>
      </c>
      <c r="E82" s="21" t="s">
        <v>2301</v>
      </c>
      <c r="F82" s="21" t="s">
        <v>2306</v>
      </c>
      <c r="G82" s="21" t="s">
        <v>2303</v>
      </c>
    </row>
    <row r="83" spans="1:7" x14ac:dyDescent="0.2">
      <c r="A83" s="13" t="s">
        <v>2211</v>
      </c>
      <c r="B83" s="18">
        <f>CORREL('Group 1'!N:N,'Group 2'!N:N)</f>
        <v>4.4897326953745285E-2</v>
      </c>
      <c r="C83" s="18">
        <f>CORREL('Group 1'!N:N,'Group 3'!N:N)</f>
        <v>-1.8454667873036453E-2</v>
      </c>
      <c r="D83" s="18">
        <f>CORREL('Group 1'!N:N,'Group 4'!N:N)</f>
        <v>3.0980486924556072E-2</v>
      </c>
      <c r="E83" s="18">
        <f>CORREL('Group 2'!N:N,'Group 3'!N:N)</f>
        <v>0.10860917352550602</v>
      </c>
      <c r="F83" s="18">
        <f>CORREL('Group 2'!N:N,'Group 4'!N:N)</f>
        <v>-0.13444828414780388</v>
      </c>
      <c r="G83" s="18">
        <f>CORREL('Group 3'!N:N,'Group 4'!N:N)</f>
        <v>2.2022245599616911E-2</v>
      </c>
    </row>
    <row r="84" spans="1:7" x14ac:dyDescent="0.2">
      <c r="B84" s="11"/>
      <c r="C84" s="11"/>
      <c r="D84" s="11"/>
      <c r="E84" s="11"/>
      <c r="F84" s="11"/>
      <c r="G84" s="11"/>
    </row>
    <row r="86" spans="1:7" x14ac:dyDescent="0.2">
      <c r="A86" t="s">
        <v>2310</v>
      </c>
    </row>
    <row r="87" spans="1:7" x14ac:dyDescent="0.2">
      <c r="A87" s="14" t="s">
        <v>2311</v>
      </c>
      <c r="B87" s="26" t="s">
        <v>2191</v>
      </c>
      <c r="C87" s="26" t="s">
        <v>2192</v>
      </c>
      <c r="D87" s="26" t="s">
        <v>2193</v>
      </c>
      <c r="E87" s="26" t="s">
        <v>2194</v>
      </c>
    </row>
    <row r="88" spans="1:7" x14ac:dyDescent="0.2">
      <c r="A88" s="13" t="s">
        <v>2312</v>
      </c>
      <c r="B88" s="25">
        <f>((C16-1)*Q17)/$P$17</f>
        <v>812.9800492884176</v>
      </c>
      <c r="C88" s="25">
        <f>((D16-1)*R17)/$P$17</f>
        <v>314.90856773713529</v>
      </c>
      <c r="D88" s="25">
        <f>((E16-1)*S17)/$P$17</f>
        <v>128.69898715271327</v>
      </c>
      <c r="E88" s="25">
        <f>((F16-1)*T17)/$P$17</f>
        <v>15.751523301518384</v>
      </c>
    </row>
    <row r="89" spans="1:7" x14ac:dyDescent="0.2">
      <c r="A89" s="13" t="s">
        <v>2313</v>
      </c>
      <c r="B89" s="25">
        <f>_xlfn.CHISQ.INV(0.9,C16-1)</f>
        <v>885.71819627524485</v>
      </c>
      <c r="C89" s="25">
        <f>_xlfn.CHISQ.INV(0.9,D16-1)</f>
        <v>349.66653926643045</v>
      </c>
      <c r="D89" s="25">
        <f>_xlfn.CHISQ.INV(0.9,E16-1)</f>
        <v>132.64329047324318</v>
      </c>
      <c r="E89" s="25">
        <f>_xlfn.CHISQ.INV(0.9,F16-1)</f>
        <v>22.307129581578693</v>
      </c>
    </row>
    <row r="90" spans="1:7" x14ac:dyDescent="0.2">
      <c r="A90" s="13" t="s">
        <v>2314</v>
      </c>
      <c r="B90" s="25">
        <f>_xlfn.CHISQ.INV(0.95,C16-1)</f>
        <v>901.25509212817838</v>
      </c>
      <c r="C90" s="25">
        <f>_xlfn.CHISQ.INV(0.95,D16-1)</f>
        <v>359.5218392012365</v>
      </c>
      <c r="D90" s="25">
        <f>_xlfn.CHISQ.INV(0.95,E16-1)</f>
        <v>138.8113625638847</v>
      </c>
      <c r="E90" s="25">
        <f>_xlfn.CHISQ.INV(0.95,F16-1)</f>
        <v>24.995790139728623</v>
      </c>
    </row>
    <row r="91" spans="1:7" x14ac:dyDescent="0.2">
      <c r="A91" s="13" t="s">
        <v>2315</v>
      </c>
      <c r="B91" s="25">
        <f>_xlfn.CHISQ.INV(0.99,C16-1)</f>
        <v>930.8843296461356</v>
      </c>
      <c r="C91" s="25">
        <f>_xlfn.CHISQ.INV(0.99,D16-1)</f>
        <v>378.49926267595862</v>
      </c>
      <c r="D91" s="25">
        <f>_xlfn.CHISQ.INV(0.99,E16-1)</f>
        <v>150.88215521838262</v>
      </c>
      <c r="E91" s="25">
        <f>_xlfn.CHISQ.INV(0.99,F16-1)</f>
        <v>30.577914166892491</v>
      </c>
    </row>
    <row r="93" spans="1:7" x14ac:dyDescent="0.2">
      <c r="A93" s="16"/>
      <c r="B93" s="16"/>
      <c r="C93" s="16"/>
      <c r="D93" s="16"/>
      <c r="E93" s="16"/>
    </row>
    <row r="94" spans="1:7" x14ac:dyDescent="0.2">
      <c r="A94" s="14" t="s">
        <v>2316</v>
      </c>
      <c r="B94" s="21" t="s">
        <v>2191</v>
      </c>
      <c r="C94" s="21" t="s">
        <v>2192</v>
      </c>
      <c r="D94" s="21" t="s">
        <v>2193</v>
      </c>
      <c r="E94" s="21" t="s">
        <v>2194</v>
      </c>
    </row>
    <row r="95" spans="1:7" x14ac:dyDescent="0.2">
      <c r="A95" s="42" t="s">
        <v>2317</v>
      </c>
      <c r="B95" s="28">
        <f>_xlfn.CHISQ.INV(0.9,C16-1)</f>
        <v>885.71819627524485</v>
      </c>
      <c r="C95" s="28">
        <f>_xlfn.CHISQ.INV(0.9,D16-1)</f>
        <v>349.66653926643045</v>
      </c>
      <c r="D95" s="28">
        <f>_xlfn.CHISQ.INV(0.9,E16-1)</f>
        <v>132.64329047324318</v>
      </c>
      <c r="E95" s="28">
        <f>_xlfn.CHISQ.INV(0.9,F16-1)</f>
        <v>22.307129581578693</v>
      </c>
    </row>
    <row r="96" spans="1:7" x14ac:dyDescent="0.2">
      <c r="A96" s="42" t="s">
        <v>2318</v>
      </c>
      <c r="B96" s="28">
        <f>((C16-1)*Q17)/$P$17</f>
        <v>812.9800492884176</v>
      </c>
      <c r="C96" s="28">
        <f>((D16-1)*R17)/$P$17</f>
        <v>314.90856773713529</v>
      </c>
      <c r="D96" s="28">
        <f>((E16-1)*S17)/$P$17</f>
        <v>128.69898715271327</v>
      </c>
      <c r="E96" s="28">
        <f>((F16-1)*T17)/$P$17</f>
        <v>15.751523301518384</v>
      </c>
    </row>
    <row r="97" spans="1:5" x14ac:dyDescent="0.2">
      <c r="A97" s="42" t="s">
        <v>2319</v>
      </c>
      <c r="B97" s="28">
        <f>_xlfn.CHISQ.INV.RT(0.9,C16-1)</f>
        <v>781.13826032084364</v>
      </c>
      <c r="C97" s="28">
        <f>_xlfn.CHISQ.INV.RT(0.9,D16-1)</f>
        <v>285.18984763339233</v>
      </c>
      <c r="D97" s="28">
        <f>_xlfn.CHISQ.INV.RT(0.9,E16-1)</f>
        <v>94.212891051172548</v>
      </c>
      <c r="E97" s="28">
        <f>_xlfn.CHISQ.INV.RT(0.9,F16-1)</f>
        <v>8.5467562417045446</v>
      </c>
    </row>
    <row r="98" spans="1:5" x14ac:dyDescent="0.2">
      <c r="A98" s="42" t="s">
        <v>2239</v>
      </c>
      <c r="B98" s="27" t="s">
        <v>2256</v>
      </c>
      <c r="C98" s="27" t="s">
        <v>2256</v>
      </c>
      <c r="D98" s="27" t="s">
        <v>2256</v>
      </c>
      <c r="E98" s="27" t="s">
        <v>2256</v>
      </c>
    </row>
    <row r="99" spans="1:5" x14ac:dyDescent="0.2">
      <c r="A99" s="14" t="s">
        <v>2320</v>
      </c>
      <c r="B99" s="21" t="s">
        <v>2191</v>
      </c>
      <c r="C99" s="21" t="s">
        <v>2192</v>
      </c>
      <c r="D99" s="21" t="s">
        <v>2193</v>
      </c>
      <c r="E99" s="21" t="s">
        <v>2194</v>
      </c>
    </row>
    <row r="100" spans="1:5" x14ac:dyDescent="0.2">
      <c r="A100" s="42" t="s">
        <v>2317</v>
      </c>
      <c r="B100" s="41">
        <f>_xlfn.CHISQ.INV(0.95,C16-1)</f>
        <v>901.25509212817838</v>
      </c>
      <c r="C100" s="41">
        <f>_xlfn.CHISQ.INV(0.95,D16-1)</f>
        <v>359.5218392012365</v>
      </c>
      <c r="D100" s="41">
        <f>_xlfn.CHISQ.INV(0.95,E16-1)</f>
        <v>138.8113625638847</v>
      </c>
      <c r="E100" s="41">
        <f>_xlfn.CHISQ.INV(0.95,F16-1)</f>
        <v>24.995790139728623</v>
      </c>
    </row>
    <row r="101" spans="1:5" x14ac:dyDescent="0.2">
      <c r="A101" s="42" t="s">
        <v>2318</v>
      </c>
      <c r="B101" s="41">
        <f>((C16-1)*Q17)/$P$17</f>
        <v>812.9800492884176</v>
      </c>
      <c r="C101" s="41">
        <f>((D16-1)*R17)/$P$17</f>
        <v>314.90856773713529</v>
      </c>
      <c r="D101" s="41">
        <f>((E16-1)*S17)/$P$17</f>
        <v>128.69898715271327</v>
      </c>
      <c r="E101" s="41">
        <f>((F16-1)*T17)/$P$17</f>
        <v>15.751523301518384</v>
      </c>
    </row>
    <row r="102" spans="1:5" x14ac:dyDescent="0.2">
      <c r="A102" s="42" t="s">
        <v>2319</v>
      </c>
      <c r="B102" s="41">
        <f>_xlfn.CHISQ.INV.RT(0.95,C16-1)</f>
        <v>767.01867030670564</v>
      </c>
      <c r="C102" s="41">
        <f>_xlfn.CHISQ.INV.RT(0.95,D16-1)</f>
        <v>276.75144098080318</v>
      </c>
      <c r="D102" s="41">
        <f>_xlfn.CHISQ.INV.RT(0.95,E16-1)</f>
        <v>89.460503313904752</v>
      </c>
      <c r="E102" s="41">
        <f>_xlfn.CHISQ.INV.RT(0.95,F16-1)</f>
        <v>7.2609439276700334</v>
      </c>
    </row>
    <row r="103" spans="1:5" x14ac:dyDescent="0.2">
      <c r="A103" s="42" t="s">
        <v>2239</v>
      </c>
      <c r="B103" s="40" t="s">
        <v>2256</v>
      </c>
      <c r="C103" s="40" t="s">
        <v>2256</v>
      </c>
      <c r="D103" s="40" t="s">
        <v>2256</v>
      </c>
      <c r="E103" s="40" t="s">
        <v>2256</v>
      </c>
    </row>
    <row r="104" spans="1:5" x14ac:dyDescent="0.2">
      <c r="A104" s="14" t="s">
        <v>2321</v>
      </c>
      <c r="B104" s="21" t="s">
        <v>2191</v>
      </c>
      <c r="C104" s="21" t="s">
        <v>2192</v>
      </c>
      <c r="D104" s="21" t="s">
        <v>2193</v>
      </c>
      <c r="E104" s="21" t="s">
        <v>2194</v>
      </c>
    </row>
    <row r="105" spans="1:5" x14ac:dyDescent="0.2">
      <c r="A105" s="42" t="s">
        <v>2317</v>
      </c>
      <c r="B105" s="25">
        <f>_xlfn.CHISQ.INV(0.99,C16-1)</f>
        <v>930.8843296461356</v>
      </c>
      <c r="C105" s="25">
        <f>_xlfn.CHISQ.INV(0.99,D16-1)</f>
        <v>378.49926267595862</v>
      </c>
      <c r="D105" s="25">
        <f>_xlfn.CHISQ.INV(0.99,E16-1)</f>
        <v>150.88215521838262</v>
      </c>
      <c r="E105" s="25">
        <f>_xlfn.CHISQ.INV(0.99,F16-1)</f>
        <v>30.577914166892491</v>
      </c>
    </row>
    <row r="106" spans="1:5" x14ac:dyDescent="0.2">
      <c r="A106" s="42" t="s">
        <v>2318</v>
      </c>
      <c r="B106" s="25">
        <f>((C16-1)*Q17)/$P$17</f>
        <v>812.9800492884176</v>
      </c>
      <c r="C106" s="25">
        <f>((D16-1)*R17)/$P$17</f>
        <v>314.90856773713529</v>
      </c>
      <c r="D106" s="25">
        <f>((E16-1)*S17)/$P$17</f>
        <v>128.69898715271327</v>
      </c>
      <c r="E106" s="25">
        <f>((F16-1)*T17)/$P$17</f>
        <v>15.751523301518384</v>
      </c>
    </row>
    <row r="107" spans="1:5" x14ac:dyDescent="0.2">
      <c r="A107" s="42" t="s">
        <v>2319</v>
      </c>
      <c r="B107" s="25">
        <f>_xlfn.CHISQ.INV.RT(0.99,C16-1)</f>
        <v>740.99689402481715</v>
      </c>
      <c r="C107" s="25">
        <f>_xlfn.CHISQ.INV.RT(0.99,D16-1)</f>
        <v>261.37983704537328</v>
      </c>
      <c r="D107" s="25">
        <f>_xlfn.CHISQ.INV.RT(0.99,E16-1)</f>
        <v>80.990724713110453</v>
      </c>
      <c r="E107" s="25">
        <f>_xlfn.CHISQ.INV.RT(0.99,F16-1)</f>
        <v>5.2293488840989664</v>
      </c>
    </row>
    <row r="108" spans="1:5" x14ac:dyDescent="0.2">
      <c r="A108" s="42" t="s">
        <v>2239</v>
      </c>
      <c r="B108" s="12" t="s">
        <v>2256</v>
      </c>
      <c r="C108" s="12" t="s">
        <v>2256</v>
      </c>
      <c r="D108" s="12" t="s">
        <v>2256</v>
      </c>
      <c r="E108" s="12" t="s">
        <v>2256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6E4F-83DA-4640-89D2-246B3D6485E4}">
  <dimension ref="A1:E1293"/>
  <sheetViews>
    <sheetView workbookViewId="0">
      <selection activeCell="F4" sqref="F4"/>
    </sheetView>
  </sheetViews>
  <sheetFormatPr baseColWidth="10" defaultRowHeight="16" x14ac:dyDescent="0.2"/>
  <sheetData>
    <row r="1" spans="1:5" x14ac:dyDescent="0.2">
      <c r="A1" s="39" t="s">
        <v>2205</v>
      </c>
      <c r="B1" s="39"/>
    </row>
    <row r="2" spans="1:5" x14ac:dyDescent="0.2">
      <c r="A2" t="s">
        <v>13</v>
      </c>
      <c r="B2" s="1" t="s">
        <v>2190</v>
      </c>
    </row>
    <row r="3" spans="1:5" x14ac:dyDescent="0.2">
      <c r="A3">
        <v>975</v>
      </c>
      <c r="B3" s="1">
        <v>188.42</v>
      </c>
    </row>
    <row r="4" spans="1:5" x14ac:dyDescent="0.2">
      <c r="A4">
        <v>977</v>
      </c>
      <c r="B4" s="1">
        <v>208.39699999999999</v>
      </c>
      <c r="D4">
        <f>CORREL(A3:A1284,B3:B1284)</f>
        <v>-0.16337237810282942</v>
      </c>
      <c r="E4">
        <f>CORREL(SAT_Data!N2:N1283,SAT_Data!X2:X1283)</f>
        <v>-0.16337237810282937</v>
      </c>
    </row>
    <row r="5" spans="1:5" x14ac:dyDescent="0.2">
      <c r="A5">
        <v>838</v>
      </c>
      <c r="B5" s="1">
        <v>209.71299999999999</v>
      </c>
    </row>
    <row r="6" spans="1:5" x14ac:dyDescent="0.2">
      <c r="A6">
        <v>1030</v>
      </c>
      <c r="B6" s="1">
        <v>219.21199999999999</v>
      </c>
    </row>
    <row r="7" spans="1:5" x14ac:dyDescent="0.2">
      <c r="A7">
        <v>1008</v>
      </c>
      <c r="B7" s="1">
        <v>229.62299999999999</v>
      </c>
    </row>
    <row r="8" spans="1:5" x14ac:dyDescent="0.2">
      <c r="A8">
        <v>920</v>
      </c>
      <c r="B8" s="1">
        <v>231.1</v>
      </c>
    </row>
    <row r="9" spans="1:5" x14ac:dyDescent="0.2">
      <c r="A9">
        <v>835</v>
      </c>
      <c r="B9" s="1">
        <v>234.02500000000001</v>
      </c>
    </row>
    <row r="10" spans="1:5" x14ac:dyDescent="0.2">
      <c r="A10">
        <v>980</v>
      </c>
      <c r="B10" s="1">
        <v>235.81399999999999</v>
      </c>
    </row>
    <row r="11" spans="1:5" x14ac:dyDescent="0.2">
      <c r="A11">
        <v>1022</v>
      </c>
      <c r="B11" s="1">
        <v>236.42099999999999</v>
      </c>
    </row>
    <row r="12" spans="1:5" x14ac:dyDescent="0.2">
      <c r="A12">
        <v>1106</v>
      </c>
      <c r="B12" s="1">
        <v>238.93199999999999</v>
      </c>
    </row>
    <row r="13" spans="1:5" x14ac:dyDescent="0.2">
      <c r="A13">
        <v>990</v>
      </c>
      <c r="B13" s="1">
        <v>240.77500000000001</v>
      </c>
    </row>
    <row r="14" spans="1:5" x14ac:dyDescent="0.2">
      <c r="A14">
        <v>1000</v>
      </c>
      <c r="B14" s="1">
        <v>248.922</v>
      </c>
    </row>
    <row r="15" spans="1:5" x14ac:dyDescent="0.2">
      <c r="A15">
        <v>1039</v>
      </c>
      <c r="B15" s="1">
        <v>249.34399999999999</v>
      </c>
    </row>
    <row r="16" spans="1:5" x14ac:dyDescent="0.2">
      <c r="A16">
        <v>931</v>
      </c>
      <c r="B16" s="1">
        <v>249.35499999999999</v>
      </c>
    </row>
    <row r="17" spans="1:2" x14ac:dyDescent="0.2">
      <c r="A17">
        <v>1088</v>
      </c>
      <c r="B17" s="1">
        <v>251.79300000000001</v>
      </c>
    </row>
    <row r="18" spans="1:2" x14ac:dyDescent="0.2">
      <c r="A18">
        <v>870</v>
      </c>
      <c r="B18" s="1">
        <v>256.32600000000002</v>
      </c>
    </row>
    <row r="19" spans="1:2" x14ac:dyDescent="0.2">
      <c r="A19">
        <v>1053</v>
      </c>
      <c r="B19" s="1">
        <v>259.45299999999997</v>
      </c>
    </row>
    <row r="20" spans="1:2" x14ac:dyDescent="0.2">
      <c r="A20">
        <v>1063</v>
      </c>
      <c r="B20" s="1">
        <v>262.38200000000001</v>
      </c>
    </row>
    <row r="21" spans="1:2" x14ac:dyDescent="0.2">
      <c r="A21">
        <v>946</v>
      </c>
      <c r="B21" s="1">
        <v>271.23700000000002</v>
      </c>
    </row>
    <row r="22" spans="1:2" x14ac:dyDescent="0.2">
      <c r="A22">
        <v>947</v>
      </c>
      <c r="B22" s="1">
        <v>271.99099999999999</v>
      </c>
    </row>
    <row r="23" spans="1:2" x14ac:dyDescent="0.2">
      <c r="A23">
        <v>979</v>
      </c>
      <c r="B23" s="1">
        <v>283.00599999999997</v>
      </c>
    </row>
    <row r="24" spans="1:2" x14ac:dyDescent="0.2">
      <c r="A24">
        <v>807</v>
      </c>
      <c r="B24" s="1">
        <v>295.94299999999998</v>
      </c>
    </row>
    <row r="25" spans="1:2" x14ac:dyDescent="0.2">
      <c r="A25">
        <v>845</v>
      </c>
      <c r="B25" s="1">
        <v>296.90100000000001</v>
      </c>
    </row>
    <row r="26" spans="1:2" x14ac:dyDescent="0.2">
      <c r="A26">
        <v>1001</v>
      </c>
      <c r="B26" s="1">
        <v>297.48599999999999</v>
      </c>
    </row>
    <row r="27" spans="1:2" x14ac:dyDescent="0.2">
      <c r="A27">
        <v>975</v>
      </c>
      <c r="B27" s="1">
        <v>301.827</v>
      </c>
    </row>
    <row r="28" spans="1:2" x14ac:dyDescent="0.2">
      <c r="A28">
        <v>1090</v>
      </c>
      <c r="B28" s="1">
        <v>303.63299999999998</v>
      </c>
    </row>
    <row r="29" spans="1:2" x14ac:dyDescent="0.2">
      <c r="A29">
        <v>936</v>
      </c>
      <c r="B29" s="1">
        <v>304.005</v>
      </c>
    </row>
    <row r="30" spans="1:2" x14ac:dyDescent="0.2">
      <c r="A30">
        <v>938</v>
      </c>
      <c r="B30" s="1">
        <v>314.37299999999999</v>
      </c>
    </row>
    <row r="31" spans="1:2" x14ac:dyDescent="0.2">
      <c r="A31">
        <v>938</v>
      </c>
      <c r="B31" s="1">
        <v>320.70499999999998</v>
      </c>
    </row>
    <row r="32" spans="1:2" x14ac:dyDescent="0.2">
      <c r="A32">
        <v>988</v>
      </c>
      <c r="B32" s="1">
        <v>327.5</v>
      </c>
    </row>
    <row r="33" spans="1:2" x14ac:dyDescent="0.2">
      <c r="A33">
        <v>1097</v>
      </c>
      <c r="B33" s="1">
        <v>335.3</v>
      </c>
    </row>
    <row r="34" spans="1:2" x14ac:dyDescent="0.2">
      <c r="A34">
        <v>983</v>
      </c>
      <c r="B34" s="1">
        <v>340.14699999999999</v>
      </c>
    </row>
    <row r="35" spans="1:2" x14ac:dyDescent="0.2">
      <c r="A35">
        <v>1020</v>
      </c>
      <c r="B35" s="1">
        <v>340.279</v>
      </c>
    </row>
    <row r="36" spans="1:2" x14ac:dyDescent="0.2">
      <c r="A36">
        <v>1122</v>
      </c>
      <c r="B36" s="1">
        <v>341.77499999999998</v>
      </c>
    </row>
    <row r="37" spans="1:2" x14ac:dyDescent="0.2">
      <c r="A37">
        <v>908</v>
      </c>
      <c r="B37" s="1">
        <v>352.11200000000002</v>
      </c>
    </row>
    <row r="38" spans="1:2" x14ac:dyDescent="0.2">
      <c r="A38">
        <v>785</v>
      </c>
      <c r="B38" s="1">
        <v>365.44900000000001</v>
      </c>
    </row>
    <row r="39" spans="1:2" x14ac:dyDescent="0.2">
      <c r="A39">
        <v>797</v>
      </c>
      <c r="B39" s="1">
        <v>365.44900000000001</v>
      </c>
    </row>
    <row r="40" spans="1:2" x14ac:dyDescent="0.2">
      <c r="A40">
        <v>963</v>
      </c>
      <c r="B40" s="1">
        <v>369.245</v>
      </c>
    </row>
    <row r="41" spans="1:2" x14ac:dyDescent="0.2">
      <c r="A41">
        <v>1018</v>
      </c>
      <c r="B41" s="1">
        <v>378.80200000000002</v>
      </c>
    </row>
    <row r="42" spans="1:2" x14ac:dyDescent="0.2">
      <c r="A42">
        <v>810</v>
      </c>
      <c r="B42" s="1">
        <v>395.673</v>
      </c>
    </row>
    <row r="43" spans="1:2" x14ac:dyDescent="0.2">
      <c r="A43">
        <v>1080</v>
      </c>
      <c r="B43" s="1">
        <v>398.935</v>
      </c>
    </row>
    <row r="44" spans="1:2" x14ac:dyDescent="0.2">
      <c r="A44">
        <v>983</v>
      </c>
      <c r="B44" s="1">
        <v>411.45699999999999</v>
      </c>
    </row>
    <row r="45" spans="1:2" x14ac:dyDescent="0.2">
      <c r="A45">
        <v>1019</v>
      </c>
      <c r="B45" s="1">
        <v>411.59699999999998</v>
      </c>
    </row>
    <row r="46" spans="1:2" x14ac:dyDescent="0.2">
      <c r="A46">
        <v>890</v>
      </c>
      <c r="B46" s="1">
        <v>413.00299999999999</v>
      </c>
    </row>
    <row r="47" spans="1:2" x14ac:dyDescent="0.2">
      <c r="A47">
        <v>1066</v>
      </c>
      <c r="B47" s="1">
        <v>418.48500000000001</v>
      </c>
    </row>
    <row r="48" spans="1:2" x14ac:dyDescent="0.2">
      <c r="A48">
        <v>1061</v>
      </c>
      <c r="B48" s="1">
        <v>424.17200000000003</v>
      </c>
    </row>
    <row r="49" spans="1:2" x14ac:dyDescent="0.2">
      <c r="A49">
        <v>996</v>
      </c>
      <c r="B49" s="1">
        <v>432.64499999999998</v>
      </c>
    </row>
    <row r="50" spans="1:2" x14ac:dyDescent="0.2">
      <c r="A50">
        <v>1043</v>
      </c>
      <c r="B50" s="1">
        <v>434.40499999999997</v>
      </c>
    </row>
    <row r="51" spans="1:2" x14ac:dyDescent="0.2">
      <c r="A51">
        <v>1031</v>
      </c>
      <c r="B51" s="1">
        <v>437.09399999999999</v>
      </c>
    </row>
    <row r="52" spans="1:2" x14ac:dyDescent="0.2">
      <c r="A52">
        <v>1021</v>
      </c>
      <c r="B52" s="1">
        <v>450.44799999999998</v>
      </c>
    </row>
    <row r="53" spans="1:2" x14ac:dyDescent="0.2">
      <c r="A53">
        <v>1089</v>
      </c>
      <c r="B53" s="1">
        <v>470.73099999999999</v>
      </c>
    </row>
    <row r="54" spans="1:2" x14ac:dyDescent="0.2">
      <c r="A54">
        <v>1115</v>
      </c>
      <c r="B54" s="1">
        <v>475.73500000000001</v>
      </c>
    </row>
    <row r="55" spans="1:2" x14ac:dyDescent="0.2">
      <c r="A55">
        <v>1095</v>
      </c>
      <c r="B55" s="1">
        <v>492.16500000000002</v>
      </c>
    </row>
    <row r="56" spans="1:2" x14ac:dyDescent="0.2">
      <c r="A56">
        <v>924</v>
      </c>
      <c r="B56" s="1">
        <v>494.45499999999998</v>
      </c>
    </row>
    <row r="57" spans="1:2" x14ac:dyDescent="0.2">
      <c r="A57">
        <v>1064</v>
      </c>
      <c r="B57" s="1">
        <v>499.55500000000001</v>
      </c>
    </row>
    <row r="58" spans="1:2" x14ac:dyDescent="0.2">
      <c r="A58">
        <v>953</v>
      </c>
      <c r="B58" s="1">
        <v>500.40600000000001</v>
      </c>
    </row>
    <row r="59" spans="1:2" x14ac:dyDescent="0.2">
      <c r="A59">
        <v>788</v>
      </c>
      <c r="B59" s="1">
        <v>513.41</v>
      </c>
    </row>
    <row r="60" spans="1:2" x14ac:dyDescent="0.2">
      <c r="A60">
        <v>985</v>
      </c>
      <c r="B60" s="1">
        <v>521.65200000000004</v>
      </c>
    </row>
    <row r="61" spans="1:2" x14ac:dyDescent="0.2">
      <c r="A61">
        <v>1034</v>
      </c>
      <c r="B61" s="1">
        <v>522.21</v>
      </c>
    </row>
    <row r="62" spans="1:2" x14ac:dyDescent="0.2">
      <c r="A62">
        <v>1092</v>
      </c>
      <c r="B62" s="1">
        <v>529.08799999999997</v>
      </c>
    </row>
    <row r="63" spans="1:2" x14ac:dyDescent="0.2">
      <c r="A63">
        <v>1102</v>
      </c>
      <c r="B63" s="1">
        <v>530.67899999999997</v>
      </c>
    </row>
    <row r="64" spans="1:2" x14ac:dyDescent="0.2">
      <c r="A64">
        <v>1027</v>
      </c>
      <c r="B64" s="1">
        <v>533.52300000000002</v>
      </c>
    </row>
    <row r="65" spans="1:2" x14ac:dyDescent="0.2">
      <c r="A65">
        <v>1015</v>
      </c>
      <c r="B65" s="1">
        <v>536.72900000000004</v>
      </c>
    </row>
    <row r="66" spans="1:2" x14ac:dyDescent="0.2">
      <c r="A66">
        <v>943</v>
      </c>
      <c r="B66" s="1">
        <v>539.08100000000002</v>
      </c>
    </row>
    <row r="67" spans="1:2" x14ac:dyDescent="0.2">
      <c r="A67">
        <v>986</v>
      </c>
      <c r="B67" s="1">
        <v>557.28200000000004</v>
      </c>
    </row>
    <row r="68" spans="1:2" x14ac:dyDescent="0.2">
      <c r="A68">
        <v>993</v>
      </c>
      <c r="B68" s="1">
        <v>558.93899999999996</v>
      </c>
    </row>
    <row r="69" spans="1:2" x14ac:dyDescent="0.2">
      <c r="A69">
        <v>1006</v>
      </c>
      <c r="B69" s="1">
        <v>569.45500000000004</v>
      </c>
    </row>
    <row r="70" spans="1:2" x14ac:dyDescent="0.2">
      <c r="A70">
        <v>986</v>
      </c>
      <c r="B70" s="1">
        <v>573.53300000000002</v>
      </c>
    </row>
    <row r="71" spans="1:2" x14ac:dyDescent="0.2">
      <c r="A71">
        <v>945</v>
      </c>
      <c r="B71" s="1">
        <v>576.928</v>
      </c>
    </row>
    <row r="72" spans="1:2" x14ac:dyDescent="0.2">
      <c r="A72">
        <v>985</v>
      </c>
      <c r="B72" s="1">
        <v>581.20600000000002</v>
      </c>
    </row>
    <row r="73" spans="1:2" x14ac:dyDescent="0.2">
      <c r="A73">
        <v>870</v>
      </c>
      <c r="B73" s="1">
        <v>584.57000000000005</v>
      </c>
    </row>
    <row r="74" spans="1:2" x14ac:dyDescent="0.2">
      <c r="A74">
        <v>913</v>
      </c>
      <c r="B74" s="1">
        <v>586.06200000000001</v>
      </c>
    </row>
    <row r="75" spans="1:2" x14ac:dyDescent="0.2">
      <c r="A75">
        <v>845</v>
      </c>
      <c r="B75" s="1">
        <v>592.45799999999997</v>
      </c>
    </row>
    <row r="76" spans="1:2" x14ac:dyDescent="0.2">
      <c r="A76">
        <v>1027</v>
      </c>
      <c r="B76" s="1">
        <v>592.76700000000005</v>
      </c>
    </row>
    <row r="77" spans="1:2" x14ac:dyDescent="0.2">
      <c r="A77">
        <v>1163</v>
      </c>
      <c r="B77" s="1">
        <v>593.47299999999996</v>
      </c>
    </row>
    <row r="78" spans="1:2" x14ac:dyDescent="0.2">
      <c r="A78">
        <v>1034</v>
      </c>
      <c r="B78" s="1">
        <v>593.56500000000005</v>
      </c>
    </row>
    <row r="79" spans="1:2" x14ac:dyDescent="0.2">
      <c r="A79">
        <v>997</v>
      </c>
      <c r="B79" s="1">
        <v>595.29399999999998</v>
      </c>
    </row>
    <row r="80" spans="1:2" x14ac:dyDescent="0.2">
      <c r="A80">
        <v>918</v>
      </c>
      <c r="B80" s="1">
        <v>597.096</v>
      </c>
    </row>
    <row r="81" spans="1:2" x14ac:dyDescent="0.2">
      <c r="A81">
        <v>870</v>
      </c>
      <c r="B81" s="1">
        <v>604.17200000000003</v>
      </c>
    </row>
    <row r="82" spans="1:2" x14ac:dyDescent="0.2">
      <c r="A82">
        <v>945</v>
      </c>
      <c r="B82" s="1">
        <v>614.89099999999996</v>
      </c>
    </row>
    <row r="83" spans="1:2" x14ac:dyDescent="0.2">
      <c r="A83">
        <v>1082</v>
      </c>
      <c r="B83" s="1">
        <v>617.875</v>
      </c>
    </row>
    <row r="84" spans="1:2" x14ac:dyDescent="0.2">
      <c r="A84">
        <v>1088</v>
      </c>
      <c r="B84" s="1">
        <v>625.11900000000003</v>
      </c>
    </row>
    <row r="85" spans="1:2" x14ac:dyDescent="0.2">
      <c r="A85">
        <v>1014</v>
      </c>
      <c r="B85" s="1">
        <v>632.495</v>
      </c>
    </row>
    <row r="86" spans="1:2" x14ac:dyDescent="0.2">
      <c r="A86">
        <v>847</v>
      </c>
      <c r="B86" s="1">
        <v>642.31899999999996</v>
      </c>
    </row>
    <row r="87" spans="1:2" x14ac:dyDescent="0.2">
      <c r="A87">
        <v>1007</v>
      </c>
      <c r="B87" s="1">
        <v>643.21600000000001</v>
      </c>
    </row>
    <row r="88" spans="1:2" x14ac:dyDescent="0.2">
      <c r="A88">
        <v>1120</v>
      </c>
      <c r="B88" s="1">
        <v>645.93899999999996</v>
      </c>
    </row>
    <row r="89" spans="1:2" x14ac:dyDescent="0.2">
      <c r="A89">
        <v>1003</v>
      </c>
      <c r="B89" s="1">
        <v>649.33399999999995</v>
      </c>
    </row>
    <row r="90" spans="1:2" x14ac:dyDescent="0.2">
      <c r="A90">
        <v>1026</v>
      </c>
      <c r="B90" s="1">
        <v>650.64200000000005</v>
      </c>
    </row>
    <row r="91" spans="1:2" x14ac:dyDescent="0.2">
      <c r="A91">
        <v>1047</v>
      </c>
      <c r="B91" s="1">
        <v>650.88900000000001</v>
      </c>
    </row>
    <row r="92" spans="1:2" x14ac:dyDescent="0.2">
      <c r="A92">
        <v>1108</v>
      </c>
      <c r="B92" s="1">
        <v>651.37199999999996</v>
      </c>
    </row>
    <row r="93" spans="1:2" x14ac:dyDescent="0.2">
      <c r="A93">
        <v>964</v>
      </c>
      <c r="B93" s="1">
        <v>657.55100000000004</v>
      </c>
    </row>
    <row r="94" spans="1:2" x14ac:dyDescent="0.2">
      <c r="A94">
        <v>1191</v>
      </c>
      <c r="B94" s="1">
        <v>665.94799999999998</v>
      </c>
    </row>
    <row r="95" spans="1:2" x14ac:dyDescent="0.2">
      <c r="A95">
        <v>981</v>
      </c>
      <c r="B95" s="1">
        <v>666.43200000000002</v>
      </c>
    </row>
    <row r="96" spans="1:2" x14ac:dyDescent="0.2">
      <c r="A96">
        <v>896</v>
      </c>
      <c r="B96" s="1">
        <v>667.98099999999999</v>
      </c>
    </row>
    <row r="97" spans="1:2" x14ac:dyDescent="0.2">
      <c r="A97">
        <v>1032</v>
      </c>
      <c r="B97" s="1">
        <v>668.49400000000003</v>
      </c>
    </row>
    <row r="98" spans="1:2" x14ac:dyDescent="0.2">
      <c r="A98">
        <v>1077</v>
      </c>
      <c r="B98" s="1">
        <v>669.50800000000004</v>
      </c>
    </row>
    <row r="99" spans="1:2" x14ac:dyDescent="0.2">
      <c r="A99">
        <v>957</v>
      </c>
      <c r="B99" s="1">
        <v>672.46699999999998</v>
      </c>
    </row>
    <row r="100" spans="1:2" x14ac:dyDescent="0.2">
      <c r="A100">
        <v>1019</v>
      </c>
      <c r="B100" s="1">
        <v>675.01800000000003</v>
      </c>
    </row>
    <row r="101" spans="1:2" x14ac:dyDescent="0.2">
      <c r="A101">
        <v>1015</v>
      </c>
      <c r="B101" s="1">
        <v>683.41899999999998</v>
      </c>
    </row>
    <row r="102" spans="1:2" x14ac:dyDescent="0.2">
      <c r="A102">
        <v>1109</v>
      </c>
      <c r="B102" s="1">
        <v>684.91499999999996</v>
      </c>
    </row>
    <row r="103" spans="1:2" x14ac:dyDescent="0.2">
      <c r="A103">
        <v>1027</v>
      </c>
      <c r="B103" s="1">
        <v>686.73299999999995</v>
      </c>
    </row>
    <row r="104" spans="1:2" x14ac:dyDescent="0.2">
      <c r="A104">
        <v>1084</v>
      </c>
      <c r="B104" s="1">
        <v>692.22</v>
      </c>
    </row>
    <row r="105" spans="1:2" x14ac:dyDescent="0.2">
      <c r="A105">
        <v>1078</v>
      </c>
      <c r="B105" s="1">
        <v>692.74300000000005</v>
      </c>
    </row>
    <row r="106" spans="1:2" x14ac:dyDescent="0.2">
      <c r="A106">
        <v>1032</v>
      </c>
      <c r="B106" s="1">
        <v>693.697</v>
      </c>
    </row>
    <row r="107" spans="1:2" x14ac:dyDescent="0.2">
      <c r="A107">
        <v>930</v>
      </c>
      <c r="B107" s="1">
        <v>699.70299999999997</v>
      </c>
    </row>
    <row r="108" spans="1:2" x14ac:dyDescent="0.2">
      <c r="A108">
        <v>1034</v>
      </c>
      <c r="B108" s="1">
        <v>701.40200000000004</v>
      </c>
    </row>
    <row r="109" spans="1:2" x14ac:dyDescent="0.2">
      <c r="A109">
        <v>1072</v>
      </c>
      <c r="B109" s="1">
        <v>709.08199999999999</v>
      </c>
    </row>
    <row r="110" spans="1:2" x14ac:dyDescent="0.2">
      <c r="A110">
        <v>925</v>
      </c>
      <c r="B110" s="1">
        <v>712.51</v>
      </c>
    </row>
    <row r="111" spans="1:2" x14ac:dyDescent="0.2">
      <c r="A111">
        <v>1037</v>
      </c>
      <c r="B111" s="1">
        <v>714.45399999999995</v>
      </c>
    </row>
    <row r="112" spans="1:2" x14ac:dyDescent="0.2">
      <c r="A112">
        <v>960</v>
      </c>
      <c r="B112" s="1">
        <v>756.28800000000001</v>
      </c>
    </row>
    <row r="113" spans="1:2" x14ac:dyDescent="0.2">
      <c r="A113">
        <v>1013</v>
      </c>
      <c r="B113" s="1">
        <v>757.33699999999999</v>
      </c>
    </row>
    <row r="114" spans="1:2" x14ac:dyDescent="0.2">
      <c r="A114">
        <v>1058</v>
      </c>
      <c r="B114" s="1">
        <v>763.02200000000005</v>
      </c>
    </row>
    <row r="115" spans="1:2" x14ac:dyDescent="0.2">
      <c r="A115">
        <v>1090</v>
      </c>
      <c r="B115" s="1">
        <v>768.697</v>
      </c>
    </row>
    <row r="116" spans="1:2" x14ac:dyDescent="0.2">
      <c r="A116">
        <v>1083</v>
      </c>
      <c r="B116" s="1">
        <v>768.98500000000001</v>
      </c>
    </row>
    <row r="117" spans="1:2" x14ac:dyDescent="0.2">
      <c r="A117">
        <v>1030</v>
      </c>
      <c r="B117" s="1">
        <v>771.93499999999995</v>
      </c>
    </row>
    <row r="118" spans="1:2" x14ac:dyDescent="0.2">
      <c r="A118">
        <v>1001</v>
      </c>
      <c r="B118" s="1">
        <v>773.02700000000004</v>
      </c>
    </row>
    <row r="119" spans="1:2" x14ac:dyDescent="0.2">
      <c r="A119">
        <v>1002</v>
      </c>
      <c r="B119" s="1">
        <v>774.21500000000003</v>
      </c>
    </row>
    <row r="120" spans="1:2" x14ac:dyDescent="0.2">
      <c r="A120">
        <v>1095</v>
      </c>
      <c r="B120" s="1">
        <v>775.05899999999997</v>
      </c>
    </row>
    <row r="121" spans="1:2" x14ac:dyDescent="0.2">
      <c r="A121">
        <v>961</v>
      </c>
      <c r="B121" s="1">
        <v>775.50800000000004</v>
      </c>
    </row>
    <row r="122" spans="1:2" x14ac:dyDescent="0.2">
      <c r="A122">
        <v>922</v>
      </c>
      <c r="B122" s="1">
        <v>776.71900000000005</v>
      </c>
    </row>
    <row r="123" spans="1:2" x14ac:dyDescent="0.2">
      <c r="A123">
        <v>945</v>
      </c>
      <c r="B123" s="1">
        <v>778.85199999999998</v>
      </c>
    </row>
    <row r="124" spans="1:2" x14ac:dyDescent="0.2">
      <c r="A124">
        <v>918</v>
      </c>
      <c r="B124" s="1">
        <v>783.28599999999994</v>
      </c>
    </row>
    <row r="125" spans="1:2" x14ac:dyDescent="0.2">
      <c r="A125">
        <v>889</v>
      </c>
      <c r="B125" s="1">
        <v>797.35299999999995</v>
      </c>
    </row>
    <row r="126" spans="1:2" x14ac:dyDescent="0.2">
      <c r="A126">
        <v>973</v>
      </c>
      <c r="B126" s="1">
        <v>797.59699999999998</v>
      </c>
    </row>
    <row r="127" spans="1:2" x14ac:dyDescent="0.2">
      <c r="A127">
        <v>943</v>
      </c>
      <c r="B127" s="1">
        <v>801.86199999999997</v>
      </c>
    </row>
    <row r="128" spans="1:2" x14ac:dyDescent="0.2">
      <c r="A128">
        <v>911</v>
      </c>
      <c r="B128" s="1">
        <v>806.654</v>
      </c>
    </row>
    <row r="129" spans="1:2" x14ac:dyDescent="0.2">
      <c r="A129">
        <v>966</v>
      </c>
      <c r="B129" s="1">
        <v>816.91300000000001</v>
      </c>
    </row>
    <row r="130" spans="1:2" x14ac:dyDescent="0.2">
      <c r="A130">
        <v>1097</v>
      </c>
      <c r="B130" s="1">
        <v>820.57500000000005</v>
      </c>
    </row>
    <row r="131" spans="1:2" x14ac:dyDescent="0.2">
      <c r="A131">
        <v>1018</v>
      </c>
      <c r="B131" s="1">
        <v>824.70299999999997</v>
      </c>
    </row>
    <row r="132" spans="1:2" x14ac:dyDescent="0.2">
      <c r="A132">
        <v>1133</v>
      </c>
      <c r="B132" s="1">
        <v>825.15499999999997</v>
      </c>
    </row>
    <row r="133" spans="1:2" x14ac:dyDescent="0.2">
      <c r="A133">
        <v>888</v>
      </c>
      <c r="B133" s="1">
        <v>832.29100000000005</v>
      </c>
    </row>
    <row r="134" spans="1:2" x14ac:dyDescent="0.2">
      <c r="A134">
        <v>1131</v>
      </c>
      <c r="B134" s="1">
        <v>838.92</v>
      </c>
    </row>
    <row r="135" spans="1:2" x14ac:dyDescent="0.2">
      <c r="A135">
        <v>1001</v>
      </c>
      <c r="B135" s="1">
        <v>843.51900000000001</v>
      </c>
    </row>
    <row r="136" spans="1:2" x14ac:dyDescent="0.2">
      <c r="A136">
        <v>1037</v>
      </c>
      <c r="B136" s="1">
        <v>858.15200000000004</v>
      </c>
    </row>
    <row r="137" spans="1:2" x14ac:dyDescent="0.2">
      <c r="A137">
        <v>976</v>
      </c>
      <c r="B137" s="1">
        <v>865.26599999999996</v>
      </c>
    </row>
    <row r="138" spans="1:2" x14ac:dyDescent="0.2">
      <c r="A138">
        <v>1050</v>
      </c>
      <c r="B138" s="1">
        <v>865.82899999999995</v>
      </c>
    </row>
    <row r="139" spans="1:2" x14ac:dyDescent="0.2">
      <c r="A139">
        <v>1045</v>
      </c>
      <c r="B139" s="1">
        <v>866.822</v>
      </c>
    </row>
    <row r="140" spans="1:2" x14ac:dyDescent="0.2">
      <c r="A140">
        <v>769</v>
      </c>
      <c r="B140" s="1">
        <v>877.90499999999997</v>
      </c>
    </row>
    <row r="141" spans="1:2" x14ac:dyDescent="0.2">
      <c r="A141">
        <v>843</v>
      </c>
      <c r="B141" s="1">
        <v>877.90499999999997</v>
      </c>
    </row>
    <row r="142" spans="1:2" x14ac:dyDescent="0.2">
      <c r="A142">
        <v>1024</v>
      </c>
      <c r="B142" s="1">
        <v>881.45299999999997</v>
      </c>
    </row>
    <row r="143" spans="1:2" x14ac:dyDescent="0.2">
      <c r="A143">
        <v>1078</v>
      </c>
      <c r="B143" s="1">
        <v>887.49099999999999</v>
      </c>
    </row>
    <row r="144" spans="1:2" x14ac:dyDescent="0.2">
      <c r="A144">
        <v>1032</v>
      </c>
      <c r="B144" s="1">
        <v>888.37400000000002</v>
      </c>
    </row>
    <row r="145" spans="1:2" x14ac:dyDescent="0.2">
      <c r="A145">
        <v>1055</v>
      </c>
      <c r="B145" s="1">
        <v>898.75599999999997</v>
      </c>
    </row>
    <row r="146" spans="1:2" x14ac:dyDescent="0.2">
      <c r="A146">
        <v>962</v>
      </c>
      <c r="B146" s="1">
        <v>899.90800000000002</v>
      </c>
    </row>
    <row r="147" spans="1:2" x14ac:dyDescent="0.2">
      <c r="A147">
        <v>955</v>
      </c>
      <c r="B147" s="1">
        <v>906.91600000000005</v>
      </c>
    </row>
    <row r="148" spans="1:2" x14ac:dyDescent="0.2">
      <c r="A148">
        <v>1044</v>
      </c>
      <c r="B148" s="1">
        <v>918.04</v>
      </c>
    </row>
    <row r="149" spans="1:2" x14ac:dyDescent="0.2">
      <c r="A149">
        <v>1019</v>
      </c>
      <c r="B149" s="1">
        <v>931.30899999999997</v>
      </c>
    </row>
    <row r="150" spans="1:2" x14ac:dyDescent="0.2">
      <c r="A150">
        <v>833</v>
      </c>
      <c r="B150" s="1">
        <v>931.64</v>
      </c>
    </row>
    <row r="151" spans="1:2" x14ac:dyDescent="0.2">
      <c r="A151">
        <v>1017</v>
      </c>
      <c r="B151" s="1">
        <v>931.64</v>
      </c>
    </row>
    <row r="152" spans="1:2" x14ac:dyDescent="0.2">
      <c r="A152">
        <v>976</v>
      </c>
      <c r="B152" s="1">
        <v>931.79300000000001</v>
      </c>
    </row>
    <row r="153" spans="1:2" x14ac:dyDescent="0.2">
      <c r="A153">
        <v>1069</v>
      </c>
      <c r="B153" s="1">
        <v>934.62300000000005</v>
      </c>
    </row>
    <row r="154" spans="1:2" x14ac:dyDescent="0.2">
      <c r="A154">
        <v>1034</v>
      </c>
      <c r="B154" s="1">
        <v>936.40499999999997</v>
      </c>
    </row>
    <row r="155" spans="1:2" x14ac:dyDescent="0.2">
      <c r="A155">
        <v>984</v>
      </c>
      <c r="B155" s="1">
        <v>939.43100000000004</v>
      </c>
    </row>
    <row r="156" spans="1:2" x14ac:dyDescent="0.2">
      <c r="A156">
        <v>1036</v>
      </c>
      <c r="B156" s="1">
        <v>942.62599999999998</v>
      </c>
    </row>
    <row r="157" spans="1:2" x14ac:dyDescent="0.2">
      <c r="A157">
        <v>1042</v>
      </c>
      <c r="B157" s="1">
        <v>945.56299999999999</v>
      </c>
    </row>
    <row r="158" spans="1:2" x14ac:dyDescent="0.2">
      <c r="A158">
        <v>1037</v>
      </c>
      <c r="B158" s="1">
        <v>948.82</v>
      </c>
    </row>
    <row r="159" spans="1:2" x14ac:dyDescent="0.2">
      <c r="A159">
        <v>1092</v>
      </c>
      <c r="B159" s="1">
        <v>952.827</v>
      </c>
    </row>
    <row r="160" spans="1:2" x14ac:dyDescent="0.2">
      <c r="A160">
        <v>1096</v>
      </c>
      <c r="B160" s="1">
        <v>956.65499999999997</v>
      </c>
    </row>
    <row r="161" spans="1:2" x14ac:dyDescent="0.2">
      <c r="A161">
        <v>1077</v>
      </c>
      <c r="B161" s="1">
        <v>957.29600000000005</v>
      </c>
    </row>
    <row r="162" spans="1:2" x14ac:dyDescent="0.2">
      <c r="A162">
        <v>1074</v>
      </c>
      <c r="B162" s="1">
        <v>960.34500000000003</v>
      </c>
    </row>
    <row r="163" spans="1:2" x14ac:dyDescent="0.2">
      <c r="A163">
        <v>982</v>
      </c>
      <c r="B163" s="1">
        <v>966.625</v>
      </c>
    </row>
    <row r="164" spans="1:2" x14ac:dyDescent="0.2">
      <c r="A164">
        <v>965</v>
      </c>
      <c r="B164" s="1">
        <v>969.53800000000001</v>
      </c>
    </row>
    <row r="165" spans="1:2" x14ac:dyDescent="0.2">
      <c r="A165">
        <v>1074</v>
      </c>
      <c r="B165" s="1">
        <v>972.72299999999996</v>
      </c>
    </row>
    <row r="166" spans="1:2" x14ac:dyDescent="0.2">
      <c r="A166">
        <v>1036</v>
      </c>
      <c r="B166" s="1">
        <v>979.947</v>
      </c>
    </row>
    <row r="167" spans="1:2" x14ac:dyDescent="0.2">
      <c r="A167">
        <v>827</v>
      </c>
      <c r="B167" s="1">
        <v>990.03399999999999</v>
      </c>
    </row>
    <row r="168" spans="1:2" x14ac:dyDescent="0.2">
      <c r="A168">
        <v>947</v>
      </c>
      <c r="B168" s="1">
        <v>999.351</v>
      </c>
    </row>
    <row r="169" spans="1:2" x14ac:dyDescent="0.2">
      <c r="A169">
        <v>1021</v>
      </c>
      <c r="B169" s="1">
        <v>1001.294</v>
      </c>
    </row>
    <row r="170" spans="1:2" x14ac:dyDescent="0.2">
      <c r="A170">
        <v>1177</v>
      </c>
      <c r="B170" s="1">
        <v>1010.6950000000001</v>
      </c>
    </row>
    <row r="171" spans="1:2" x14ac:dyDescent="0.2">
      <c r="A171">
        <v>1047</v>
      </c>
      <c r="B171" s="1">
        <v>1011.802</v>
      </c>
    </row>
    <row r="172" spans="1:2" x14ac:dyDescent="0.2">
      <c r="A172">
        <v>909</v>
      </c>
      <c r="B172" s="1">
        <v>1012.682</v>
      </c>
    </row>
    <row r="173" spans="1:2" x14ac:dyDescent="0.2">
      <c r="A173">
        <v>966</v>
      </c>
      <c r="B173" s="1">
        <v>1015.579</v>
      </c>
    </row>
    <row r="174" spans="1:2" x14ac:dyDescent="0.2">
      <c r="A174">
        <v>1063</v>
      </c>
      <c r="B174" s="1">
        <v>1022.1849999999999</v>
      </c>
    </row>
    <row r="175" spans="1:2" x14ac:dyDescent="0.2">
      <c r="A175">
        <v>1076</v>
      </c>
      <c r="B175" s="1">
        <v>1022.237</v>
      </c>
    </row>
    <row r="176" spans="1:2" x14ac:dyDescent="0.2">
      <c r="A176">
        <v>1085</v>
      </c>
      <c r="B176" s="1">
        <v>1026.55</v>
      </c>
    </row>
    <row r="177" spans="1:2" x14ac:dyDescent="0.2">
      <c r="A177">
        <v>1074</v>
      </c>
      <c r="B177" s="1">
        <v>1029.088</v>
      </c>
    </row>
    <row r="178" spans="1:2" x14ac:dyDescent="0.2">
      <c r="A178">
        <v>1006</v>
      </c>
      <c r="B178" s="1">
        <v>1037.9010000000001</v>
      </c>
    </row>
    <row r="179" spans="1:2" x14ac:dyDescent="0.2">
      <c r="A179">
        <v>956</v>
      </c>
      <c r="B179" s="1">
        <v>1044.1279999999999</v>
      </c>
    </row>
    <row r="180" spans="1:2" x14ac:dyDescent="0.2">
      <c r="A180">
        <v>989</v>
      </c>
      <c r="B180" s="1">
        <v>1046.519</v>
      </c>
    </row>
    <row r="181" spans="1:2" x14ac:dyDescent="0.2">
      <c r="A181">
        <v>1008</v>
      </c>
      <c r="B181" s="1">
        <v>1047.684</v>
      </c>
    </row>
    <row r="182" spans="1:2" x14ac:dyDescent="0.2">
      <c r="A182">
        <v>1144</v>
      </c>
      <c r="B182" s="1">
        <v>1048.93</v>
      </c>
    </row>
    <row r="183" spans="1:2" x14ac:dyDescent="0.2">
      <c r="A183">
        <v>1031</v>
      </c>
      <c r="B183" s="1">
        <v>1049.4670000000001</v>
      </c>
    </row>
    <row r="184" spans="1:2" x14ac:dyDescent="0.2">
      <c r="A184">
        <v>996</v>
      </c>
      <c r="B184" s="1">
        <v>1053.4849999999999</v>
      </c>
    </row>
    <row r="185" spans="1:2" x14ac:dyDescent="0.2">
      <c r="A185">
        <v>858</v>
      </c>
      <c r="B185" s="1">
        <v>1061.5450000000001</v>
      </c>
    </row>
    <row r="186" spans="1:2" x14ac:dyDescent="0.2">
      <c r="A186">
        <v>1001</v>
      </c>
      <c r="B186" s="1">
        <v>1063.8389999999999</v>
      </c>
    </row>
    <row r="187" spans="1:2" x14ac:dyDescent="0.2">
      <c r="A187">
        <v>1024</v>
      </c>
      <c r="B187" s="1">
        <v>1068.645</v>
      </c>
    </row>
    <row r="188" spans="1:2" x14ac:dyDescent="0.2">
      <c r="A188">
        <v>1051</v>
      </c>
      <c r="B188" s="1">
        <v>1079.18</v>
      </c>
    </row>
    <row r="189" spans="1:2" x14ac:dyDescent="0.2">
      <c r="A189">
        <v>1016</v>
      </c>
      <c r="B189" s="1">
        <v>1083.0609999999999</v>
      </c>
    </row>
    <row r="190" spans="1:2" x14ac:dyDescent="0.2">
      <c r="A190">
        <v>989</v>
      </c>
      <c r="B190" s="1">
        <v>1084.2760000000001</v>
      </c>
    </row>
    <row r="191" spans="1:2" x14ac:dyDescent="0.2">
      <c r="A191">
        <v>1126</v>
      </c>
      <c r="B191" s="1">
        <v>1087.473</v>
      </c>
    </row>
    <row r="192" spans="1:2" x14ac:dyDescent="0.2">
      <c r="A192">
        <v>1071</v>
      </c>
      <c r="B192" s="1">
        <v>1088.009</v>
      </c>
    </row>
    <row r="193" spans="1:2" x14ac:dyDescent="0.2">
      <c r="A193">
        <v>1028</v>
      </c>
      <c r="B193" s="1">
        <v>1091.153</v>
      </c>
    </row>
    <row r="194" spans="1:2" x14ac:dyDescent="0.2">
      <c r="A194">
        <v>1133</v>
      </c>
      <c r="B194" s="1">
        <v>1094.847</v>
      </c>
    </row>
    <row r="195" spans="1:2" x14ac:dyDescent="0.2">
      <c r="A195">
        <v>1072</v>
      </c>
      <c r="B195" s="1">
        <v>1100.0550000000001</v>
      </c>
    </row>
    <row r="196" spans="1:2" x14ac:dyDescent="0.2">
      <c r="A196">
        <v>1165</v>
      </c>
      <c r="B196" s="1">
        <v>1107.6210000000001</v>
      </c>
    </row>
    <row r="197" spans="1:2" x14ac:dyDescent="0.2">
      <c r="A197">
        <v>1035</v>
      </c>
      <c r="B197" s="1">
        <v>1108.222</v>
      </c>
    </row>
    <row r="198" spans="1:2" x14ac:dyDescent="0.2">
      <c r="A198">
        <v>1069</v>
      </c>
      <c r="B198" s="1">
        <v>1118.2850000000001</v>
      </c>
    </row>
    <row r="199" spans="1:2" x14ac:dyDescent="0.2">
      <c r="A199">
        <v>985</v>
      </c>
      <c r="B199" s="1">
        <v>1120.8389999999999</v>
      </c>
    </row>
    <row r="200" spans="1:2" x14ac:dyDescent="0.2">
      <c r="A200">
        <v>1116</v>
      </c>
      <c r="B200" s="1">
        <v>1123.3050000000001</v>
      </c>
    </row>
    <row r="201" spans="1:2" x14ac:dyDescent="0.2">
      <c r="A201">
        <v>1096</v>
      </c>
      <c r="B201" s="1">
        <v>1126.6489999999999</v>
      </c>
    </row>
    <row r="202" spans="1:2" x14ac:dyDescent="0.2">
      <c r="A202">
        <v>1097</v>
      </c>
      <c r="B202" s="1">
        <v>1129.394</v>
      </c>
    </row>
    <row r="203" spans="1:2" x14ac:dyDescent="0.2">
      <c r="A203">
        <v>999</v>
      </c>
      <c r="B203" s="1">
        <v>1129.5</v>
      </c>
    </row>
    <row r="204" spans="1:2" x14ac:dyDescent="0.2">
      <c r="A204">
        <v>993</v>
      </c>
      <c r="B204" s="1">
        <v>1140.193</v>
      </c>
    </row>
    <row r="205" spans="1:2" x14ac:dyDescent="0.2">
      <c r="A205">
        <v>874</v>
      </c>
      <c r="B205" s="1">
        <v>1150.0409999999999</v>
      </c>
    </row>
    <row r="206" spans="1:2" x14ac:dyDescent="0.2">
      <c r="A206">
        <v>1088</v>
      </c>
      <c r="B206" s="1">
        <v>1154.7339999999999</v>
      </c>
    </row>
    <row r="207" spans="1:2" x14ac:dyDescent="0.2">
      <c r="A207">
        <v>1105</v>
      </c>
      <c r="B207" s="1">
        <v>1161.2370000000001</v>
      </c>
    </row>
    <row r="208" spans="1:2" x14ac:dyDescent="0.2">
      <c r="A208">
        <v>1077</v>
      </c>
      <c r="B208" s="1">
        <v>1169.5650000000001</v>
      </c>
    </row>
    <row r="209" spans="1:2" x14ac:dyDescent="0.2">
      <c r="A209">
        <v>1001</v>
      </c>
      <c r="B209" s="1">
        <v>1173.45</v>
      </c>
    </row>
    <row r="210" spans="1:2" x14ac:dyDescent="0.2">
      <c r="A210">
        <v>870</v>
      </c>
      <c r="B210" s="1">
        <v>1181.47</v>
      </c>
    </row>
    <row r="211" spans="1:2" x14ac:dyDescent="0.2">
      <c r="A211">
        <v>1057</v>
      </c>
      <c r="B211" s="1">
        <v>1188.5889999999999</v>
      </c>
    </row>
    <row r="212" spans="1:2" x14ac:dyDescent="0.2">
      <c r="A212">
        <v>1004</v>
      </c>
      <c r="B212" s="1">
        <v>1192.2840000000001</v>
      </c>
    </row>
    <row r="213" spans="1:2" x14ac:dyDescent="0.2">
      <c r="A213">
        <v>826</v>
      </c>
      <c r="B213" s="1">
        <v>1197.1099999999999</v>
      </c>
    </row>
    <row r="214" spans="1:2" x14ac:dyDescent="0.2">
      <c r="A214">
        <v>1079</v>
      </c>
      <c r="B214" s="1">
        <v>1198.373</v>
      </c>
    </row>
    <row r="215" spans="1:2" x14ac:dyDescent="0.2">
      <c r="A215">
        <v>991</v>
      </c>
      <c r="B215" s="1">
        <v>1203.56</v>
      </c>
    </row>
    <row r="216" spans="1:2" x14ac:dyDescent="0.2">
      <c r="A216">
        <v>1205</v>
      </c>
      <c r="B216" s="1">
        <v>1211.6099999999999</v>
      </c>
    </row>
    <row r="217" spans="1:2" x14ac:dyDescent="0.2">
      <c r="A217">
        <v>1086</v>
      </c>
      <c r="B217" s="1">
        <v>1212.1869999999999</v>
      </c>
    </row>
    <row r="218" spans="1:2" x14ac:dyDescent="0.2">
      <c r="A218">
        <v>1019</v>
      </c>
      <c r="B218" s="1">
        <v>1218.731</v>
      </c>
    </row>
    <row r="219" spans="1:2" x14ac:dyDescent="0.2">
      <c r="A219">
        <v>1023</v>
      </c>
      <c r="B219" s="1">
        <v>1221.8889999999999</v>
      </c>
    </row>
    <row r="220" spans="1:2" x14ac:dyDescent="0.2">
      <c r="A220">
        <v>1052</v>
      </c>
      <c r="B220" s="1">
        <v>1231.741</v>
      </c>
    </row>
    <row r="221" spans="1:2" x14ac:dyDescent="0.2">
      <c r="A221">
        <v>1044</v>
      </c>
      <c r="B221" s="1">
        <v>1234.0930000000001</v>
      </c>
    </row>
    <row r="222" spans="1:2" x14ac:dyDescent="0.2">
      <c r="A222">
        <v>1050</v>
      </c>
      <c r="B222" s="1">
        <v>1242.422</v>
      </c>
    </row>
    <row r="223" spans="1:2" x14ac:dyDescent="0.2">
      <c r="A223">
        <v>1027</v>
      </c>
      <c r="B223" s="1">
        <v>1249.441</v>
      </c>
    </row>
    <row r="224" spans="1:2" x14ac:dyDescent="0.2">
      <c r="A224">
        <v>1014</v>
      </c>
      <c r="B224" s="1">
        <v>1254.902</v>
      </c>
    </row>
    <row r="225" spans="1:2" x14ac:dyDescent="0.2">
      <c r="A225">
        <v>1064</v>
      </c>
      <c r="B225" s="1">
        <v>1255.018</v>
      </c>
    </row>
    <row r="226" spans="1:2" x14ac:dyDescent="0.2">
      <c r="A226">
        <v>1011</v>
      </c>
      <c r="B226" s="1">
        <v>1256.191</v>
      </c>
    </row>
    <row r="227" spans="1:2" x14ac:dyDescent="0.2">
      <c r="A227">
        <v>874</v>
      </c>
      <c r="B227" s="1">
        <v>1257.6179999999999</v>
      </c>
    </row>
    <row r="228" spans="1:2" x14ac:dyDescent="0.2">
      <c r="A228">
        <v>1017</v>
      </c>
      <c r="B228" s="1">
        <v>1264.6120000000001</v>
      </c>
    </row>
    <row r="229" spans="1:2" x14ac:dyDescent="0.2">
      <c r="A229">
        <v>1102</v>
      </c>
      <c r="B229" s="1">
        <v>1269.768</v>
      </c>
    </row>
    <row r="230" spans="1:2" x14ac:dyDescent="0.2">
      <c r="A230">
        <v>1069</v>
      </c>
      <c r="B230" s="1">
        <v>1270.662</v>
      </c>
    </row>
    <row r="231" spans="1:2" x14ac:dyDescent="0.2">
      <c r="A231">
        <v>1002</v>
      </c>
      <c r="B231" s="1">
        <v>1277.9449999999999</v>
      </c>
    </row>
    <row r="232" spans="1:2" x14ac:dyDescent="0.2">
      <c r="A232">
        <v>959</v>
      </c>
      <c r="B232" s="1">
        <v>1280.43</v>
      </c>
    </row>
    <row r="233" spans="1:2" x14ac:dyDescent="0.2">
      <c r="A233">
        <v>1087</v>
      </c>
      <c r="B233" s="1">
        <v>1280.982</v>
      </c>
    </row>
    <row r="234" spans="1:2" x14ac:dyDescent="0.2">
      <c r="A234">
        <v>1074</v>
      </c>
      <c r="B234" s="1">
        <v>1283.181</v>
      </c>
    </row>
    <row r="235" spans="1:2" x14ac:dyDescent="0.2">
      <c r="A235">
        <v>968</v>
      </c>
      <c r="B235" s="1">
        <v>1292.1489999999999</v>
      </c>
    </row>
    <row r="236" spans="1:2" x14ac:dyDescent="0.2">
      <c r="A236">
        <v>1139</v>
      </c>
      <c r="B236" s="1">
        <v>1292.731</v>
      </c>
    </row>
    <row r="237" spans="1:2" x14ac:dyDescent="0.2">
      <c r="A237">
        <v>1005</v>
      </c>
      <c r="B237" s="1">
        <v>1298.1189999999999</v>
      </c>
    </row>
    <row r="238" spans="1:2" x14ac:dyDescent="0.2">
      <c r="A238">
        <v>1330</v>
      </c>
      <c r="B238" s="1">
        <v>1298.7840000000001</v>
      </c>
    </row>
    <row r="239" spans="1:2" x14ac:dyDescent="0.2">
      <c r="A239">
        <v>1135</v>
      </c>
      <c r="B239" s="1">
        <v>1305.5050000000001</v>
      </c>
    </row>
    <row r="240" spans="1:2" x14ac:dyDescent="0.2">
      <c r="A240">
        <v>1057</v>
      </c>
      <c r="B240" s="1">
        <v>1319.136</v>
      </c>
    </row>
    <row r="241" spans="1:2" x14ac:dyDescent="0.2">
      <c r="A241">
        <v>1044</v>
      </c>
      <c r="B241" s="1">
        <v>1325.857</v>
      </c>
    </row>
    <row r="242" spans="1:2" x14ac:dyDescent="0.2">
      <c r="A242">
        <v>1145</v>
      </c>
      <c r="B242" s="1">
        <v>1335.625</v>
      </c>
    </row>
    <row r="243" spans="1:2" x14ac:dyDescent="0.2">
      <c r="A243">
        <v>1075</v>
      </c>
      <c r="B243" s="1">
        <v>1338.89</v>
      </c>
    </row>
    <row r="244" spans="1:2" x14ac:dyDescent="0.2">
      <c r="A244">
        <v>1086</v>
      </c>
      <c r="B244" s="1">
        <v>1353.6020000000001</v>
      </c>
    </row>
    <row r="245" spans="1:2" x14ac:dyDescent="0.2">
      <c r="A245">
        <v>1085</v>
      </c>
      <c r="B245" s="1">
        <v>1366.269</v>
      </c>
    </row>
    <row r="246" spans="1:2" x14ac:dyDescent="0.2">
      <c r="A246">
        <v>1048</v>
      </c>
      <c r="B246" s="1">
        <v>1374.748</v>
      </c>
    </row>
    <row r="247" spans="1:2" x14ac:dyDescent="0.2">
      <c r="A247">
        <v>1095</v>
      </c>
      <c r="B247" s="1">
        <v>1375.19</v>
      </c>
    </row>
    <row r="248" spans="1:2" x14ac:dyDescent="0.2">
      <c r="A248">
        <v>1028</v>
      </c>
      <c r="B248" s="1">
        <v>1383.5050000000001</v>
      </c>
    </row>
    <row r="249" spans="1:2" x14ac:dyDescent="0.2">
      <c r="A249">
        <v>1078</v>
      </c>
      <c r="B249" s="1">
        <v>1386.3889999999999</v>
      </c>
    </row>
    <row r="250" spans="1:2" x14ac:dyDescent="0.2">
      <c r="A250">
        <v>991</v>
      </c>
      <c r="B250" s="1">
        <v>1387.7159999999999</v>
      </c>
    </row>
    <row r="251" spans="1:2" x14ac:dyDescent="0.2">
      <c r="A251">
        <v>1007</v>
      </c>
      <c r="B251" s="1">
        <v>1389.8030000000001</v>
      </c>
    </row>
    <row r="252" spans="1:2" x14ac:dyDescent="0.2">
      <c r="A252">
        <v>1069</v>
      </c>
      <c r="B252" s="1">
        <v>1393.2180000000001</v>
      </c>
    </row>
    <row r="253" spans="1:2" x14ac:dyDescent="0.2">
      <c r="A253">
        <v>988</v>
      </c>
      <c r="B253" s="1">
        <v>1399.3119999999999</v>
      </c>
    </row>
    <row r="254" spans="1:2" x14ac:dyDescent="0.2">
      <c r="A254">
        <v>895</v>
      </c>
      <c r="B254" s="1">
        <v>1405.0940000000001</v>
      </c>
    </row>
    <row r="255" spans="1:2" x14ac:dyDescent="0.2">
      <c r="A255">
        <v>1027</v>
      </c>
      <c r="B255" s="1">
        <v>1415.721</v>
      </c>
    </row>
    <row r="256" spans="1:2" x14ac:dyDescent="0.2">
      <c r="A256">
        <v>978</v>
      </c>
      <c r="B256" s="1">
        <v>1419.068</v>
      </c>
    </row>
    <row r="257" spans="1:2" x14ac:dyDescent="0.2">
      <c r="A257">
        <v>923</v>
      </c>
      <c r="B257" s="1">
        <v>1421.693</v>
      </c>
    </row>
    <row r="258" spans="1:2" x14ac:dyDescent="0.2">
      <c r="A258">
        <v>1076</v>
      </c>
      <c r="B258" s="1">
        <v>1422.2439999999999</v>
      </c>
    </row>
    <row r="259" spans="1:2" x14ac:dyDescent="0.2">
      <c r="A259">
        <v>1069</v>
      </c>
      <c r="B259" s="1">
        <v>1426.136</v>
      </c>
    </row>
    <row r="260" spans="1:2" x14ac:dyDescent="0.2">
      <c r="A260">
        <v>955</v>
      </c>
      <c r="B260" s="1">
        <v>1430.8630000000001</v>
      </c>
    </row>
    <row r="261" spans="1:2" x14ac:dyDescent="0.2">
      <c r="A261">
        <v>904</v>
      </c>
      <c r="B261" s="1">
        <v>1434.4639999999999</v>
      </c>
    </row>
    <row r="262" spans="1:2" x14ac:dyDescent="0.2">
      <c r="A262">
        <v>875</v>
      </c>
      <c r="B262" s="1">
        <v>1439.518</v>
      </c>
    </row>
    <row r="263" spans="1:2" x14ac:dyDescent="0.2">
      <c r="A263">
        <v>1060</v>
      </c>
      <c r="B263" s="1">
        <v>1451.7159999999999</v>
      </c>
    </row>
    <row r="264" spans="1:2" x14ac:dyDescent="0.2">
      <c r="A264">
        <v>1058</v>
      </c>
      <c r="B264" s="1">
        <v>1452.126</v>
      </c>
    </row>
    <row r="265" spans="1:2" x14ac:dyDescent="0.2">
      <c r="A265">
        <v>1034</v>
      </c>
      <c r="B265" s="1">
        <v>1457.212</v>
      </c>
    </row>
    <row r="266" spans="1:2" x14ac:dyDescent="0.2">
      <c r="A266">
        <v>1078</v>
      </c>
      <c r="B266" s="1">
        <v>1458.0409999999999</v>
      </c>
    </row>
    <row r="267" spans="1:2" x14ac:dyDescent="0.2">
      <c r="A267">
        <v>1053</v>
      </c>
      <c r="B267" s="1">
        <v>1459.4079999999999</v>
      </c>
    </row>
    <row r="268" spans="1:2" x14ac:dyDescent="0.2">
      <c r="A268">
        <v>1017</v>
      </c>
      <c r="B268" s="1">
        <v>1465.566</v>
      </c>
    </row>
    <row r="269" spans="1:2" x14ac:dyDescent="0.2">
      <c r="A269">
        <v>1041</v>
      </c>
      <c r="B269" s="1">
        <v>1471.999</v>
      </c>
    </row>
    <row r="270" spans="1:2" x14ac:dyDescent="0.2">
      <c r="A270">
        <v>1018</v>
      </c>
      <c r="B270" s="1">
        <v>1478.3789999999999</v>
      </c>
    </row>
    <row r="271" spans="1:2" x14ac:dyDescent="0.2">
      <c r="A271">
        <v>1096</v>
      </c>
      <c r="B271" s="1">
        <v>1478.8040000000001</v>
      </c>
    </row>
    <row r="272" spans="1:2" x14ac:dyDescent="0.2">
      <c r="A272">
        <v>979</v>
      </c>
      <c r="B272" s="1">
        <v>1482.259</v>
      </c>
    </row>
    <row r="273" spans="1:2" x14ac:dyDescent="0.2">
      <c r="A273">
        <v>983</v>
      </c>
      <c r="B273" s="1">
        <v>1496.9390000000001</v>
      </c>
    </row>
    <row r="274" spans="1:2" x14ac:dyDescent="0.2">
      <c r="A274">
        <v>1271</v>
      </c>
      <c r="B274" s="1">
        <v>1500.259</v>
      </c>
    </row>
    <row r="275" spans="1:2" x14ac:dyDescent="0.2">
      <c r="A275">
        <v>1075</v>
      </c>
      <c r="B275" s="1">
        <v>1504.896</v>
      </c>
    </row>
    <row r="276" spans="1:2" x14ac:dyDescent="0.2">
      <c r="A276">
        <v>1011</v>
      </c>
      <c r="B276" s="1">
        <v>1508.8320000000001</v>
      </c>
    </row>
    <row r="277" spans="1:2" x14ac:dyDescent="0.2">
      <c r="A277">
        <v>956</v>
      </c>
      <c r="B277" s="1">
        <v>1511.2260000000001</v>
      </c>
    </row>
    <row r="278" spans="1:2" x14ac:dyDescent="0.2">
      <c r="A278">
        <v>991</v>
      </c>
      <c r="B278" s="1">
        <v>1516.8989999999999</v>
      </c>
    </row>
    <row r="279" spans="1:2" x14ac:dyDescent="0.2">
      <c r="A279">
        <v>1038</v>
      </c>
      <c r="B279" s="1">
        <v>1523.866</v>
      </c>
    </row>
    <row r="280" spans="1:2" x14ac:dyDescent="0.2">
      <c r="A280">
        <v>1053</v>
      </c>
      <c r="B280" s="1">
        <v>1524.181</v>
      </c>
    </row>
    <row r="281" spans="1:2" x14ac:dyDescent="0.2">
      <c r="A281">
        <v>957</v>
      </c>
      <c r="B281" s="1">
        <v>1537.7639999999999</v>
      </c>
    </row>
    <row r="282" spans="1:2" x14ac:dyDescent="0.2">
      <c r="A282">
        <v>1090</v>
      </c>
      <c r="B282" s="1">
        <v>1538.4259999999999</v>
      </c>
    </row>
    <row r="283" spans="1:2" x14ac:dyDescent="0.2">
      <c r="A283">
        <v>1083</v>
      </c>
      <c r="B283" s="1">
        <v>1539.0650000000001</v>
      </c>
    </row>
    <row r="284" spans="1:2" x14ac:dyDescent="0.2">
      <c r="A284">
        <v>1055</v>
      </c>
      <c r="B284" s="1">
        <v>1542.0830000000001</v>
      </c>
    </row>
    <row r="285" spans="1:2" x14ac:dyDescent="0.2">
      <c r="A285">
        <v>890</v>
      </c>
      <c r="B285" s="1">
        <v>1544.931</v>
      </c>
    </row>
    <row r="286" spans="1:2" x14ac:dyDescent="0.2">
      <c r="A286">
        <v>983</v>
      </c>
      <c r="B286" s="1">
        <v>1545.0029999999999</v>
      </c>
    </row>
    <row r="287" spans="1:2" x14ac:dyDescent="0.2">
      <c r="A287">
        <v>880</v>
      </c>
      <c r="B287" s="1">
        <v>1545.135</v>
      </c>
    </row>
    <row r="288" spans="1:2" x14ac:dyDescent="0.2">
      <c r="A288">
        <v>892</v>
      </c>
      <c r="B288" s="1">
        <v>1547.1559999999999</v>
      </c>
    </row>
    <row r="289" spans="1:2" x14ac:dyDescent="0.2">
      <c r="A289">
        <v>1053</v>
      </c>
      <c r="B289" s="1">
        <v>1551.749</v>
      </c>
    </row>
    <row r="290" spans="1:2" x14ac:dyDescent="0.2">
      <c r="A290">
        <v>1092</v>
      </c>
      <c r="B290" s="1">
        <v>1556.19</v>
      </c>
    </row>
    <row r="291" spans="1:2" x14ac:dyDescent="0.2">
      <c r="A291">
        <v>1038</v>
      </c>
      <c r="B291" s="1">
        <v>1560.9369999999999</v>
      </c>
    </row>
    <row r="292" spans="1:2" x14ac:dyDescent="0.2">
      <c r="A292">
        <v>1026</v>
      </c>
      <c r="B292" s="1">
        <v>1562.133</v>
      </c>
    </row>
    <row r="293" spans="1:2" x14ac:dyDescent="0.2">
      <c r="A293">
        <v>987</v>
      </c>
      <c r="B293" s="1">
        <v>1576.373</v>
      </c>
    </row>
    <row r="294" spans="1:2" x14ac:dyDescent="0.2">
      <c r="A294">
        <v>1053</v>
      </c>
      <c r="B294" s="1">
        <v>1579.03</v>
      </c>
    </row>
    <row r="295" spans="1:2" x14ac:dyDescent="0.2">
      <c r="A295">
        <v>853</v>
      </c>
      <c r="B295" s="1">
        <v>1581.989</v>
      </c>
    </row>
    <row r="296" spans="1:2" x14ac:dyDescent="0.2">
      <c r="A296">
        <v>979</v>
      </c>
      <c r="B296" s="1">
        <v>1582.848</v>
      </c>
    </row>
    <row r="297" spans="1:2" x14ac:dyDescent="0.2">
      <c r="A297">
        <v>1011</v>
      </c>
      <c r="B297" s="1">
        <v>1592.8530000000001</v>
      </c>
    </row>
    <row r="298" spans="1:2" x14ac:dyDescent="0.2">
      <c r="A298">
        <v>1096</v>
      </c>
      <c r="B298" s="1">
        <v>1594.91</v>
      </c>
    </row>
    <row r="299" spans="1:2" x14ac:dyDescent="0.2">
      <c r="A299">
        <v>1133</v>
      </c>
      <c r="B299" s="1">
        <v>1596.1590000000001</v>
      </c>
    </row>
    <row r="300" spans="1:2" x14ac:dyDescent="0.2">
      <c r="A300">
        <v>1012</v>
      </c>
      <c r="B300" s="1">
        <v>1600.3040000000001</v>
      </c>
    </row>
    <row r="301" spans="1:2" x14ac:dyDescent="0.2">
      <c r="A301">
        <v>898</v>
      </c>
      <c r="B301" s="1">
        <v>1601.0409999999999</v>
      </c>
    </row>
    <row r="302" spans="1:2" x14ac:dyDescent="0.2">
      <c r="A302">
        <v>1226</v>
      </c>
      <c r="B302" s="1">
        <v>1602.6079999999999</v>
      </c>
    </row>
    <row r="303" spans="1:2" x14ac:dyDescent="0.2">
      <c r="A303">
        <v>992</v>
      </c>
      <c r="B303" s="1">
        <v>1607.712</v>
      </c>
    </row>
    <row r="304" spans="1:2" x14ac:dyDescent="0.2">
      <c r="A304">
        <v>1036</v>
      </c>
      <c r="B304" s="1">
        <v>1612.644</v>
      </c>
    </row>
    <row r="305" spans="1:2" x14ac:dyDescent="0.2">
      <c r="A305">
        <v>1087</v>
      </c>
      <c r="B305" s="1">
        <v>1616.1469999999999</v>
      </c>
    </row>
    <row r="306" spans="1:2" x14ac:dyDescent="0.2">
      <c r="A306">
        <v>1020</v>
      </c>
      <c r="B306" s="1">
        <v>1616.479</v>
      </c>
    </row>
    <row r="307" spans="1:2" x14ac:dyDescent="0.2">
      <c r="A307">
        <v>982</v>
      </c>
      <c r="B307" s="1">
        <v>1625.309</v>
      </c>
    </row>
    <row r="308" spans="1:2" x14ac:dyDescent="0.2">
      <c r="A308">
        <v>1029</v>
      </c>
      <c r="B308" s="1">
        <v>1636.7429999999999</v>
      </c>
    </row>
    <row r="309" spans="1:2" x14ac:dyDescent="0.2">
      <c r="A309">
        <v>1012</v>
      </c>
      <c r="B309" s="1">
        <v>1636.9</v>
      </c>
    </row>
    <row r="310" spans="1:2" x14ac:dyDescent="0.2">
      <c r="A310">
        <v>1080</v>
      </c>
      <c r="B310" s="1">
        <v>1643.3489999999999</v>
      </c>
    </row>
    <row r="311" spans="1:2" x14ac:dyDescent="0.2">
      <c r="A311">
        <v>1008</v>
      </c>
      <c r="B311" s="1">
        <v>1644.704</v>
      </c>
    </row>
    <row r="312" spans="1:2" x14ac:dyDescent="0.2">
      <c r="A312">
        <v>1009</v>
      </c>
      <c r="B312" s="1">
        <v>1658.8689999999999</v>
      </c>
    </row>
    <row r="313" spans="1:2" x14ac:dyDescent="0.2">
      <c r="A313">
        <v>1045</v>
      </c>
      <c r="B313" s="1">
        <v>1672.067</v>
      </c>
    </row>
    <row r="314" spans="1:2" x14ac:dyDescent="0.2">
      <c r="A314">
        <v>1031</v>
      </c>
      <c r="B314" s="1">
        <v>1672.8589999999999</v>
      </c>
    </row>
    <row r="315" spans="1:2" x14ac:dyDescent="0.2">
      <c r="A315">
        <v>969</v>
      </c>
      <c r="B315" s="1">
        <v>1678.173</v>
      </c>
    </row>
    <row r="316" spans="1:2" x14ac:dyDescent="0.2">
      <c r="A316">
        <v>1076</v>
      </c>
      <c r="B316" s="1">
        <v>1686.625</v>
      </c>
    </row>
    <row r="317" spans="1:2" x14ac:dyDescent="0.2">
      <c r="A317">
        <v>1053</v>
      </c>
      <c r="B317" s="1">
        <v>1686.7929999999999</v>
      </c>
    </row>
    <row r="318" spans="1:2" x14ac:dyDescent="0.2">
      <c r="A318">
        <v>1076</v>
      </c>
      <c r="B318" s="1">
        <v>1689.6659999999999</v>
      </c>
    </row>
    <row r="319" spans="1:2" x14ac:dyDescent="0.2">
      <c r="A319">
        <v>982</v>
      </c>
      <c r="B319" s="1">
        <v>1701.1310000000001</v>
      </c>
    </row>
    <row r="320" spans="1:2" x14ac:dyDescent="0.2">
      <c r="A320">
        <v>1104</v>
      </c>
      <c r="B320" s="1">
        <v>1711.576</v>
      </c>
    </row>
    <row r="321" spans="1:2" x14ac:dyDescent="0.2">
      <c r="A321">
        <v>867</v>
      </c>
      <c r="B321" s="1">
        <v>1711.7619999999999</v>
      </c>
    </row>
    <row r="322" spans="1:2" x14ac:dyDescent="0.2">
      <c r="A322">
        <v>1048</v>
      </c>
      <c r="B322" s="1">
        <v>1712.6959999999999</v>
      </c>
    </row>
    <row r="323" spans="1:2" x14ac:dyDescent="0.2">
      <c r="A323">
        <v>1315</v>
      </c>
      <c r="B323" s="1">
        <v>1723.309</v>
      </c>
    </row>
    <row r="324" spans="1:2" x14ac:dyDescent="0.2">
      <c r="A324">
        <v>1027</v>
      </c>
      <c r="B324" s="1">
        <v>1726.838</v>
      </c>
    </row>
    <row r="325" spans="1:2" x14ac:dyDescent="0.2">
      <c r="A325">
        <v>874</v>
      </c>
      <c r="B325" s="1">
        <v>1727.221</v>
      </c>
    </row>
    <row r="326" spans="1:2" x14ac:dyDescent="0.2">
      <c r="A326">
        <v>1042</v>
      </c>
      <c r="B326" s="1">
        <v>1727.221</v>
      </c>
    </row>
    <row r="327" spans="1:2" x14ac:dyDescent="0.2">
      <c r="A327">
        <v>976</v>
      </c>
      <c r="B327" s="1">
        <v>1727.221</v>
      </c>
    </row>
    <row r="328" spans="1:2" x14ac:dyDescent="0.2">
      <c r="A328">
        <v>1092</v>
      </c>
      <c r="B328" s="1">
        <v>1727.221</v>
      </c>
    </row>
    <row r="329" spans="1:2" x14ac:dyDescent="0.2">
      <c r="A329">
        <v>1032</v>
      </c>
      <c r="B329" s="1">
        <v>1742.81</v>
      </c>
    </row>
    <row r="330" spans="1:2" x14ac:dyDescent="0.2">
      <c r="A330">
        <v>947</v>
      </c>
      <c r="B330" s="1">
        <v>1752</v>
      </c>
    </row>
    <row r="331" spans="1:2" x14ac:dyDescent="0.2">
      <c r="A331">
        <v>1124</v>
      </c>
      <c r="B331" s="1">
        <v>1758.3320000000001</v>
      </c>
    </row>
    <row r="332" spans="1:2" x14ac:dyDescent="0.2">
      <c r="A332">
        <v>910</v>
      </c>
      <c r="B332" s="1">
        <v>1761.9290000000001</v>
      </c>
    </row>
    <row r="333" spans="1:2" x14ac:dyDescent="0.2">
      <c r="A333">
        <v>945</v>
      </c>
      <c r="B333" s="1">
        <v>1764.309</v>
      </c>
    </row>
    <row r="334" spans="1:2" x14ac:dyDescent="0.2">
      <c r="A334">
        <v>1019</v>
      </c>
      <c r="B334" s="1">
        <v>1764.7449999999999</v>
      </c>
    </row>
    <row r="335" spans="1:2" x14ac:dyDescent="0.2">
      <c r="A335">
        <v>1003</v>
      </c>
      <c r="B335" s="1">
        <v>1766.8150000000001</v>
      </c>
    </row>
    <row r="336" spans="1:2" x14ac:dyDescent="0.2">
      <c r="A336">
        <v>1062</v>
      </c>
      <c r="B336" s="1">
        <v>1768.3040000000001</v>
      </c>
    </row>
    <row r="337" spans="1:2" x14ac:dyDescent="0.2">
      <c r="A337">
        <v>959</v>
      </c>
      <c r="B337" s="1">
        <v>1770.68</v>
      </c>
    </row>
    <row r="338" spans="1:2" x14ac:dyDescent="0.2">
      <c r="A338">
        <v>876</v>
      </c>
      <c r="B338" s="1">
        <v>1798.8230000000001</v>
      </c>
    </row>
    <row r="339" spans="1:2" x14ac:dyDescent="0.2">
      <c r="A339">
        <v>952</v>
      </c>
      <c r="B339" s="1">
        <v>1812.1780000000001</v>
      </c>
    </row>
    <row r="340" spans="1:2" x14ac:dyDescent="0.2">
      <c r="A340">
        <v>1076</v>
      </c>
      <c r="B340" s="1">
        <v>1823.2650000000001</v>
      </c>
    </row>
    <row r="341" spans="1:2" x14ac:dyDescent="0.2">
      <c r="A341">
        <v>1116</v>
      </c>
      <c r="B341" s="1">
        <v>1831.836</v>
      </c>
    </row>
    <row r="342" spans="1:2" x14ac:dyDescent="0.2">
      <c r="A342">
        <v>1084</v>
      </c>
      <c r="B342" s="1">
        <v>1838.2170000000001</v>
      </c>
    </row>
    <row r="343" spans="1:2" x14ac:dyDescent="0.2">
      <c r="A343">
        <v>1108</v>
      </c>
      <c r="B343" s="1">
        <v>1839.021</v>
      </c>
    </row>
    <row r="344" spans="1:2" x14ac:dyDescent="0.2">
      <c r="A344">
        <v>1050</v>
      </c>
      <c r="B344" s="1">
        <v>1860.9490000000001</v>
      </c>
    </row>
    <row r="345" spans="1:2" x14ac:dyDescent="0.2">
      <c r="A345">
        <v>1008</v>
      </c>
      <c r="B345" s="1">
        <v>1861.4459999999999</v>
      </c>
    </row>
    <row r="346" spans="1:2" x14ac:dyDescent="0.2">
      <c r="A346">
        <v>1096</v>
      </c>
      <c r="B346" s="1">
        <v>1863.866</v>
      </c>
    </row>
    <row r="347" spans="1:2" x14ac:dyDescent="0.2">
      <c r="A347">
        <v>1029</v>
      </c>
      <c r="B347" s="1">
        <v>1871.884</v>
      </c>
    </row>
    <row r="348" spans="1:2" x14ac:dyDescent="0.2">
      <c r="A348">
        <v>997</v>
      </c>
      <c r="B348" s="1">
        <v>1874.623</v>
      </c>
    </row>
    <row r="349" spans="1:2" x14ac:dyDescent="0.2">
      <c r="A349">
        <v>1041</v>
      </c>
      <c r="B349" s="1">
        <v>1890.826</v>
      </c>
    </row>
    <row r="350" spans="1:2" x14ac:dyDescent="0.2">
      <c r="A350">
        <v>1116</v>
      </c>
      <c r="B350" s="1">
        <v>1892.7170000000001</v>
      </c>
    </row>
    <row r="351" spans="1:2" x14ac:dyDescent="0.2">
      <c r="A351">
        <v>961</v>
      </c>
      <c r="B351" s="1">
        <v>1897.5940000000001</v>
      </c>
    </row>
    <row r="352" spans="1:2" x14ac:dyDescent="0.2">
      <c r="A352">
        <v>1040</v>
      </c>
      <c r="B352" s="1">
        <v>1899.3610000000001</v>
      </c>
    </row>
    <row r="353" spans="1:2" x14ac:dyDescent="0.2">
      <c r="A353">
        <v>1002</v>
      </c>
      <c r="B353" s="1">
        <v>1904.606</v>
      </c>
    </row>
    <row r="354" spans="1:2" x14ac:dyDescent="0.2">
      <c r="A354">
        <v>1013</v>
      </c>
      <c r="B354" s="1">
        <v>1906.376</v>
      </c>
    </row>
    <row r="355" spans="1:2" x14ac:dyDescent="0.2">
      <c r="A355">
        <v>941</v>
      </c>
      <c r="B355" s="1">
        <v>1906.761</v>
      </c>
    </row>
    <row r="356" spans="1:2" x14ac:dyDescent="0.2">
      <c r="A356">
        <v>1001</v>
      </c>
      <c r="B356" s="1">
        <v>1908.9690000000001</v>
      </c>
    </row>
    <row r="357" spans="1:2" x14ac:dyDescent="0.2">
      <c r="A357">
        <v>1053</v>
      </c>
      <c r="B357" s="1">
        <v>1909.0730000000001</v>
      </c>
    </row>
    <row r="358" spans="1:2" x14ac:dyDescent="0.2">
      <c r="A358">
        <v>1018</v>
      </c>
      <c r="B358" s="1">
        <v>1937.1610000000001</v>
      </c>
    </row>
    <row r="359" spans="1:2" x14ac:dyDescent="0.2">
      <c r="A359">
        <v>1058</v>
      </c>
      <c r="B359" s="1">
        <v>1949.056</v>
      </c>
    </row>
    <row r="360" spans="1:2" x14ac:dyDescent="0.2">
      <c r="A360">
        <v>918</v>
      </c>
      <c r="B360" s="1">
        <v>1954.9480000000001</v>
      </c>
    </row>
    <row r="361" spans="1:2" x14ac:dyDescent="0.2">
      <c r="A361">
        <v>1063</v>
      </c>
      <c r="B361" s="1">
        <v>1984.559</v>
      </c>
    </row>
    <row r="362" spans="1:2" x14ac:dyDescent="0.2">
      <c r="A362">
        <v>967</v>
      </c>
      <c r="B362" s="1">
        <v>1987.617</v>
      </c>
    </row>
    <row r="363" spans="1:2" x14ac:dyDescent="0.2">
      <c r="A363">
        <v>925</v>
      </c>
      <c r="B363" s="1">
        <v>1992.8320000000001</v>
      </c>
    </row>
    <row r="364" spans="1:2" x14ac:dyDescent="0.2">
      <c r="A364">
        <v>1106</v>
      </c>
      <c r="B364" s="1">
        <v>1994.528</v>
      </c>
    </row>
    <row r="365" spans="1:2" x14ac:dyDescent="0.2">
      <c r="A365">
        <v>1095</v>
      </c>
      <c r="B365" s="1">
        <v>2009.674</v>
      </c>
    </row>
    <row r="366" spans="1:2" x14ac:dyDescent="0.2">
      <c r="A366">
        <v>1017</v>
      </c>
      <c r="B366" s="1">
        <v>2017.23</v>
      </c>
    </row>
    <row r="367" spans="1:2" x14ac:dyDescent="0.2">
      <c r="A367">
        <v>1029</v>
      </c>
      <c r="B367" s="1">
        <v>2018.837</v>
      </c>
    </row>
    <row r="368" spans="1:2" x14ac:dyDescent="0.2">
      <c r="A368">
        <v>1154</v>
      </c>
      <c r="B368" s="1">
        <v>2023.9829999999999</v>
      </c>
    </row>
    <row r="369" spans="1:2" x14ac:dyDescent="0.2">
      <c r="A369">
        <v>1075</v>
      </c>
      <c r="B369" s="1">
        <v>2046.9090000000001</v>
      </c>
    </row>
    <row r="370" spans="1:2" x14ac:dyDescent="0.2">
      <c r="A370">
        <v>993</v>
      </c>
      <c r="B370" s="1">
        <v>2048.4580000000001</v>
      </c>
    </row>
    <row r="371" spans="1:2" x14ac:dyDescent="0.2">
      <c r="A371">
        <v>1069</v>
      </c>
      <c r="B371" s="1">
        <v>2058.2199999999998</v>
      </c>
    </row>
    <row r="372" spans="1:2" x14ac:dyDescent="0.2">
      <c r="A372">
        <v>1062</v>
      </c>
      <c r="B372" s="1">
        <v>2072.5160000000001</v>
      </c>
    </row>
    <row r="373" spans="1:2" x14ac:dyDescent="0.2">
      <c r="A373">
        <v>914</v>
      </c>
      <c r="B373" s="1">
        <v>2073.6979999999999</v>
      </c>
    </row>
    <row r="374" spans="1:2" x14ac:dyDescent="0.2">
      <c r="A374">
        <v>908</v>
      </c>
      <c r="B374" s="1">
        <v>2074.8000000000002</v>
      </c>
    </row>
    <row r="375" spans="1:2" x14ac:dyDescent="0.2">
      <c r="A375">
        <v>973</v>
      </c>
      <c r="B375" s="1">
        <v>2085.83</v>
      </c>
    </row>
    <row r="376" spans="1:2" x14ac:dyDescent="0.2">
      <c r="A376">
        <v>961</v>
      </c>
      <c r="B376" s="1">
        <v>2096.4259999999999</v>
      </c>
    </row>
    <row r="377" spans="1:2" x14ac:dyDescent="0.2">
      <c r="A377">
        <v>1034</v>
      </c>
      <c r="B377" s="1">
        <v>2099.1010000000001</v>
      </c>
    </row>
    <row r="378" spans="1:2" x14ac:dyDescent="0.2">
      <c r="A378">
        <v>1034</v>
      </c>
      <c r="B378" s="1">
        <v>2102.8809999999999</v>
      </c>
    </row>
    <row r="379" spans="1:2" x14ac:dyDescent="0.2">
      <c r="A379">
        <v>1092</v>
      </c>
      <c r="B379" s="1">
        <v>2106.4720000000002</v>
      </c>
    </row>
    <row r="380" spans="1:2" x14ac:dyDescent="0.2">
      <c r="A380">
        <v>1023</v>
      </c>
      <c r="B380" s="1">
        <v>2110.5709999999999</v>
      </c>
    </row>
    <row r="381" spans="1:2" x14ac:dyDescent="0.2">
      <c r="A381">
        <v>1012</v>
      </c>
      <c r="B381" s="1">
        <v>2115.1889999999999</v>
      </c>
    </row>
    <row r="382" spans="1:2" x14ac:dyDescent="0.2">
      <c r="A382">
        <v>1066</v>
      </c>
      <c r="B382" s="1">
        <v>2127.761</v>
      </c>
    </row>
    <row r="383" spans="1:2" x14ac:dyDescent="0.2">
      <c r="A383">
        <v>997</v>
      </c>
      <c r="B383" s="1">
        <v>2127.8319999999999</v>
      </c>
    </row>
    <row r="384" spans="1:2" x14ac:dyDescent="0.2">
      <c r="A384">
        <v>1073</v>
      </c>
      <c r="B384" s="1">
        <v>2135.1750000000002</v>
      </c>
    </row>
    <row r="385" spans="1:2" x14ac:dyDescent="0.2">
      <c r="A385">
        <v>1052</v>
      </c>
      <c r="B385" s="1">
        <v>2140.1590000000001</v>
      </c>
    </row>
    <row r="386" spans="1:2" x14ac:dyDescent="0.2">
      <c r="A386">
        <v>1039</v>
      </c>
      <c r="B386" s="1">
        <v>2165.6880000000001</v>
      </c>
    </row>
    <row r="387" spans="1:2" x14ac:dyDescent="0.2">
      <c r="A387">
        <v>1038</v>
      </c>
      <c r="B387" s="1">
        <v>2166.3339999999998</v>
      </c>
    </row>
    <row r="388" spans="1:2" x14ac:dyDescent="0.2">
      <c r="A388">
        <v>983</v>
      </c>
      <c r="B388" s="1">
        <v>2171.9609999999998</v>
      </c>
    </row>
    <row r="389" spans="1:2" x14ac:dyDescent="0.2">
      <c r="A389">
        <v>1035</v>
      </c>
      <c r="B389" s="1">
        <v>2174.2640000000001</v>
      </c>
    </row>
    <row r="390" spans="1:2" x14ac:dyDescent="0.2">
      <c r="A390">
        <v>971</v>
      </c>
      <c r="B390" s="1">
        <v>2196.7109999999998</v>
      </c>
    </row>
    <row r="391" spans="1:2" x14ac:dyDescent="0.2">
      <c r="A391">
        <v>1099</v>
      </c>
      <c r="B391" s="1">
        <v>2222.16</v>
      </c>
    </row>
    <row r="392" spans="1:2" x14ac:dyDescent="0.2">
      <c r="A392">
        <v>1034</v>
      </c>
      <c r="B392" s="1">
        <v>2231.636</v>
      </c>
    </row>
    <row r="393" spans="1:2" x14ac:dyDescent="0.2">
      <c r="A393">
        <v>1090</v>
      </c>
      <c r="B393" s="1">
        <v>2237</v>
      </c>
    </row>
    <row r="394" spans="1:2" x14ac:dyDescent="0.2">
      <c r="A394">
        <v>997</v>
      </c>
      <c r="B394" s="1">
        <v>2238.0369999999998</v>
      </c>
    </row>
    <row r="395" spans="1:2" x14ac:dyDescent="0.2">
      <c r="A395">
        <v>1022</v>
      </c>
      <c r="B395" s="1">
        <v>2246.047</v>
      </c>
    </row>
    <row r="396" spans="1:2" x14ac:dyDescent="0.2">
      <c r="A396">
        <v>1041</v>
      </c>
      <c r="B396" s="1">
        <v>2262.8339999999998</v>
      </c>
    </row>
    <row r="397" spans="1:2" x14ac:dyDescent="0.2">
      <c r="A397">
        <v>1053</v>
      </c>
      <c r="B397" s="1">
        <v>2279.6590000000001</v>
      </c>
    </row>
    <row r="398" spans="1:2" x14ac:dyDescent="0.2">
      <c r="A398">
        <v>1001</v>
      </c>
      <c r="B398" s="1">
        <v>2291.5659999999998</v>
      </c>
    </row>
    <row r="399" spans="1:2" x14ac:dyDescent="0.2">
      <c r="A399">
        <v>1004</v>
      </c>
      <c r="B399" s="1">
        <v>2310.607</v>
      </c>
    </row>
    <row r="400" spans="1:2" x14ac:dyDescent="0.2">
      <c r="A400">
        <v>1033</v>
      </c>
      <c r="B400" s="1">
        <v>2327.2199999999998</v>
      </c>
    </row>
    <row r="401" spans="1:2" x14ac:dyDescent="0.2">
      <c r="A401">
        <v>1099</v>
      </c>
      <c r="B401" s="1">
        <v>2330.5189999999998</v>
      </c>
    </row>
    <row r="402" spans="1:2" x14ac:dyDescent="0.2">
      <c r="A402">
        <v>961</v>
      </c>
      <c r="B402" s="1">
        <v>2330.9</v>
      </c>
    </row>
    <row r="403" spans="1:2" x14ac:dyDescent="0.2">
      <c r="A403">
        <v>1031</v>
      </c>
      <c r="B403" s="1">
        <v>2345.0729999999999</v>
      </c>
    </row>
    <row r="404" spans="1:2" x14ac:dyDescent="0.2">
      <c r="A404">
        <v>976</v>
      </c>
      <c r="B404" s="1">
        <v>2355.4789999999998</v>
      </c>
    </row>
    <row r="405" spans="1:2" x14ac:dyDescent="0.2">
      <c r="A405">
        <v>1129</v>
      </c>
      <c r="B405" s="1">
        <v>2373.5070000000001</v>
      </c>
    </row>
    <row r="406" spans="1:2" x14ac:dyDescent="0.2">
      <c r="A406">
        <v>1040</v>
      </c>
      <c r="B406" s="1">
        <v>2377.7570000000001</v>
      </c>
    </row>
    <row r="407" spans="1:2" x14ac:dyDescent="0.2">
      <c r="A407">
        <v>1082</v>
      </c>
      <c r="B407" s="1">
        <v>2400.5160000000001</v>
      </c>
    </row>
    <row r="408" spans="1:2" x14ac:dyDescent="0.2">
      <c r="A408">
        <v>963</v>
      </c>
      <c r="B408" s="1">
        <v>2423.34</v>
      </c>
    </row>
    <row r="409" spans="1:2" x14ac:dyDescent="0.2">
      <c r="A409">
        <v>1011</v>
      </c>
      <c r="B409" s="1">
        <v>2433.2190000000001</v>
      </c>
    </row>
    <row r="410" spans="1:2" x14ac:dyDescent="0.2">
      <c r="A410">
        <v>1123</v>
      </c>
      <c r="B410" s="1">
        <v>2440.8809999999999</v>
      </c>
    </row>
    <row r="411" spans="1:2" x14ac:dyDescent="0.2">
      <c r="A411">
        <v>1010</v>
      </c>
      <c r="B411" s="1">
        <v>2445.5500000000002</v>
      </c>
    </row>
    <row r="412" spans="1:2" x14ac:dyDescent="0.2">
      <c r="A412">
        <v>964</v>
      </c>
      <c r="B412" s="1">
        <v>2490.9479999999999</v>
      </c>
    </row>
    <row r="413" spans="1:2" x14ac:dyDescent="0.2">
      <c r="A413">
        <v>1038</v>
      </c>
      <c r="B413" s="1">
        <v>2508.2559999999999</v>
      </c>
    </row>
    <row r="414" spans="1:2" x14ac:dyDescent="0.2">
      <c r="A414">
        <v>1009</v>
      </c>
      <c r="B414" s="1">
        <v>2523.73</v>
      </c>
    </row>
    <row r="415" spans="1:2" x14ac:dyDescent="0.2">
      <c r="A415">
        <v>978</v>
      </c>
      <c r="B415" s="1">
        <v>2532.6849999999999</v>
      </c>
    </row>
    <row r="416" spans="1:2" x14ac:dyDescent="0.2">
      <c r="A416">
        <v>980</v>
      </c>
      <c r="B416" s="1">
        <v>2554.1610000000001</v>
      </c>
    </row>
    <row r="417" spans="1:2" x14ac:dyDescent="0.2">
      <c r="A417">
        <v>1039</v>
      </c>
      <c r="B417" s="1">
        <v>2557.0929999999998</v>
      </c>
    </row>
    <row r="418" spans="1:2" x14ac:dyDescent="0.2">
      <c r="A418">
        <v>1009</v>
      </c>
      <c r="B418" s="1">
        <v>2565.6750000000002</v>
      </c>
    </row>
    <row r="419" spans="1:2" x14ac:dyDescent="0.2">
      <c r="A419">
        <v>996</v>
      </c>
      <c r="B419" s="1">
        <v>2574.5830000000001</v>
      </c>
    </row>
    <row r="420" spans="1:2" x14ac:dyDescent="0.2">
      <c r="A420">
        <v>936</v>
      </c>
      <c r="B420" s="1">
        <v>2591.3040000000001</v>
      </c>
    </row>
    <row r="421" spans="1:2" x14ac:dyDescent="0.2">
      <c r="A421">
        <v>1049</v>
      </c>
      <c r="B421" s="1">
        <v>2601.8429999999998</v>
      </c>
    </row>
    <row r="422" spans="1:2" x14ac:dyDescent="0.2">
      <c r="A422">
        <v>839</v>
      </c>
      <c r="B422" s="1">
        <v>2601.8429999999998</v>
      </c>
    </row>
    <row r="423" spans="1:2" x14ac:dyDescent="0.2">
      <c r="A423">
        <v>1020</v>
      </c>
      <c r="B423" s="1">
        <v>2608.9520000000002</v>
      </c>
    </row>
    <row r="424" spans="1:2" x14ac:dyDescent="0.2">
      <c r="A424">
        <v>1021</v>
      </c>
      <c r="B424" s="1">
        <v>2611.81</v>
      </c>
    </row>
    <row r="425" spans="1:2" x14ac:dyDescent="0.2">
      <c r="A425">
        <v>988</v>
      </c>
      <c r="B425" s="1">
        <v>2630.8560000000002</v>
      </c>
    </row>
    <row r="426" spans="1:2" x14ac:dyDescent="0.2">
      <c r="A426">
        <v>1061</v>
      </c>
      <c r="B426" s="1">
        <v>2636.9760000000001</v>
      </c>
    </row>
    <row r="427" spans="1:2" x14ac:dyDescent="0.2">
      <c r="A427">
        <v>1104</v>
      </c>
      <c r="B427" s="1">
        <v>2640.2689999999998</v>
      </c>
    </row>
    <row r="428" spans="1:2" x14ac:dyDescent="0.2">
      <c r="A428">
        <v>940</v>
      </c>
      <c r="B428" s="1">
        <v>2640.8539999999998</v>
      </c>
    </row>
    <row r="429" spans="1:2" x14ac:dyDescent="0.2">
      <c r="A429">
        <v>1083</v>
      </c>
      <c r="B429" s="1">
        <v>2662.114</v>
      </c>
    </row>
    <row r="430" spans="1:2" x14ac:dyDescent="0.2">
      <c r="A430">
        <v>981</v>
      </c>
      <c r="B430" s="1">
        <v>2684.3629999999998</v>
      </c>
    </row>
    <row r="431" spans="1:2" x14ac:dyDescent="0.2">
      <c r="A431">
        <v>1119</v>
      </c>
      <c r="B431" s="1">
        <v>2685.9409999999998</v>
      </c>
    </row>
    <row r="432" spans="1:2" x14ac:dyDescent="0.2">
      <c r="A432">
        <v>1071</v>
      </c>
      <c r="B432" s="1">
        <v>2754.81</v>
      </c>
    </row>
    <row r="433" spans="1:2" x14ac:dyDescent="0.2">
      <c r="A433">
        <v>1017</v>
      </c>
      <c r="B433" s="1">
        <v>2762.1129999999998</v>
      </c>
    </row>
    <row r="434" spans="1:2" x14ac:dyDescent="0.2">
      <c r="A434">
        <v>1049</v>
      </c>
      <c r="B434" s="1">
        <v>2777.5450000000001</v>
      </c>
    </row>
    <row r="435" spans="1:2" x14ac:dyDescent="0.2">
      <c r="A435">
        <v>800</v>
      </c>
      <c r="B435" s="1">
        <v>2778.1390000000001</v>
      </c>
    </row>
    <row r="436" spans="1:2" x14ac:dyDescent="0.2">
      <c r="A436">
        <v>868</v>
      </c>
      <c r="B436" s="1">
        <v>2778.1390000000001</v>
      </c>
    </row>
    <row r="437" spans="1:2" x14ac:dyDescent="0.2">
      <c r="A437">
        <v>1110</v>
      </c>
      <c r="B437" s="1">
        <v>2778.1390000000001</v>
      </c>
    </row>
    <row r="438" spans="1:2" x14ac:dyDescent="0.2">
      <c r="A438">
        <v>937</v>
      </c>
      <c r="B438" s="1">
        <v>2778.1390000000001</v>
      </c>
    </row>
    <row r="439" spans="1:2" x14ac:dyDescent="0.2">
      <c r="A439">
        <v>887</v>
      </c>
      <c r="B439" s="1">
        <v>2778.1390000000001</v>
      </c>
    </row>
    <row r="440" spans="1:2" x14ac:dyDescent="0.2">
      <c r="A440">
        <v>889</v>
      </c>
      <c r="B440" s="1">
        <v>2778.5659999999998</v>
      </c>
    </row>
    <row r="441" spans="1:2" x14ac:dyDescent="0.2">
      <c r="A441">
        <v>905</v>
      </c>
      <c r="B441" s="1">
        <v>2787.5010000000002</v>
      </c>
    </row>
    <row r="442" spans="1:2" x14ac:dyDescent="0.2">
      <c r="A442">
        <v>1038</v>
      </c>
      <c r="B442" s="1">
        <v>2788.2570000000001</v>
      </c>
    </row>
    <row r="443" spans="1:2" x14ac:dyDescent="0.2">
      <c r="A443">
        <v>1122</v>
      </c>
      <c r="B443" s="1">
        <v>2791.8290000000002</v>
      </c>
    </row>
    <row r="444" spans="1:2" x14ac:dyDescent="0.2">
      <c r="A444">
        <v>1065</v>
      </c>
      <c r="B444" s="1">
        <v>2803.6689999999999</v>
      </c>
    </row>
    <row r="445" spans="1:2" x14ac:dyDescent="0.2">
      <c r="A445">
        <v>1039</v>
      </c>
      <c r="B445" s="1">
        <v>2814.607</v>
      </c>
    </row>
    <row r="446" spans="1:2" x14ac:dyDescent="0.2">
      <c r="A446">
        <v>1007</v>
      </c>
      <c r="B446" s="1">
        <v>2822.0030000000002</v>
      </c>
    </row>
    <row r="447" spans="1:2" x14ac:dyDescent="0.2">
      <c r="A447">
        <v>1018</v>
      </c>
      <c r="B447" s="1">
        <v>2828.9409999999998</v>
      </c>
    </row>
    <row r="448" spans="1:2" x14ac:dyDescent="0.2">
      <c r="A448">
        <v>1000</v>
      </c>
      <c r="B448" s="1">
        <v>2856.114</v>
      </c>
    </row>
    <row r="449" spans="1:2" x14ac:dyDescent="0.2">
      <c r="A449">
        <v>934</v>
      </c>
      <c r="B449" s="1">
        <v>2856.114</v>
      </c>
    </row>
    <row r="450" spans="1:2" x14ac:dyDescent="0.2">
      <c r="A450">
        <v>1000</v>
      </c>
      <c r="B450" s="1">
        <v>2870.09</v>
      </c>
    </row>
    <row r="451" spans="1:2" x14ac:dyDescent="0.2">
      <c r="A451">
        <v>1045</v>
      </c>
      <c r="B451" s="1">
        <v>2871.3870000000002</v>
      </c>
    </row>
    <row r="452" spans="1:2" x14ac:dyDescent="0.2">
      <c r="A452">
        <v>1048</v>
      </c>
      <c r="B452" s="1">
        <v>2872.2710000000002</v>
      </c>
    </row>
    <row r="453" spans="1:2" x14ac:dyDescent="0.2">
      <c r="A453">
        <v>1085</v>
      </c>
      <c r="B453" s="1">
        <v>2884.0160000000001</v>
      </c>
    </row>
    <row r="454" spans="1:2" x14ac:dyDescent="0.2">
      <c r="A454">
        <v>966</v>
      </c>
      <c r="B454" s="1">
        <v>2889.424</v>
      </c>
    </row>
    <row r="455" spans="1:2" x14ac:dyDescent="0.2">
      <c r="A455">
        <v>1018</v>
      </c>
      <c r="B455" s="1">
        <v>2899.3609999999999</v>
      </c>
    </row>
    <row r="456" spans="1:2" x14ac:dyDescent="0.2">
      <c r="A456">
        <v>945</v>
      </c>
      <c r="B456" s="1">
        <v>2952.933</v>
      </c>
    </row>
    <row r="457" spans="1:2" x14ac:dyDescent="0.2">
      <c r="A457">
        <v>1143</v>
      </c>
      <c r="B457" s="1">
        <v>2978.1619999999998</v>
      </c>
    </row>
    <row r="458" spans="1:2" x14ac:dyDescent="0.2">
      <c r="A458">
        <v>907</v>
      </c>
      <c r="B458" s="1">
        <v>2982.326</v>
      </c>
    </row>
    <row r="459" spans="1:2" x14ac:dyDescent="0.2">
      <c r="A459">
        <v>1024</v>
      </c>
      <c r="B459" s="1">
        <v>3035.4560000000001</v>
      </c>
    </row>
    <row r="460" spans="1:2" x14ac:dyDescent="0.2">
      <c r="A460">
        <v>1090</v>
      </c>
      <c r="B460" s="1">
        <v>3051.1129999999998</v>
      </c>
    </row>
    <row r="461" spans="1:2" x14ac:dyDescent="0.2">
      <c r="A461">
        <v>937</v>
      </c>
      <c r="B461" s="1">
        <v>3056.75</v>
      </c>
    </row>
    <row r="462" spans="1:2" x14ac:dyDescent="0.2">
      <c r="A462">
        <v>1033</v>
      </c>
      <c r="B462" s="1">
        <v>3065.8710000000001</v>
      </c>
    </row>
    <row r="463" spans="1:2" x14ac:dyDescent="0.2">
      <c r="A463">
        <v>1050</v>
      </c>
      <c r="B463" s="1">
        <v>3072.7739999999999</v>
      </c>
    </row>
    <row r="464" spans="1:2" x14ac:dyDescent="0.2">
      <c r="A464">
        <v>1026</v>
      </c>
      <c r="B464" s="1">
        <v>3114.1990000000001</v>
      </c>
    </row>
    <row r="465" spans="1:2" x14ac:dyDescent="0.2">
      <c r="A465">
        <v>957</v>
      </c>
      <c r="B465" s="1">
        <v>3123.614</v>
      </c>
    </row>
    <row r="466" spans="1:2" x14ac:dyDescent="0.2">
      <c r="A466">
        <v>1031</v>
      </c>
      <c r="B466" s="1">
        <v>3136.598</v>
      </c>
    </row>
    <row r="467" spans="1:2" x14ac:dyDescent="0.2">
      <c r="A467">
        <v>971</v>
      </c>
      <c r="B467" s="1">
        <v>3141.0790000000002</v>
      </c>
    </row>
    <row r="468" spans="1:2" x14ac:dyDescent="0.2">
      <c r="A468">
        <v>1071</v>
      </c>
      <c r="B468" s="1">
        <v>3173.027</v>
      </c>
    </row>
    <row r="469" spans="1:2" x14ac:dyDescent="0.2">
      <c r="A469">
        <v>1131</v>
      </c>
      <c r="B469" s="1">
        <v>3186.1149999999998</v>
      </c>
    </row>
    <row r="470" spans="1:2" x14ac:dyDescent="0.2">
      <c r="A470">
        <v>943</v>
      </c>
      <c r="B470" s="1">
        <v>3189.366</v>
      </c>
    </row>
    <row r="471" spans="1:2" x14ac:dyDescent="0.2">
      <c r="A471">
        <v>912</v>
      </c>
      <c r="B471" s="1">
        <v>3203.893</v>
      </c>
    </row>
    <row r="472" spans="1:2" x14ac:dyDescent="0.2">
      <c r="A472">
        <v>1015</v>
      </c>
      <c r="B472" s="1">
        <v>3223.7620000000002</v>
      </c>
    </row>
    <row r="473" spans="1:2" x14ac:dyDescent="0.2">
      <c r="A473">
        <v>992</v>
      </c>
      <c r="B473" s="1">
        <v>3320.9290000000001</v>
      </c>
    </row>
    <row r="474" spans="1:2" x14ac:dyDescent="0.2">
      <c r="A474">
        <v>1043</v>
      </c>
      <c r="B474" s="1">
        <v>3335.098</v>
      </c>
    </row>
    <row r="475" spans="1:2" x14ac:dyDescent="0.2">
      <c r="A475">
        <v>1047</v>
      </c>
      <c r="B475" s="1">
        <v>3354.6729999999998</v>
      </c>
    </row>
    <row r="476" spans="1:2" x14ac:dyDescent="0.2">
      <c r="A476">
        <v>1091</v>
      </c>
      <c r="B476" s="1">
        <v>3394.0390000000002</v>
      </c>
    </row>
    <row r="477" spans="1:2" x14ac:dyDescent="0.2">
      <c r="A477">
        <v>946</v>
      </c>
      <c r="B477" s="1">
        <v>3404.8490000000002</v>
      </c>
    </row>
    <row r="478" spans="1:2" x14ac:dyDescent="0.2">
      <c r="A478">
        <v>974</v>
      </c>
      <c r="B478" s="1">
        <v>3408.7330000000002</v>
      </c>
    </row>
    <row r="479" spans="1:2" x14ac:dyDescent="0.2">
      <c r="A479">
        <v>931</v>
      </c>
      <c r="B479" s="1">
        <v>3417.0320000000002</v>
      </c>
    </row>
    <row r="480" spans="1:2" x14ac:dyDescent="0.2">
      <c r="A480">
        <v>1069</v>
      </c>
      <c r="B480" s="1">
        <v>3418.9639999999999</v>
      </c>
    </row>
    <row r="481" spans="1:2" x14ac:dyDescent="0.2">
      <c r="A481">
        <v>1098</v>
      </c>
      <c r="B481" s="1">
        <v>3435.0610000000001</v>
      </c>
    </row>
    <row r="482" spans="1:2" x14ac:dyDescent="0.2">
      <c r="A482">
        <v>950</v>
      </c>
      <c r="B482" s="1">
        <v>3460.337</v>
      </c>
    </row>
    <row r="483" spans="1:2" x14ac:dyDescent="0.2">
      <c r="A483">
        <v>1091</v>
      </c>
      <c r="B483" s="1">
        <v>3466.1390000000001</v>
      </c>
    </row>
    <row r="484" spans="1:2" x14ac:dyDescent="0.2">
      <c r="A484">
        <v>959</v>
      </c>
      <c r="B484" s="1">
        <v>3466.8069999999998</v>
      </c>
    </row>
    <row r="485" spans="1:2" x14ac:dyDescent="0.2">
      <c r="A485">
        <v>1015</v>
      </c>
      <c r="B485" s="1">
        <v>3480.895</v>
      </c>
    </row>
    <row r="486" spans="1:2" x14ac:dyDescent="0.2">
      <c r="A486">
        <v>1035</v>
      </c>
      <c r="B486" s="1">
        <v>3490.259</v>
      </c>
    </row>
    <row r="487" spans="1:2" x14ac:dyDescent="0.2">
      <c r="A487">
        <v>1043</v>
      </c>
      <c r="B487" s="1">
        <v>3503.511</v>
      </c>
    </row>
    <row r="488" spans="1:2" x14ac:dyDescent="0.2">
      <c r="A488">
        <v>1046</v>
      </c>
      <c r="B488" s="1">
        <v>3546.3330000000001</v>
      </c>
    </row>
    <row r="489" spans="1:2" x14ac:dyDescent="0.2">
      <c r="A489">
        <v>960</v>
      </c>
      <c r="B489" s="1">
        <v>3598.7339999999999</v>
      </c>
    </row>
    <row r="490" spans="1:2" x14ac:dyDescent="0.2">
      <c r="A490">
        <v>1110</v>
      </c>
      <c r="B490" s="1">
        <v>3622.194</v>
      </c>
    </row>
    <row r="491" spans="1:2" x14ac:dyDescent="0.2">
      <c r="A491">
        <v>1039</v>
      </c>
      <c r="B491" s="1">
        <v>3624.6840000000002</v>
      </c>
    </row>
    <row r="492" spans="1:2" x14ac:dyDescent="0.2">
      <c r="A492">
        <v>953</v>
      </c>
      <c r="B492" s="1">
        <v>3624.95</v>
      </c>
    </row>
    <row r="493" spans="1:2" x14ac:dyDescent="0.2">
      <c r="A493">
        <v>1015</v>
      </c>
      <c r="B493" s="1">
        <v>3671.2469999999998</v>
      </c>
    </row>
    <row r="494" spans="1:2" x14ac:dyDescent="0.2">
      <c r="A494">
        <v>980</v>
      </c>
      <c r="B494" s="1">
        <v>3695.1280000000002</v>
      </c>
    </row>
    <row r="495" spans="1:2" x14ac:dyDescent="0.2">
      <c r="A495">
        <v>1016</v>
      </c>
      <c r="B495" s="1">
        <v>3705.9859999999999</v>
      </c>
    </row>
    <row r="496" spans="1:2" x14ac:dyDescent="0.2">
      <c r="A496">
        <v>1034</v>
      </c>
      <c r="B496" s="1">
        <v>3812.692</v>
      </c>
    </row>
    <row r="497" spans="1:2" x14ac:dyDescent="0.2">
      <c r="A497">
        <v>917</v>
      </c>
      <c r="B497" s="1">
        <v>3870.3919999999998</v>
      </c>
    </row>
    <row r="498" spans="1:2" x14ac:dyDescent="0.2">
      <c r="A498">
        <v>1075</v>
      </c>
      <c r="B498" s="1">
        <v>3872.598</v>
      </c>
    </row>
    <row r="499" spans="1:2" x14ac:dyDescent="0.2">
      <c r="A499">
        <v>1046</v>
      </c>
      <c r="B499" s="1">
        <v>3875.0050000000001</v>
      </c>
    </row>
    <row r="500" spans="1:2" x14ac:dyDescent="0.2">
      <c r="A500">
        <v>1036</v>
      </c>
      <c r="B500" s="1">
        <v>3876.2860000000001</v>
      </c>
    </row>
    <row r="501" spans="1:2" x14ac:dyDescent="0.2">
      <c r="A501">
        <v>1043</v>
      </c>
      <c r="B501" s="1">
        <v>3894.2539999999999</v>
      </c>
    </row>
    <row r="502" spans="1:2" x14ac:dyDescent="0.2">
      <c r="A502">
        <v>1028</v>
      </c>
      <c r="B502" s="1">
        <v>3900.39</v>
      </c>
    </row>
    <row r="503" spans="1:2" x14ac:dyDescent="0.2">
      <c r="A503">
        <v>924</v>
      </c>
      <c r="B503" s="1">
        <v>3928.2310000000002</v>
      </c>
    </row>
    <row r="504" spans="1:2" x14ac:dyDescent="0.2">
      <c r="A504">
        <v>977</v>
      </c>
      <c r="B504" s="1">
        <v>3933.4870000000001</v>
      </c>
    </row>
    <row r="505" spans="1:2" x14ac:dyDescent="0.2">
      <c r="A505">
        <v>1034</v>
      </c>
      <c r="B505" s="1">
        <v>3959.1550000000002</v>
      </c>
    </row>
    <row r="506" spans="1:2" x14ac:dyDescent="0.2">
      <c r="A506">
        <v>1096</v>
      </c>
      <c r="B506" s="1">
        <v>3968.5509999999999</v>
      </c>
    </row>
    <row r="507" spans="1:2" x14ac:dyDescent="0.2">
      <c r="A507">
        <v>1041</v>
      </c>
      <c r="B507" s="1">
        <v>3975.1320000000001</v>
      </c>
    </row>
    <row r="508" spans="1:2" x14ac:dyDescent="0.2">
      <c r="A508">
        <v>1051</v>
      </c>
      <c r="B508" s="1">
        <v>3975.1320000000001</v>
      </c>
    </row>
    <row r="509" spans="1:2" x14ac:dyDescent="0.2">
      <c r="A509">
        <v>1062</v>
      </c>
      <c r="B509" s="1">
        <v>3986.2379999999998</v>
      </c>
    </row>
    <row r="510" spans="1:2" x14ac:dyDescent="0.2">
      <c r="A510">
        <v>1063</v>
      </c>
      <c r="B510" s="1">
        <v>4003.7820000000002</v>
      </c>
    </row>
    <row r="511" spans="1:2" x14ac:dyDescent="0.2">
      <c r="A511">
        <v>1000</v>
      </c>
      <c r="B511" s="1">
        <v>4020.569</v>
      </c>
    </row>
    <row r="512" spans="1:2" x14ac:dyDescent="0.2">
      <c r="A512">
        <v>1024</v>
      </c>
      <c r="B512" s="1">
        <v>4020.569</v>
      </c>
    </row>
    <row r="513" spans="1:2" x14ac:dyDescent="0.2">
      <c r="A513">
        <v>1030</v>
      </c>
      <c r="B513" s="1">
        <v>4139.7510000000002</v>
      </c>
    </row>
    <row r="514" spans="1:2" x14ac:dyDescent="0.2">
      <c r="A514">
        <v>1002</v>
      </c>
      <c r="B514" s="1">
        <v>4142.2809999999999</v>
      </c>
    </row>
    <row r="515" spans="1:2" x14ac:dyDescent="0.2">
      <c r="A515">
        <v>1104</v>
      </c>
      <c r="B515" s="1">
        <v>4148.7089999999998</v>
      </c>
    </row>
    <row r="516" spans="1:2" x14ac:dyDescent="0.2">
      <c r="A516">
        <v>1029</v>
      </c>
      <c r="B516" s="1">
        <v>4160.5330000000004</v>
      </c>
    </row>
    <row r="517" spans="1:2" x14ac:dyDescent="0.2">
      <c r="A517">
        <v>1055</v>
      </c>
      <c r="B517" s="1">
        <v>4172.0209999999997</v>
      </c>
    </row>
    <row r="518" spans="1:2" x14ac:dyDescent="0.2">
      <c r="A518">
        <v>1045</v>
      </c>
      <c r="B518" s="1">
        <v>4197.0309999999999</v>
      </c>
    </row>
    <row r="519" spans="1:2" x14ac:dyDescent="0.2">
      <c r="A519">
        <v>1024</v>
      </c>
      <c r="B519" s="1">
        <v>4264.6949999999997</v>
      </c>
    </row>
    <row r="520" spans="1:2" x14ac:dyDescent="0.2">
      <c r="A520">
        <v>1035</v>
      </c>
      <c r="B520" s="1">
        <v>4271.0140000000001</v>
      </c>
    </row>
    <row r="521" spans="1:2" x14ac:dyDescent="0.2">
      <c r="A521">
        <v>1081</v>
      </c>
      <c r="B521" s="1">
        <v>4294.0349999999999</v>
      </c>
    </row>
    <row r="522" spans="1:2" x14ac:dyDescent="0.2">
      <c r="A522">
        <v>955</v>
      </c>
      <c r="B522" s="1">
        <v>4314.9859999999999</v>
      </c>
    </row>
    <row r="523" spans="1:2" x14ac:dyDescent="0.2">
      <c r="A523">
        <v>967</v>
      </c>
      <c r="B523" s="1">
        <v>4316.8019999999997</v>
      </c>
    </row>
    <row r="524" spans="1:2" x14ac:dyDescent="0.2">
      <c r="A524">
        <v>1031</v>
      </c>
      <c r="B524" s="1">
        <v>4325.8990000000003</v>
      </c>
    </row>
    <row r="525" spans="1:2" x14ac:dyDescent="0.2">
      <c r="A525">
        <v>1004</v>
      </c>
      <c r="B525" s="1">
        <v>4329.1120000000001</v>
      </c>
    </row>
    <row r="526" spans="1:2" x14ac:dyDescent="0.2">
      <c r="A526">
        <v>1154</v>
      </c>
      <c r="B526" s="1">
        <v>4329.1120000000001</v>
      </c>
    </row>
    <row r="527" spans="1:2" x14ac:dyDescent="0.2">
      <c r="A527">
        <v>1068</v>
      </c>
      <c r="B527" s="1">
        <v>4329.1120000000001</v>
      </c>
    </row>
    <row r="528" spans="1:2" x14ac:dyDescent="0.2">
      <c r="A528">
        <v>992</v>
      </c>
      <c r="B528" s="1">
        <v>4344.8630000000003</v>
      </c>
    </row>
    <row r="529" spans="1:2" x14ac:dyDescent="0.2">
      <c r="A529">
        <v>1036</v>
      </c>
      <c r="B529" s="1">
        <v>4347.8969999999999</v>
      </c>
    </row>
    <row r="530" spans="1:2" x14ac:dyDescent="0.2">
      <c r="A530">
        <v>1063</v>
      </c>
      <c r="B530" s="1">
        <v>4371.3909999999996</v>
      </c>
    </row>
    <row r="531" spans="1:2" x14ac:dyDescent="0.2">
      <c r="A531">
        <v>1021</v>
      </c>
      <c r="B531" s="1">
        <v>4372.451</v>
      </c>
    </row>
    <row r="532" spans="1:2" x14ac:dyDescent="0.2">
      <c r="A532">
        <v>1206</v>
      </c>
      <c r="B532" s="1">
        <v>4425.62</v>
      </c>
    </row>
    <row r="533" spans="1:2" x14ac:dyDescent="0.2">
      <c r="A533">
        <v>1073</v>
      </c>
      <c r="B533" s="1">
        <v>4448.5889999999999</v>
      </c>
    </row>
    <row r="534" spans="1:2" x14ac:dyDescent="0.2">
      <c r="A534">
        <v>1005</v>
      </c>
      <c r="B534" s="1">
        <v>4479.0940000000001</v>
      </c>
    </row>
    <row r="535" spans="1:2" x14ac:dyDescent="0.2">
      <c r="A535">
        <v>904</v>
      </c>
      <c r="B535" s="1">
        <v>4492.384</v>
      </c>
    </row>
    <row r="536" spans="1:2" x14ac:dyDescent="0.2">
      <c r="A536">
        <v>955</v>
      </c>
      <c r="B536" s="1">
        <v>4511.5379999999996</v>
      </c>
    </row>
    <row r="537" spans="1:2" x14ac:dyDescent="0.2">
      <c r="A537">
        <v>986</v>
      </c>
      <c r="B537" s="1">
        <v>4522.71</v>
      </c>
    </row>
    <row r="538" spans="1:2" x14ac:dyDescent="0.2">
      <c r="A538">
        <v>1017</v>
      </c>
      <c r="B538" s="1">
        <v>4573.6850000000004</v>
      </c>
    </row>
    <row r="539" spans="1:2" x14ac:dyDescent="0.2">
      <c r="A539">
        <v>1029</v>
      </c>
      <c r="B539" s="1">
        <v>4578.3459999999995</v>
      </c>
    </row>
    <row r="540" spans="1:2" x14ac:dyDescent="0.2">
      <c r="A540">
        <v>1039</v>
      </c>
      <c r="B540" s="1">
        <v>4578.3459999999995</v>
      </c>
    </row>
    <row r="541" spans="1:2" x14ac:dyDescent="0.2">
      <c r="A541">
        <v>1247</v>
      </c>
      <c r="B541" s="1">
        <v>4578.3459999999995</v>
      </c>
    </row>
    <row r="542" spans="1:2" x14ac:dyDescent="0.2">
      <c r="A542">
        <v>1096</v>
      </c>
      <c r="B542" s="1">
        <v>4578.3459999999995</v>
      </c>
    </row>
    <row r="543" spans="1:2" x14ac:dyDescent="0.2">
      <c r="A543">
        <v>1143</v>
      </c>
      <c r="B543" s="1">
        <v>4578.7780000000002</v>
      </c>
    </row>
    <row r="544" spans="1:2" x14ac:dyDescent="0.2">
      <c r="A544">
        <v>1018</v>
      </c>
      <c r="B544" s="1">
        <v>4649.1019999999999</v>
      </c>
    </row>
    <row r="545" spans="1:2" x14ac:dyDescent="0.2">
      <c r="A545">
        <v>1069</v>
      </c>
      <c r="B545" s="1">
        <v>4688.3140000000003</v>
      </c>
    </row>
    <row r="546" spans="1:2" x14ac:dyDescent="0.2">
      <c r="A546">
        <v>1083</v>
      </c>
      <c r="B546" s="1">
        <v>4691.9449999999997</v>
      </c>
    </row>
    <row r="547" spans="1:2" x14ac:dyDescent="0.2">
      <c r="A547">
        <v>1043</v>
      </c>
      <c r="B547" s="1">
        <v>4695.9309999999996</v>
      </c>
    </row>
    <row r="548" spans="1:2" x14ac:dyDescent="0.2">
      <c r="A548">
        <v>958</v>
      </c>
      <c r="B548" s="1">
        <v>4731.9210000000003</v>
      </c>
    </row>
    <row r="549" spans="1:2" x14ac:dyDescent="0.2">
      <c r="A549">
        <v>1013</v>
      </c>
      <c r="B549" s="1">
        <v>4787.7179999999998</v>
      </c>
    </row>
    <row r="550" spans="1:2" x14ac:dyDescent="0.2">
      <c r="A550">
        <v>1006</v>
      </c>
      <c r="B550" s="1">
        <v>4812.7380000000003</v>
      </c>
    </row>
    <row r="551" spans="1:2" x14ac:dyDescent="0.2">
      <c r="A551">
        <v>1010</v>
      </c>
      <c r="B551" s="1">
        <v>4817.5959999999995</v>
      </c>
    </row>
    <row r="552" spans="1:2" x14ac:dyDescent="0.2">
      <c r="A552">
        <v>1007</v>
      </c>
      <c r="B552" s="1">
        <v>4856.29</v>
      </c>
    </row>
    <row r="553" spans="1:2" x14ac:dyDescent="0.2">
      <c r="A553">
        <v>1009</v>
      </c>
      <c r="B553" s="1">
        <v>4869.95</v>
      </c>
    </row>
    <row r="554" spans="1:2" x14ac:dyDescent="0.2">
      <c r="A554">
        <v>1098</v>
      </c>
      <c r="B554" s="1">
        <v>4904.7</v>
      </c>
    </row>
    <row r="555" spans="1:2" x14ac:dyDescent="0.2">
      <c r="A555">
        <v>837</v>
      </c>
      <c r="B555" s="1">
        <v>4908.5990000000002</v>
      </c>
    </row>
    <row r="556" spans="1:2" x14ac:dyDescent="0.2">
      <c r="A556">
        <v>1040</v>
      </c>
      <c r="B556" s="1">
        <v>4908.5990000000002</v>
      </c>
    </row>
    <row r="557" spans="1:2" x14ac:dyDescent="0.2">
      <c r="A557">
        <v>1032</v>
      </c>
      <c r="B557" s="1">
        <v>4936.8620000000001</v>
      </c>
    </row>
    <row r="558" spans="1:2" x14ac:dyDescent="0.2">
      <c r="A558">
        <v>1079</v>
      </c>
      <c r="B558" s="1">
        <v>4956.3389999999999</v>
      </c>
    </row>
    <row r="559" spans="1:2" x14ac:dyDescent="0.2">
      <c r="A559">
        <v>1045</v>
      </c>
      <c r="B559" s="1">
        <v>4989.3770000000004</v>
      </c>
    </row>
    <row r="560" spans="1:2" x14ac:dyDescent="0.2">
      <c r="A560">
        <v>1053</v>
      </c>
      <c r="B560" s="1">
        <v>4996.2690000000002</v>
      </c>
    </row>
    <row r="561" spans="1:2" x14ac:dyDescent="0.2">
      <c r="A561">
        <v>1038</v>
      </c>
      <c r="B561" s="1">
        <v>4996.2690000000002</v>
      </c>
    </row>
    <row r="562" spans="1:2" x14ac:dyDescent="0.2">
      <c r="A562">
        <v>1072</v>
      </c>
      <c r="B562" s="1">
        <v>5007.2879999999996</v>
      </c>
    </row>
    <row r="563" spans="1:2" x14ac:dyDescent="0.2">
      <c r="A563">
        <v>1076</v>
      </c>
      <c r="B563" s="1">
        <v>5037.2160000000003</v>
      </c>
    </row>
    <row r="564" spans="1:2" x14ac:dyDescent="0.2">
      <c r="A564">
        <v>961</v>
      </c>
      <c r="B564" s="1">
        <v>5065.5569999999998</v>
      </c>
    </row>
    <row r="565" spans="1:2" x14ac:dyDescent="0.2">
      <c r="A565">
        <v>1005</v>
      </c>
      <c r="B565" s="1">
        <v>5065.5569999999998</v>
      </c>
    </row>
    <row r="566" spans="1:2" x14ac:dyDescent="0.2">
      <c r="A566">
        <v>1029</v>
      </c>
      <c r="B566" s="1">
        <v>5065.5569999999998</v>
      </c>
    </row>
    <row r="567" spans="1:2" x14ac:dyDescent="0.2">
      <c r="A567">
        <v>863</v>
      </c>
      <c r="B567" s="1">
        <v>5101.2659999999996</v>
      </c>
    </row>
    <row r="568" spans="1:2" x14ac:dyDescent="0.2">
      <c r="A568">
        <v>1032</v>
      </c>
      <c r="B568" s="1">
        <v>5208.0559999999996</v>
      </c>
    </row>
    <row r="569" spans="1:2" x14ac:dyDescent="0.2">
      <c r="A569">
        <v>949</v>
      </c>
      <c r="B569" s="1">
        <v>5208.0559999999996</v>
      </c>
    </row>
    <row r="570" spans="1:2" x14ac:dyDescent="0.2">
      <c r="A570">
        <v>1014</v>
      </c>
      <c r="B570" s="1">
        <v>5237.3220000000001</v>
      </c>
    </row>
    <row r="571" spans="1:2" x14ac:dyDescent="0.2">
      <c r="A571">
        <v>951</v>
      </c>
      <c r="B571" s="1">
        <v>5278.0379999999996</v>
      </c>
    </row>
    <row r="572" spans="1:2" x14ac:dyDescent="0.2">
      <c r="A572">
        <v>975</v>
      </c>
      <c r="B572" s="1">
        <v>5336.3230000000003</v>
      </c>
    </row>
    <row r="573" spans="1:2" x14ac:dyDescent="0.2">
      <c r="A573">
        <v>855</v>
      </c>
      <c r="B573" s="1">
        <v>5367.9170000000004</v>
      </c>
    </row>
    <row r="574" spans="1:2" x14ac:dyDescent="0.2">
      <c r="A574">
        <v>1090</v>
      </c>
      <c r="B574" s="1">
        <v>5377.2870000000003</v>
      </c>
    </row>
    <row r="575" spans="1:2" x14ac:dyDescent="0.2">
      <c r="A575">
        <v>1159</v>
      </c>
      <c r="B575" s="1">
        <v>5412.085</v>
      </c>
    </row>
    <row r="576" spans="1:2" x14ac:dyDescent="0.2">
      <c r="A576">
        <v>1100</v>
      </c>
      <c r="B576" s="1">
        <v>5413.8419999999996</v>
      </c>
    </row>
    <row r="577" spans="1:2" x14ac:dyDescent="0.2">
      <c r="A577">
        <v>890</v>
      </c>
      <c r="B577" s="1">
        <v>5424.5879999999997</v>
      </c>
    </row>
    <row r="578" spans="1:2" x14ac:dyDescent="0.2">
      <c r="A578">
        <v>1037</v>
      </c>
      <c r="B578" s="1">
        <v>5430.5150000000003</v>
      </c>
    </row>
    <row r="579" spans="1:2" x14ac:dyDescent="0.2">
      <c r="A579">
        <v>993</v>
      </c>
      <c r="B579" s="1">
        <v>5434.5910000000003</v>
      </c>
    </row>
    <row r="580" spans="1:2" x14ac:dyDescent="0.2">
      <c r="A580">
        <v>1056</v>
      </c>
      <c r="B580" s="1">
        <v>5473.6580000000004</v>
      </c>
    </row>
    <row r="581" spans="1:2" x14ac:dyDescent="0.2">
      <c r="A581">
        <v>1038</v>
      </c>
      <c r="B581" s="1">
        <v>5477.6819999999998</v>
      </c>
    </row>
    <row r="582" spans="1:2" x14ac:dyDescent="0.2">
      <c r="A582">
        <v>970</v>
      </c>
      <c r="B582" s="1">
        <v>5478.86</v>
      </c>
    </row>
    <row r="583" spans="1:2" x14ac:dyDescent="0.2">
      <c r="A583">
        <v>1058</v>
      </c>
      <c r="B583" s="1">
        <v>5478.86</v>
      </c>
    </row>
    <row r="584" spans="1:2" x14ac:dyDescent="0.2">
      <c r="A584">
        <v>1162</v>
      </c>
      <c r="B584" s="1">
        <v>5478.86</v>
      </c>
    </row>
    <row r="585" spans="1:2" x14ac:dyDescent="0.2">
      <c r="A585">
        <v>876</v>
      </c>
      <c r="B585" s="1">
        <v>5484.4650000000001</v>
      </c>
    </row>
    <row r="586" spans="1:2" x14ac:dyDescent="0.2">
      <c r="A586">
        <v>930</v>
      </c>
      <c r="B586" s="1">
        <v>5484.4650000000001</v>
      </c>
    </row>
    <row r="587" spans="1:2" x14ac:dyDescent="0.2">
      <c r="A587">
        <v>1085</v>
      </c>
      <c r="B587" s="1">
        <v>5558.9049999999997</v>
      </c>
    </row>
    <row r="588" spans="1:2" x14ac:dyDescent="0.2">
      <c r="A588">
        <v>1030</v>
      </c>
      <c r="B588" s="1">
        <v>5569.4070000000002</v>
      </c>
    </row>
    <row r="589" spans="1:2" x14ac:dyDescent="0.2">
      <c r="A589">
        <v>1094</v>
      </c>
      <c r="B589" s="1">
        <v>5694.66</v>
      </c>
    </row>
    <row r="590" spans="1:2" x14ac:dyDescent="0.2">
      <c r="A590">
        <v>1077</v>
      </c>
      <c r="B590" s="1">
        <v>5766.9989999999998</v>
      </c>
    </row>
    <row r="591" spans="1:2" x14ac:dyDescent="0.2">
      <c r="A591">
        <v>1065</v>
      </c>
      <c r="B591" s="1">
        <v>5829.1210000000001</v>
      </c>
    </row>
    <row r="592" spans="1:2" x14ac:dyDescent="0.2">
      <c r="A592">
        <v>1153</v>
      </c>
      <c r="B592" s="1">
        <v>5833.6710000000003</v>
      </c>
    </row>
    <row r="593" spans="1:2" x14ac:dyDescent="0.2">
      <c r="A593">
        <v>1072</v>
      </c>
      <c r="B593" s="1">
        <v>5944.5709999999999</v>
      </c>
    </row>
    <row r="594" spans="1:2" x14ac:dyDescent="0.2">
      <c r="A594">
        <v>1057</v>
      </c>
      <c r="B594" s="1">
        <v>5945.0929999999998</v>
      </c>
    </row>
    <row r="595" spans="1:2" x14ac:dyDescent="0.2">
      <c r="A595">
        <v>1070</v>
      </c>
      <c r="B595" s="1">
        <v>5965.5349999999999</v>
      </c>
    </row>
    <row r="596" spans="1:2" x14ac:dyDescent="0.2">
      <c r="A596">
        <v>852</v>
      </c>
      <c r="B596" s="1">
        <v>6002.4489999999996</v>
      </c>
    </row>
    <row r="597" spans="1:2" x14ac:dyDescent="0.2">
      <c r="A597">
        <v>1179</v>
      </c>
      <c r="B597" s="1">
        <v>6077.0810000000001</v>
      </c>
    </row>
    <row r="598" spans="1:2" x14ac:dyDescent="0.2">
      <c r="A598">
        <v>1115</v>
      </c>
      <c r="B598" s="1">
        <v>6126.1229999999996</v>
      </c>
    </row>
    <row r="599" spans="1:2" x14ac:dyDescent="0.2">
      <c r="A599">
        <v>1135</v>
      </c>
      <c r="B599" s="1">
        <v>6126.1229999999996</v>
      </c>
    </row>
    <row r="600" spans="1:2" x14ac:dyDescent="0.2">
      <c r="A600">
        <v>1019</v>
      </c>
      <c r="B600" s="1">
        <v>6127.6980000000003</v>
      </c>
    </row>
    <row r="601" spans="1:2" x14ac:dyDescent="0.2">
      <c r="A601">
        <v>1066</v>
      </c>
      <c r="B601" s="1">
        <v>6130.4549999999999</v>
      </c>
    </row>
    <row r="602" spans="1:2" x14ac:dyDescent="0.2">
      <c r="A602">
        <v>800</v>
      </c>
      <c r="B602" s="1">
        <v>6162.6350000000002</v>
      </c>
    </row>
    <row r="603" spans="1:2" x14ac:dyDescent="0.2">
      <c r="A603">
        <v>1059</v>
      </c>
      <c r="B603" s="1">
        <v>6162.6350000000002</v>
      </c>
    </row>
    <row r="604" spans="1:2" x14ac:dyDescent="0.2">
      <c r="A604">
        <v>1094</v>
      </c>
      <c r="B604" s="1">
        <v>6196.0649999999996</v>
      </c>
    </row>
    <row r="605" spans="1:2" x14ac:dyDescent="0.2">
      <c r="A605">
        <v>1042</v>
      </c>
      <c r="B605" s="1">
        <v>6321.21</v>
      </c>
    </row>
    <row r="606" spans="1:2" x14ac:dyDescent="0.2">
      <c r="A606">
        <v>1056</v>
      </c>
      <c r="B606" s="1">
        <v>6351.4470000000001</v>
      </c>
    </row>
    <row r="607" spans="1:2" x14ac:dyDescent="0.2">
      <c r="A607">
        <v>1096</v>
      </c>
      <c r="B607" s="1">
        <v>6393.2550000000001</v>
      </c>
    </row>
    <row r="608" spans="1:2" x14ac:dyDescent="0.2">
      <c r="A608">
        <v>985</v>
      </c>
      <c r="B608" s="1">
        <v>6495.1750000000002</v>
      </c>
    </row>
    <row r="609" spans="1:2" x14ac:dyDescent="0.2">
      <c r="A609">
        <v>1101</v>
      </c>
      <c r="B609" s="1">
        <v>6509.3969999999999</v>
      </c>
    </row>
    <row r="610" spans="1:2" x14ac:dyDescent="0.2">
      <c r="A610">
        <v>897</v>
      </c>
      <c r="B610" s="1">
        <v>6530.2030000000004</v>
      </c>
    </row>
    <row r="611" spans="1:2" x14ac:dyDescent="0.2">
      <c r="A611">
        <v>1001</v>
      </c>
      <c r="B611" s="1">
        <v>6538.47</v>
      </c>
    </row>
    <row r="612" spans="1:2" x14ac:dyDescent="0.2">
      <c r="A612">
        <v>958</v>
      </c>
      <c r="B612" s="1">
        <v>6710.2780000000002</v>
      </c>
    </row>
    <row r="613" spans="1:2" x14ac:dyDescent="0.2">
      <c r="A613">
        <v>985</v>
      </c>
      <c r="B613" s="1">
        <v>6721.9970000000003</v>
      </c>
    </row>
    <row r="614" spans="1:2" x14ac:dyDescent="0.2">
      <c r="A614">
        <v>912</v>
      </c>
      <c r="B614" s="1">
        <v>6790.7489999999998</v>
      </c>
    </row>
    <row r="615" spans="1:2" x14ac:dyDescent="0.2">
      <c r="A615">
        <v>1123</v>
      </c>
      <c r="B615" s="1">
        <v>6819.442</v>
      </c>
    </row>
    <row r="616" spans="1:2" x14ac:dyDescent="0.2">
      <c r="A616">
        <v>1023</v>
      </c>
      <c r="B616" s="1">
        <v>6821.2120000000004</v>
      </c>
    </row>
    <row r="617" spans="1:2" x14ac:dyDescent="0.2">
      <c r="A617">
        <v>804</v>
      </c>
      <c r="B617" s="1">
        <v>6833.0280000000002</v>
      </c>
    </row>
    <row r="618" spans="1:2" x14ac:dyDescent="0.2">
      <c r="A618">
        <v>885</v>
      </c>
      <c r="B618" s="1">
        <v>6833.0280000000002</v>
      </c>
    </row>
    <row r="619" spans="1:2" x14ac:dyDescent="0.2">
      <c r="A619">
        <v>923</v>
      </c>
      <c r="B619" s="1">
        <v>6833.0280000000002</v>
      </c>
    </row>
    <row r="620" spans="1:2" x14ac:dyDescent="0.2">
      <c r="A620">
        <v>865</v>
      </c>
      <c r="B620" s="1">
        <v>6833.0280000000002</v>
      </c>
    </row>
    <row r="621" spans="1:2" x14ac:dyDescent="0.2">
      <c r="A621">
        <v>843</v>
      </c>
      <c r="B621" s="1">
        <v>6833.0280000000002</v>
      </c>
    </row>
    <row r="622" spans="1:2" x14ac:dyDescent="0.2">
      <c r="A622">
        <v>808</v>
      </c>
      <c r="B622" s="1">
        <v>6833.0280000000002</v>
      </c>
    </row>
    <row r="623" spans="1:2" x14ac:dyDescent="0.2">
      <c r="A623">
        <v>790</v>
      </c>
      <c r="B623" s="1">
        <v>6833.0280000000002</v>
      </c>
    </row>
    <row r="624" spans="1:2" x14ac:dyDescent="0.2">
      <c r="A624">
        <v>868</v>
      </c>
      <c r="B624" s="1">
        <v>6833.0280000000002</v>
      </c>
    </row>
    <row r="625" spans="1:2" x14ac:dyDescent="0.2">
      <c r="A625">
        <v>1175</v>
      </c>
      <c r="B625" s="1">
        <v>6843.9830000000002</v>
      </c>
    </row>
    <row r="626" spans="1:2" x14ac:dyDescent="0.2">
      <c r="A626">
        <v>908</v>
      </c>
      <c r="B626" s="1">
        <v>6910.4579999999996</v>
      </c>
    </row>
    <row r="627" spans="1:2" x14ac:dyDescent="0.2">
      <c r="A627">
        <v>1092</v>
      </c>
      <c r="B627" s="1">
        <v>6915.652</v>
      </c>
    </row>
    <row r="628" spans="1:2" x14ac:dyDescent="0.2">
      <c r="A628">
        <v>1098</v>
      </c>
      <c r="B628" s="1">
        <v>6961.6940000000004</v>
      </c>
    </row>
    <row r="629" spans="1:2" x14ac:dyDescent="0.2">
      <c r="A629">
        <v>1075</v>
      </c>
      <c r="B629" s="1">
        <v>6969.9359999999997</v>
      </c>
    </row>
    <row r="630" spans="1:2" x14ac:dyDescent="0.2">
      <c r="A630">
        <v>857</v>
      </c>
      <c r="B630" s="1">
        <v>7091.4809999999998</v>
      </c>
    </row>
    <row r="631" spans="1:2" x14ac:dyDescent="0.2">
      <c r="A631">
        <v>829</v>
      </c>
      <c r="B631" s="1">
        <v>7104.348</v>
      </c>
    </row>
    <row r="632" spans="1:2" x14ac:dyDescent="0.2">
      <c r="A632">
        <v>935</v>
      </c>
      <c r="B632" s="1">
        <v>7104.348</v>
      </c>
    </row>
    <row r="633" spans="1:2" x14ac:dyDescent="0.2">
      <c r="A633">
        <v>1020</v>
      </c>
      <c r="B633" s="1">
        <v>7135.8919999999998</v>
      </c>
    </row>
    <row r="634" spans="1:2" x14ac:dyDescent="0.2">
      <c r="A634">
        <v>1061</v>
      </c>
      <c r="B634" s="1">
        <v>7260.8440000000001</v>
      </c>
    </row>
    <row r="635" spans="1:2" x14ac:dyDescent="0.2">
      <c r="A635">
        <v>998</v>
      </c>
      <c r="B635" s="1">
        <v>7371.5919999999996</v>
      </c>
    </row>
    <row r="636" spans="1:2" x14ac:dyDescent="0.2">
      <c r="A636">
        <v>1057</v>
      </c>
      <c r="B636" s="1">
        <v>7433.8429999999998</v>
      </c>
    </row>
    <row r="637" spans="1:2" x14ac:dyDescent="0.2">
      <c r="A637">
        <v>969</v>
      </c>
      <c r="B637" s="1">
        <v>7445.2190000000001</v>
      </c>
    </row>
    <row r="638" spans="1:2" x14ac:dyDescent="0.2">
      <c r="A638">
        <v>960</v>
      </c>
      <c r="B638" s="1">
        <v>7556.7150000000001</v>
      </c>
    </row>
    <row r="639" spans="1:2" x14ac:dyDescent="0.2">
      <c r="A639">
        <v>966</v>
      </c>
      <c r="B639" s="1">
        <v>7556.7150000000001</v>
      </c>
    </row>
    <row r="640" spans="1:2" x14ac:dyDescent="0.2">
      <c r="A640">
        <v>992</v>
      </c>
      <c r="B640" s="1">
        <v>7556.7150000000001</v>
      </c>
    </row>
    <row r="641" spans="1:2" x14ac:dyDescent="0.2">
      <c r="A641">
        <v>828</v>
      </c>
      <c r="B641" s="1">
        <v>7556.7150000000001</v>
      </c>
    </row>
    <row r="642" spans="1:2" x14ac:dyDescent="0.2">
      <c r="A642">
        <v>1055</v>
      </c>
      <c r="B642" s="1">
        <v>7556.7150000000001</v>
      </c>
    </row>
    <row r="643" spans="1:2" x14ac:dyDescent="0.2">
      <c r="A643">
        <v>950</v>
      </c>
      <c r="B643" s="1">
        <v>7556.7150000000001</v>
      </c>
    </row>
    <row r="644" spans="1:2" x14ac:dyDescent="0.2">
      <c r="A644">
        <v>1068</v>
      </c>
      <c r="B644" s="1">
        <v>7556.7150000000001</v>
      </c>
    </row>
    <row r="645" spans="1:2" x14ac:dyDescent="0.2">
      <c r="A645">
        <v>990</v>
      </c>
      <c r="B645" s="1">
        <v>7556.7150000000001</v>
      </c>
    </row>
    <row r="646" spans="1:2" x14ac:dyDescent="0.2">
      <c r="A646">
        <v>933</v>
      </c>
      <c r="B646" s="1">
        <v>7556.7150000000001</v>
      </c>
    </row>
    <row r="647" spans="1:2" x14ac:dyDescent="0.2">
      <c r="A647">
        <v>976</v>
      </c>
      <c r="B647" s="1">
        <v>7556.7150000000001</v>
      </c>
    </row>
    <row r="648" spans="1:2" x14ac:dyDescent="0.2">
      <c r="A648">
        <v>882</v>
      </c>
      <c r="B648" s="1">
        <v>7556.7150000000001</v>
      </c>
    </row>
    <row r="649" spans="1:2" x14ac:dyDescent="0.2">
      <c r="A649">
        <v>813</v>
      </c>
      <c r="B649" s="1">
        <v>7556.7150000000001</v>
      </c>
    </row>
    <row r="650" spans="1:2" x14ac:dyDescent="0.2">
      <c r="A650">
        <v>1068</v>
      </c>
      <c r="B650" s="1">
        <v>7556.7150000000001</v>
      </c>
    </row>
    <row r="651" spans="1:2" x14ac:dyDescent="0.2">
      <c r="A651">
        <v>1018</v>
      </c>
      <c r="B651" s="1">
        <v>7556.7150000000001</v>
      </c>
    </row>
    <row r="652" spans="1:2" x14ac:dyDescent="0.2">
      <c r="A652">
        <v>932</v>
      </c>
      <c r="B652" s="1">
        <v>7556.7150000000001</v>
      </c>
    </row>
    <row r="653" spans="1:2" x14ac:dyDescent="0.2">
      <c r="A653">
        <v>995</v>
      </c>
      <c r="B653" s="1">
        <v>7556.7150000000001</v>
      </c>
    </row>
    <row r="654" spans="1:2" x14ac:dyDescent="0.2">
      <c r="A654">
        <v>1030</v>
      </c>
      <c r="B654" s="1">
        <v>7556.7150000000001</v>
      </c>
    </row>
    <row r="655" spans="1:2" x14ac:dyDescent="0.2">
      <c r="A655">
        <v>1043</v>
      </c>
      <c r="B655" s="1">
        <v>7723.5959999999995</v>
      </c>
    </row>
    <row r="656" spans="1:2" x14ac:dyDescent="0.2">
      <c r="A656">
        <v>1155</v>
      </c>
      <c r="B656" s="1">
        <v>7736.0379999999996</v>
      </c>
    </row>
    <row r="657" spans="1:2" x14ac:dyDescent="0.2">
      <c r="A657">
        <v>1005</v>
      </c>
      <c r="B657" s="1">
        <v>7736.0379999999996</v>
      </c>
    </row>
    <row r="658" spans="1:2" x14ac:dyDescent="0.2">
      <c r="A658">
        <v>996</v>
      </c>
      <c r="B658" s="1">
        <v>7770.5159999999996</v>
      </c>
    </row>
    <row r="659" spans="1:2" x14ac:dyDescent="0.2">
      <c r="A659">
        <v>921</v>
      </c>
      <c r="B659" s="1">
        <v>7770.5159999999996</v>
      </c>
    </row>
    <row r="660" spans="1:2" x14ac:dyDescent="0.2">
      <c r="A660">
        <v>974</v>
      </c>
      <c r="B660" s="1">
        <v>7830.8140000000003</v>
      </c>
    </row>
    <row r="661" spans="1:2" x14ac:dyDescent="0.2">
      <c r="A661">
        <v>1016</v>
      </c>
      <c r="B661" s="1">
        <v>7964.1</v>
      </c>
    </row>
    <row r="662" spans="1:2" x14ac:dyDescent="0.2">
      <c r="A662">
        <v>1001</v>
      </c>
      <c r="B662" s="1">
        <v>8025.2569999999996</v>
      </c>
    </row>
    <row r="663" spans="1:2" x14ac:dyDescent="0.2">
      <c r="A663">
        <v>1014</v>
      </c>
      <c r="B663" s="1">
        <v>8031.38</v>
      </c>
    </row>
    <row r="664" spans="1:2" x14ac:dyDescent="0.2">
      <c r="A664">
        <v>1147</v>
      </c>
      <c r="B664" s="1">
        <v>8195.9110000000001</v>
      </c>
    </row>
    <row r="665" spans="1:2" x14ac:dyDescent="0.2">
      <c r="A665">
        <v>1007</v>
      </c>
      <c r="B665" s="1">
        <v>8195.9110000000001</v>
      </c>
    </row>
    <row r="666" spans="1:2" x14ac:dyDescent="0.2">
      <c r="A666">
        <v>1010</v>
      </c>
      <c r="B666" s="1">
        <v>8199.8330000000005</v>
      </c>
    </row>
    <row r="667" spans="1:2" x14ac:dyDescent="0.2">
      <c r="A667">
        <v>1084</v>
      </c>
      <c r="B667" s="1">
        <v>8309.8809999999994</v>
      </c>
    </row>
    <row r="668" spans="1:2" x14ac:dyDescent="0.2">
      <c r="A668">
        <v>1048</v>
      </c>
      <c r="B668" s="1">
        <v>8335.8889999999992</v>
      </c>
    </row>
    <row r="669" spans="1:2" x14ac:dyDescent="0.2">
      <c r="A669">
        <v>1051</v>
      </c>
      <c r="B669" s="1">
        <v>8366.4240000000009</v>
      </c>
    </row>
    <row r="670" spans="1:2" x14ac:dyDescent="0.2">
      <c r="A670">
        <v>1068</v>
      </c>
      <c r="B670" s="1">
        <v>8478.9330000000009</v>
      </c>
    </row>
    <row r="671" spans="1:2" x14ac:dyDescent="0.2">
      <c r="A671">
        <v>1017</v>
      </c>
      <c r="B671" s="1">
        <v>8520.7129999999997</v>
      </c>
    </row>
    <row r="672" spans="1:2" x14ac:dyDescent="0.2">
      <c r="A672">
        <v>1261</v>
      </c>
      <c r="B672" s="1">
        <v>8603.1380000000008</v>
      </c>
    </row>
    <row r="673" spans="1:2" x14ac:dyDescent="0.2">
      <c r="A673">
        <v>1015</v>
      </c>
      <c r="B673" s="1">
        <v>8655.3449999999993</v>
      </c>
    </row>
    <row r="674" spans="1:2" x14ac:dyDescent="0.2">
      <c r="A674">
        <v>973</v>
      </c>
      <c r="B674" s="1">
        <v>8678.5959999999995</v>
      </c>
    </row>
    <row r="675" spans="1:2" x14ac:dyDescent="0.2">
      <c r="A675">
        <v>1280</v>
      </c>
      <c r="B675" s="1">
        <v>8807.2459999999992</v>
      </c>
    </row>
    <row r="676" spans="1:2" x14ac:dyDescent="0.2">
      <c r="A676">
        <v>805</v>
      </c>
      <c r="B676" s="1">
        <v>8846.9169999999995</v>
      </c>
    </row>
    <row r="677" spans="1:2" x14ac:dyDescent="0.2">
      <c r="A677">
        <v>998</v>
      </c>
      <c r="B677" s="1">
        <v>8846.9169999999995</v>
      </c>
    </row>
    <row r="678" spans="1:2" x14ac:dyDescent="0.2">
      <c r="A678">
        <v>1124</v>
      </c>
      <c r="B678" s="1">
        <v>8904.8719999999994</v>
      </c>
    </row>
    <row r="679" spans="1:2" x14ac:dyDescent="0.2">
      <c r="A679">
        <v>1151</v>
      </c>
      <c r="B679" s="1">
        <v>8904.8719999999994</v>
      </c>
    </row>
    <row r="680" spans="1:2" x14ac:dyDescent="0.2">
      <c r="A680">
        <v>1105</v>
      </c>
      <c r="B680" s="1">
        <v>8986.6389999999992</v>
      </c>
    </row>
    <row r="681" spans="1:2" x14ac:dyDescent="0.2">
      <c r="A681">
        <v>1105</v>
      </c>
      <c r="B681" s="1">
        <v>9026.616</v>
      </c>
    </row>
    <row r="682" spans="1:2" x14ac:dyDescent="0.2">
      <c r="A682">
        <v>892</v>
      </c>
      <c r="B682" s="1">
        <v>9056.43</v>
      </c>
    </row>
    <row r="683" spans="1:2" x14ac:dyDescent="0.2">
      <c r="A683">
        <v>1145</v>
      </c>
      <c r="B683" s="1">
        <v>9086.5669999999991</v>
      </c>
    </row>
    <row r="684" spans="1:2" x14ac:dyDescent="0.2">
      <c r="A684">
        <v>1108</v>
      </c>
      <c r="B684" s="1">
        <v>9226.3539999999994</v>
      </c>
    </row>
    <row r="685" spans="1:2" x14ac:dyDescent="0.2">
      <c r="A685">
        <v>1122</v>
      </c>
      <c r="B685" s="1">
        <v>9307.6460000000006</v>
      </c>
    </row>
    <row r="686" spans="1:2" x14ac:dyDescent="0.2">
      <c r="A686">
        <v>1107</v>
      </c>
      <c r="B686" s="1">
        <v>9307.6460000000006</v>
      </c>
    </row>
    <row r="687" spans="1:2" x14ac:dyDescent="0.2">
      <c r="A687">
        <v>1035</v>
      </c>
      <c r="B687" s="1">
        <v>9325.4860000000008</v>
      </c>
    </row>
    <row r="688" spans="1:2" x14ac:dyDescent="0.2">
      <c r="A688">
        <v>1043</v>
      </c>
      <c r="B688" s="1">
        <v>9465.0879999999997</v>
      </c>
    </row>
    <row r="689" spans="1:2" x14ac:dyDescent="0.2">
      <c r="A689">
        <v>1050</v>
      </c>
      <c r="B689" s="1">
        <v>9491.3060000000005</v>
      </c>
    </row>
    <row r="690" spans="1:2" x14ac:dyDescent="0.2">
      <c r="A690">
        <v>1094</v>
      </c>
      <c r="B690" s="1">
        <v>9619.4030000000002</v>
      </c>
    </row>
    <row r="691" spans="1:2" x14ac:dyDescent="0.2">
      <c r="A691">
        <v>1009</v>
      </c>
      <c r="B691" s="1">
        <v>9818.4609999999993</v>
      </c>
    </row>
    <row r="692" spans="1:2" x14ac:dyDescent="0.2">
      <c r="A692">
        <v>1097</v>
      </c>
      <c r="B692" s="1">
        <v>9892.9869999999992</v>
      </c>
    </row>
    <row r="693" spans="1:2" x14ac:dyDescent="0.2">
      <c r="A693">
        <v>960</v>
      </c>
      <c r="B693" s="1">
        <v>9892.9869999999992</v>
      </c>
    </row>
    <row r="694" spans="1:2" x14ac:dyDescent="0.2">
      <c r="A694">
        <v>1154</v>
      </c>
      <c r="B694" s="1">
        <v>9957.8549999999996</v>
      </c>
    </row>
    <row r="695" spans="1:2" x14ac:dyDescent="0.2">
      <c r="A695">
        <v>1041</v>
      </c>
      <c r="B695" s="1">
        <v>9957.8549999999996</v>
      </c>
    </row>
    <row r="696" spans="1:2" x14ac:dyDescent="0.2">
      <c r="A696">
        <v>1190</v>
      </c>
      <c r="B696" s="1">
        <v>10004.362999999999</v>
      </c>
    </row>
    <row r="697" spans="1:2" x14ac:dyDescent="0.2">
      <c r="A697">
        <v>951</v>
      </c>
      <c r="B697" s="1">
        <v>10125.144</v>
      </c>
    </row>
    <row r="698" spans="1:2" x14ac:dyDescent="0.2">
      <c r="A698">
        <v>1002</v>
      </c>
      <c r="B698" s="1">
        <v>10333.130999999999</v>
      </c>
    </row>
    <row r="699" spans="1:2" x14ac:dyDescent="0.2">
      <c r="A699">
        <v>866</v>
      </c>
      <c r="B699" s="1">
        <v>10436.651</v>
      </c>
    </row>
    <row r="700" spans="1:2" x14ac:dyDescent="0.2">
      <c r="A700">
        <v>1036</v>
      </c>
      <c r="B700" s="1">
        <v>10581.582</v>
      </c>
    </row>
    <row r="701" spans="1:2" x14ac:dyDescent="0.2">
      <c r="A701">
        <v>1061</v>
      </c>
      <c r="B701" s="1">
        <v>10581.582</v>
      </c>
    </row>
    <row r="702" spans="1:2" x14ac:dyDescent="0.2">
      <c r="A702">
        <v>1082</v>
      </c>
      <c r="B702" s="1">
        <v>10680.460999999999</v>
      </c>
    </row>
    <row r="703" spans="1:2" x14ac:dyDescent="0.2">
      <c r="A703">
        <v>852</v>
      </c>
      <c r="B703" s="1">
        <v>10704.572</v>
      </c>
    </row>
    <row r="704" spans="1:2" x14ac:dyDescent="0.2">
      <c r="A704">
        <v>1018</v>
      </c>
      <c r="B704" s="1">
        <v>10704.572</v>
      </c>
    </row>
    <row r="705" spans="1:2" x14ac:dyDescent="0.2">
      <c r="A705">
        <v>887</v>
      </c>
      <c r="B705" s="1">
        <v>10754.923000000001</v>
      </c>
    </row>
    <row r="706" spans="1:2" x14ac:dyDescent="0.2">
      <c r="A706">
        <v>836</v>
      </c>
      <c r="B706" s="1">
        <v>10824.784</v>
      </c>
    </row>
    <row r="707" spans="1:2" x14ac:dyDescent="0.2">
      <c r="A707">
        <v>1018</v>
      </c>
      <c r="B707" s="1">
        <v>10824.784</v>
      </c>
    </row>
    <row r="708" spans="1:2" x14ac:dyDescent="0.2">
      <c r="A708">
        <v>896</v>
      </c>
      <c r="B708" s="1">
        <v>10824.784</v>
      </c>
    </row>
    <row r="709" spans="1:2" x14ac:dyDescent="0.2">
      <c r="A709">
        <v>1152</v>
      </c>
      <c r="B709" s="1">
        <v>10925.967000000001</v>
      </c>
    </row>
    <row r="710" spans="1:2" x14ac:dyDescent="0.2">
      <c r="A710">
        <v>977</v>
      </c>
      <c r="B710" s="1">
        <v>11971.569</v>
      </c>
    </row>
    <row r="711" spans="1:2" x14ac:dyDescent="0.2">
      <c r="A711">
        <v>885</v>
      </c>
      <c r="B711" s="1">
        <v>12309.778</v>
      </c>
    </row>
    <row r="712" spans="1:2" x14ac:dyDescent="0.2">
      <c r="A712">
        <v>858</v>
      </c>
      <c r="B712" s="1">
        <v>12373.049000000001</v>
      </c>
    </row>
    <row r="713" spans="1:2" x14ac:dyDescent="0.2">
      <c r="A713">
        <v>992</v>
      </c>
      <c r="B713" s="1">
        <v>12389.724</v>
      </c>
    </row>
    <row r="714" spans="1:2" x14ac:dyDescent="0.2">
      <c r="A714">
        <v>1063</v>
      </c>
      <c r="B714" s="1">
        <v>12636.21</v>
      </c>
    </row>
    <row r="715" spans="1:2" x14ac:dyDescent="0.2">
      <c r="A715">
        <v>1061</v>
      </c>
      <c r="B715" s="1">
        <v>12636.21</v>
      </c>
    </row>
    <row r="716" spans="1:2" x14ac:dyDescent="0.2">
      <c r="A716">
        <v>1012</v>
      </c>
      <c r="B716" s="1">
        <v>12688.951999999999</v>
      </c>
    </row>
    <row r="717" spans="1:2" x14ac:dyDescent="0.2">
      <c r="A717">
        <v>1008</v>
      </c>
      <c r="B717" s="1">
        <v>12688.951999999999</v>
      </c>
    </row>
    <row r="718" spans="1:2" x14ac:dyDescent="0.2">
      <c r="A718">
        <v>1112</v>
      </c>
      <c r="B718" s="1">
        <v>12915.173000000001</v>
      </c>
    </row>
    <row r="719" spans="1:2" x14ac:dyDescent="0.2">
      <c r="A719">
        <v>1080</v>
      </c>
      <c r="B719" s="1">
        <v>12915.173000000001</v>
      </c>
    </row>
    <row r="720" spans="1:2" x14ac:dyDescent="0.2">
      <c r="A720">
        <v>1138</v>
      </c>
      <c r="B720" s="1">
        <v>12989.859</v>
      </c>
    </row>
    <row r="721" spans="1:2" x14ac:dyDescent="0.2">
      <c r="A721">
        <v>1258</v>
      </c>
      <c r="B721" s="1">
        <v>12989.859</v>
      </c>
    </row>
    <row r="722" spans="1:2" x14ac:dyDescent="0.2">
      <c r="A722">
        <v>960</v>
      </c>
      <c r="B722" s="1">
        <v>13036.346</v>
      </c>
    </row>
    <row r="723" spans="1:2" x14ac:dyDescent="0.2">
      <c r="A723">
        <v>977</v>
      </c>
      <c r="B723" s="1">
        <v>13103.01</v>
      </c>
    </row>
    <row r="724" spans="1:2" x14ac:dyDescent="0.2">
      <c r="A724">
        <v>1086</v>
      </c>
      <c r="B724" s="1">
        <v>13103.01</v>
      </c>
    </row>
    <row r="725" spans="1:2" x14ac:dyDescent="0.2">
      <c r="A725">
        <v>1111</v>
      </c>
      <c r="B725" s="1">
        <v>13103.01</v>
      </c>
    </row>
    <row r="726" spans="1:2" x14ac:dyDescent="0.2">
      <c r="A726">
        <v>1064</v>
      </c>
      <c r="B726" s="1">
        <v>13305.483</v>
      </c>
    </row>
    <row r="727" spans="1:2" x14ac:dyDescent="0.2">
      <c r="A727">
        <v>1068</v>
      </c>
      <c r="B727" s="1">
        <v>13305.483</v>
      </c>
    </row>
    <row r="728" spans="1:2" x14ac:dyDescent="0.2">
      <c r="A728">
        <v>965</v>
      </c>
      <c r="B728" s="1">
        <v>13366.055</v>
      </c>
    </row>
    <row r="729" spans="1:2" x14ac:dyDescent="0.2">
      <c r="A729">
        <v>1113</v>
      </c>
      <c r="B729" s="1">
        <v>13611.877</v>
      </c>
    </row>
    <row r="730" spans="1:2" x14ac:dyDescent="0.2">
      <c r="A730">
        <v>1062</v>
      </c>
      <c r="B730" s="1">
        <v>13611.877</v>
      </c>
    </row>
    <row r="731" spans="1:2" x14ac:dyDescent="0.2">
      <c r="A731">
        <v>1050</v>
      </c>
      <c r="B731" s="1">
        <v>13611.877</v>
      </c>
    </row>
    <row r="732" spans="1:2" x14ac:dyDescent="0.2">
      <c r="A732">
        <v>1031</v>
      </c>
      <c r="B732" s="1">
        <v>13611.877</v>
      </c>
    </row>
    <row r="733" spans="1:2" x14ac:dyDescent="0.2">
      <c r="A733">
        <v>1150</v>
      </c>
      <c r="B733" s="1">
        <v>13611.877</v>
      </c>
    </row>
    <row r="734" spans="1:2" x14ac:dyDescent="0.2">
      <c r="A734">
        <v>1099</v>
      </c>
      <c r="B734" s="1">
        <v>13611.877</v>
      </c>
    </row>
    <row r="735" spans="1:2" x14ac:dyDescent="0.2">
      <c r="A735">
        <v>1067</v>
      </c>
      <c r="B735" s="1">
        <v>13611.877</v>
      </c>
    </row>
    <row r="736" spans="1:2" x14ac:dyDescent="0.2">
      <c r="A736">
        <v>980</v>
      </c>
      <c r="B736" s="1">
        <v>13611.877</v>
      </c>
    </row>
    <row r="737" spans="1:2" x14ac:dyDescent="0.2">
      <c r="A737">
        <v>976</v>
      </c>
      <c r="B737" s="1">
        <v>13893.745999999999</v>
      </c>
    </row>
    <row r="738" spans="1:2" x14ac:dyDescent="0.2">
      <c r="A738">
        <v>990</v>
      </c>
      <c r="B738" s="1">
        <v>13996.958000000001</v>
      </c>
    </row>
    <row r="739" spans="1:2" x14ac:dyDescent="0.2">
      <c r="A739">
        <v>1006</v>
      </c>
      <c r="B739" s="1">
        <v>13996.958000000001</v>
      </c>
    </row>
    <row r="740" spans="1:2" x14ac:dyDescent="0.2">
      <c r="A740">
        <v>1050</v>
      </c>
      <c r="B740" s="1">
        <v>13996.958000000001</v>
      </c>
    </row>
    <row r="741" spans="1:2" x14ac:dyDescent="0.2">
      <c r="A741">
        <v>1107</v>
      </c>
      <c r="B741" s="1">
        <v>13996.958000000001</v>
      </c>
    </row>
    <row r="742" spans="1:2" x14ac:dyDescent="0.2">
      <c r="A742">
        <v>1010</v>
      </c>
      <c r="B742" s="1">
        <v>13996.958000000001</v>
      </c>
    </row>
    <row r="743" spans="1:2" x14ac:dyDescent="0.2">
      <c r="A743">
        <v>1023</v>
      </c>
      <c r="B743" s="1">
        <v>13996.958000000001</v>
      </c>
    </row>
    <row r="744" spans="1:2" x14ac:dyDescent="0.2">
      <c r="A744">
        <v>988</v>
      </c>
      <c r="B744" s="1">
        <v>13996.958000000001</v>
      </c>
    </row>
    <row r="745" spans="1:2" x14ac:dyDescent="0.2">
      <c r="A745">
        <v>1057</v>
      </c>
      <c r="B745" s="1">
        <v>13996.958000000001</v>
      </c>
    </row>
    <row r="746" spans="1:2" x14ac:dyDescent="0.2">
      <c r="A746">
        <v>930</v>
      </c>
      <c r="B746" s="1">
        <v>14428.109</v>
      </c>
    </row>
    <row r="747" spans="1:2" x14ac:dyDescent="0.2">
      <c r="A747">
        <v>870</v>
      </c>
      <c r="B747" s="1">
        <v>14428.109</v>
      </c>
    </row>
    <row r="748" spans="1:2" x14ac:dyDescent="0.2">
      <c r="A748">
        <v>960</v>
      </c>
      <c r="B748" s="1">
        <v>14473.815000000001</v>
      </c>
    </row>
    <row r="749" spans="1:2" x14ac:dyDescent="0.2">
      <c r="A749">
        <v>712</v>
      </c>
      <c r="B749" s="1">
        <v>14775.295</v>
      </c>
    </row>
    <row r="750" spans="1:2" x14ac:dyDescent="0.2">
      <c r="A750">
        <v>875</v>
      </c>
      <c r="B750" s="1">
        <v>14775.295</v>
      </c>
    </row>
    <row r="751" spans="1:2" x14ac:dyDescent="0.2">
      <c r="A751">
        <v>1158</v>
      </c>
      <c r="B751" s="1">
        <v>14782.928</v>
      </c>
    </row>
    <row r="752" spans="1:2" x14ac:dyDescent="0.2">
      <c r="A752">
        <v>1159</v>
      </c>
      <c r="B752" s="1">
        <v>14782.928</v>
      </c>
    </row>
    <row r="753" spans="1:2" x14ac:dyDescent="0.2">
      <c r="A753">
        <v>942</v>
      </c>
      <c r="B753" s="1">
        <v>14815.973</v>
      </c>
    </row>
    <row r="754" spans="1:2" x14ac:dyDescent="0.2">
      <c r="A754">
        <v>1121</v>
      </c>
      <c r="B754" s="1">
        <v>14815.973</v>
      </c>
    </row>
    <row r="755" spans="1:2" x14ac:dyDescent="0.2">
      <c r="A755">
        <v>991</v>
      </c>
      <c r="B755" s="1">
        <v>14993.748</v>
      </c>
    </row>
    <row r="756" spans="1:2" x14ac:dyDescent="0.2">
      <c r="A756">
        <v>862</v>
      </c>
      <c r="B756" s="1">
        <v>14993.748</v>
      </c>
    </row>
    <row r="757" spans="1:2" x14ac:dyDescent="0.2">
      <c r="A757">
        <v>838</v>
      </c>
      <c r="B757" s="1">
        <v>14993.748</v>
      </c>
    </row>
    <row r="758" spans="1:2" x14ac:dyDescent="0.2">
      <c r="A758">
        <v>830</v>
      </c>
      <c r="B758" s="1">
        <v>14993.748</v>
      </c>
    </row>
    <row r="759" spans="1:2" x14ac:dyDescent="0.2">
      <c r="A759">
        <v>959</v>
      </c>
      <c r="B759" s="1">
        <v>15019.207</v>
      </c>
    </row>
    <row r="760" spans="1:2" x14ac:dyDescent="0.2">
      <c r="A760">
        <v>971</v>
      </c>
      <c r="B760" s="1">
        <v>15019.207</v>
      </c>
    </row>
    <row r="761" spans="1:2" x14ac:dyDescent="0.2">
      <c r="A761">
        <v>1082</v>
      </c>
      <c r="B761" s="1">
        <v>15101.393</v>
      </c>
    </row>
    <row r="762" spans="1:2" x14ac:dyDescent="0.2">
      <c r="A762">
        <v>1083</v>
      </c>
      <c r="B762" s="1">
        <v>15101.393</v>
      </c>
    </row>
    <row r="763" spans="1:2" x14ac:dyDescent="0.2">
      <c r="A763">
        <v>1089</v>
      </c>
      <c r="B763" s="1">
        <v>15832.13</v>
      </c>
    </row>
    <row r="764" spans="1:2" x14ac:dyDescent="0.2">
      <c r="A764">
        <v>1152</v>
      </c>
      <c r="B764" s="1">
        <v>15832.13</v>
      </c>
    </row>
    <row r="765" spans="1:2" x14ac:dyDescent="0.2">
      <c r="A765">
        <v>1171</v>
      </c>
      <c r="B765" s="1">
        <v>15832.13</v>
      </c>
    </row>
    <row r="766" spans="1:2" x14ac:dyDescent="0.2">
      <c r="A766">
        <v>1065</v>
      </c>
      <c r="B766" s="1">
        <v>15924.656000000001</v>
      </c>
    </row>
    <row r="767" spans="1:2" x14ac:dyDescent="0.2">
      <c r="A767">
        <v>1091</v>
      </c>
      <c r="B767" s="1">
        <v>16211.316999999999</v>
      </c>
    </row>
    <row r="768" spans="1:2" x14ac:dyDescent="0.2">
      <c r="A768">
        <v>1149</v>
      </c>
      <c r="B768" s="1">
        <v>16211.316999999999</v>
      </c>
    </row>
    <row r="769" spans="1:2" x14ac:dyDescent="0.2">
      <c r="A769">
        <v>875</v>
      </c>
      <c r="B769" s="1">
        <v>16416.893</v>
      </c>
    </row>
    <row r="770" spans="1:2" x14ac:dyDescent="0.2">
      <c r="A770">
        <v>943</v>
      </c>
      <c r="B770" s="1">
        <v>16416.893</v>
      </c>
    </row>
    <row r="771" spans="1:2" x14ac:dyDescent="0.2">
      <c r="A771">
        <v>1072</v>
      </c>
      <c r="B771" s="1">
        <v>16851.080000000002</v>
      </c>
    </row>
    <row r="772" spans="1:2" x14ac:dyDescent="0.2">
      <c r="A772">
        <v>998</v>
      </c>
      <c r="B772" s="1">
        <v>16851.080000000002</v>
      </c>
    </row>
    <row r="773" spans="1:2" x14ac:dyDescent="0.2">
      <c r="A773">
        <v>1019</v>
      </c>
      <c r="B773" s="1">
        <v>16851.080000000002</v>
      </c>
    </row>
    <row r="774" spans="1:2" x14ac:dyDescent="0.2">
      <c r="A774">
        <v>1132</v>
      </c>
      <c r="B774" s="1">
        <v>16922.121999999999</v>
      </c>
    </row>
    <row r="775" spans="1:2" x14ac:dyDescent="0.2">
      <c r="A775">
        <v>1096</v>
      </c>
      <c r="B775" s="1">
        <v>16922.121999999999</v>
      </c>
    </row>
    <row r="776" spans="1:2" x14ac:dyDescent="0.2">
      <c r="A776">
        <v>1162</v>
      </c>
      <c r="B776" s="1">
        <v>16922.121999999999</v>
      </c>
    </row>
    <row r="777" spans="1:2" x14ac:dyDescent="0.2">
      <c r="A777">
        <v>1169</v>
      </c>
      <c r="B777" s="1">
        <v>16922.121999999999</v>
      </c>
    </row>
    <row r="778" spans="1:2" x14ac:dyDescent="0.2">
      <c r="A778">
        <v>1176</v>
      </c>
      <c r="B778" s="1">
        <v>16922.121999999999</v>
      </c>
    </row>
    <row r="779" spans="1:2" x14ac:dyDescent="0.2">
      <c r="A779">
        <v>1070</v>
      </c>
      <c r="B779" s="1">
        <v>16922.121999999999</v>
      </c>
    </row>
    <row r="780" spans="1:2" x14ac:dyDescent="0.2">
      <c r="A780">
        <v>1081</v>
      </c>
      <c r="B780" s="1">
        <v>16973.683000000001</v>
      </c>
    </row>
    <row r="781" spans="1:2" x14ac:dyDescent="0.2">
      <c r="A781">
        <v>1120</v>
      </c>
      <c r="B781" s="1">
        <v>16973.683000000001</v>
      </c>
    </row>
    <row r="782" spans="1:2" x14ac:dyDescent="0.2">
      <c r="A782">
        <v>1027</v>
      </c>
      <c r="B782" s="1">
        <v>17130.298999999999</v>
      </c>
    </row>
    <row r="783" spans="1:2" x14ac:dyDescent="0.2">
      <c r="A783">
        <v>1019</v>
      </c>
      <c r="B783" s="1">
        <v>17130.298999999999</v>
      </c>
    </row>
    <row r="784" spans="1:2" x14ac:dyDescent="0.2">
      <c r="A784">
        <v>1084</v>
      </c>
      <c r="B784" s="1">
        <v>17208.451000000001</v>
      </c>
    </row>
    <row r="785" spans="1:2" x14ac:dyDescent="0.2">
      <c r="A785">
        <v>1037</v>
      </c>
      <c r="B785" s="1">
        <v>17208.451000000001</v>
      </c>
    </row>
    <row r="786" spans="1:2" x14ac:dyDescent="0.2">
      <c r="A786">
        <v>1025</v>
      </c>
      <c r="B786" s="1">
        <v>17208.451000000001</v>
      </c>
    </row>
    <row r="787" spans="1:2" x14ac:dyDescent="0.2">
      <c r="A787">
        <v>1029</v>
      </c>
      <c r="B787" s="1">
        <v>17240.936000000002</v>
      </c>
    </row>
    <row r="788" spans="1:2" x14ac:dyDescent="0.2">
      <c r="A788">
        <v>987</v>
      </c>
      <c r="B788" s="1">
        <v>17240.936000000002</v>
      </c>
    </row>
    <row r="789" spans="1:2" x14ac:dyDescent="0.2">
      <c r="A789">
        <v>1104</v>
      </c>
      <c r="B789" s="1">
        <v>17240.936000000002</v>
      </c>
    </row>
    <row r="790" spans="1:2" x14ac:dyDescent="0.2">
      <c r="A790">
        <v>688</v>
      </c>
      <c r="B790" s="1">
        <v>17404.920999999998</v>
      </c>
    </row>
    <row r="791" spans="1:2" x14ac:dyDescent="0.2">
      <c r="A791">
        <v>843</v>
      </c>
      <c r="B791" s="1">
        <v>17404.920999999998</v>
      </c>
    </row>
    <row r="792" spans="1:2" x14ac:dyDescent="0.2">
      <c r="A792">
        <v>972</v>
      </c>
      <c r="B792" s="1">
        <v>17615.242999999999</v>
      </c>
    </row>
    <row r="793" spans="1:2" x14ac:dyDescent="0.2">
      <c r="A793">
        <v>954</v>
      </c>
      <c r="B793" s="1">
        <v>17615.242999999999</v>
      </c>
    </row>
    <row r="794" spans="1:2" x14ac:dyDescent="0.2">
      <c r="A794">
        <v>1054</v>
      </c>
      <c r="B794" s="1">
        <v>17615.242999999999</v>
      </c>
    </row>
    <row r="795" spans="1:2" x14ac:dyDescent="0.2">
      <c r="A795">
        <v>1014</v>
      </c>
      <c r="B795" s="1">
        <v>17697.356</v>
      </c>
    </row>
    <row r="796" spans="1:2" x14ac:dyDescent="0.2">
      <c r="A796">
        <v>1076</v>
      </c>
      <c r="B796" s="1">
        <v>17697.356</v>
      </c>
    </row>
    <row r="797" spans="1:2" x14ac:dyDescent="0.2">
      <c r="A797">
        <v>1133</v>
      </c>
      <c r="B797" s="1">
        <v>17789.107</v>
      </c>
    </row>
    <row r="798" spans="1:2" x14ac:dyDescent="0.2">
      <c r="A798">
        <v>1145</v>
      </c>
      <c r="B798" s="1">
        <v>17789.107</v>
      </c>
    </row>
    <row r="799" spans="1:2" x14ac:dyDescent="0.2">
      <c r="A799">
        <v>959</v>
      </c>
      <c r="B799" s="1">
        <v>18466.342000000001</v>
      </c>
    </row>
    <row r="800" spans="1:2" x14ac:dyDescent="0.2">
      <c r="A800">
        <v>960</v>
      </c>
      <c r="B800" s="1">
        <v>18466.342000000001</v>
      </c>
    </row>
    <row r="801" spans="1:2" x14ac:dyDescent="0.2">
      <c r="A801">
        <v>921</v>
      </c>
      <c r="B801" s="1">
        <v>18611.96</v>
      </c>
    </row>
    <row r="802" spans="1:2" x14ac:dyDescent="0.2">
      <c r="A802">
        <v>935</v>
      </c>
      <c r="B802" s="1">
        <v>18611.96</v>
      </c>
    </row>
    <row r="803" spans="1:2" x14ac:dyDescent="0.2">
      <c r="A803">
        <v>669</v>
      </c>
      <c r="B803" s="1">
        <v>18936.635999999999</v>
      </c>
    </row>
    <row r="804" spans="1:2" x14ac:dyDescent="0.2">
      <c r="A804">
        <v>877</v>
      </c>
      <c r="B804" s="1">
        <v>18936.635999999999</v>
      </c>
    </row>
    <row r="805" spans="1:2" x14ac:dyDescent="0.2">
      <c r="A805">
        <v>861</v>
      </c>
      <c r="B805" s="1">
        <v>18936.635999999999</v>
      </c>
    </row>
    <row r="806" spans="1:2" x14ac:dyDescent="0.2">
      <c r="A806">
        <v>947</v>
      </c>
      <c r="B806" s="1">
        <v>19469.262999999999</v>
      </c>
    </row>
    <row r="807" spans="1:2" x14ac:dyDescent="0.2">
      <c r="A807">
        <v>976</v>
      </c>
      <c r="B807" s="1">
        <v>19469.262999999999</v>
      </c>
    </row>
    <row r="808" spans="1:2" x14ac:dyDescent="0.2">
      <c r="A808">
        <v>944</v>
      </c>
      <c r="B808" s="1">
        <v>20157.432000000001</v>
      </c>
    </row>
    <row r="809" spans="1:2" x14ac:dyDescent="0.2">
      <c r="A809">
        <v>949</v>
      </c>
      <c r="B809" s="1">
        <v>20157.432000000001</v>
      </c>
    </row>
    <row r="810" spans="1:2" x14ac:dyDescent="0.2">
      <c r="A810">
        <v>941</v>
      </c>
      <c r="B810" s="1">
        <v>20157.432000000001</v>
      </c>
    </row>
    <row r="811" spans="1:2" x14ac:dyDescent="0.2">
      <c r="A811">
        <v>1129</v>
      </c>
      <c r="B811" s="1">
        <v>20244.838</v>
      </c>
    </row>
    <row r="812" spans="1:2" x14ac:dyDescent="0.2">
      <c r="A812">
        <v>941</v>
      </c>
      <c r="B812" s="1">
        <v>20244.838</v>
      </c>
    </row>
    <row r="813" spans="1:2" x14ac:dyDescent="0.2">
      <c r="A813">
        <v>1045</v>
      </c>
      <c r="B813" s="1">
        <v>20244.838</v>
      </c>
    </row>
    <row r="814" spans="1:2" x14ac:dyDescent="0.2">
      <c r="A814">
        <v>1147</v>
      </c>
      <c r="B814" s="1">
        <v>20324.323</v>
      </c>
    </row>
    <row r="815" spans="1:2" x14ac:dyDescent="0.2">
      <c r="A815">
        <v>1052</v>
      </c>
      <c r="B815" s="1">
        <v>20324.323</v>
      </c>
    </row>
    <row r="816" spans="1:2" x14ac:dyDescent="0.2">
      <c r="A816">
        <v>1044</v>
      </c>
      <c r="B816" s="1">
        <v>20324.323</v>
      </c>
    </row>
    <row r="817" spans="1:2" x14ac:dyDescent="0.2">
      <c r="A817">
        <v>967</v>
      </c>
      <c r="B817" s="1">
        <v>20462.960999999999</v>
      </c>
    </row>
    <row r="818" spans="1:2" x14ac:dyDescent="0.2">
      <c r="A818">
        <v>1080</v>
      </c>
      <c r="B818" s="1">
        <v>20462.960999999999</v>
      </c>
    </row>
    <row r="819" spans="1:2" x14ac:dyDescent="0.2">
      <c r="A819">
        <v>964</v>
      </c>
      <c r="B819" s="1">
        <v>20462.960999999999</v>
      </c>
    </row>
    <row r="820" spans="1:2" x14ac:dyDescent="0.2">
      <c r="A820">
        <v>1027</v>
      </c>
      <c r="B820" s="1">
        <v>20462.960999999999</v>
      </c>
    </row>
    <row r="821" spans="1:2" x14ac:dyDescent="0.2">
      <c r="A821">
        <v>1269</v>
      </c>
      <c r="B821" s="1">
        <v>20462.960999999999</v>
      </c>
    </row>
    <row r="822" spans="1:2" x14ac:dyDescent="0.2">
      <c r="A822">
        <v>975</v>
      </c>
      <c r="B822" s="1">
        <v>20462.960999999999</v>
      </c>
    </row>
    <row r="823" spans="1:2" x14ac:dyDescent="0.2">
      <c r="A823">
        <v>1039</v>
      </c>
      <c r="B823" s="1">
        <v>20612.329000000002</v>
      </c>
    </row>
    <row r="824" spans="1:2" x14ac:dyDescent="0.2">
      <c r="A824">
        <v>1102</v>
      </c>
      <c r="B824" s="1">
        <v>20612.329000000002</v>
      </c>
    </row>
    <row r="825" spans="1:2" x14ac:dyDescent="0.2">
      <c r="A825">
        <v>929</v>
      </c>
      <c r="B825" s="1">
        <v>22280.618999999999</v>
      </c>
    </row>
    <row r="826" spans="1:2" x14ac:dyDescent="0.2">
      <c r="A826">
        <v>1082</v>
      </c>
      <c r="B826" s="1">
        <v>22280.618999999999</v>
      </c>
    </row>
    <row r="827" spans="1:2" x14ac:dyDescent="0.2">
      <c r="A827">
        <v>1060</v>
      </c>
      <c r="B827" s="1">
        <v>22494.726999999999</v>
      </c>
    </row>
    <row r="828" spans="1:2" x14ac:dyDescent="0.2">
      <c r="A828">
        <v>1023</v>
      </c>
      <c r="B828" s="1">
        <v>22494.726999999999</v>
      </c>
    </row>
    <row r="829" spans="1:2" x14ac:dyDescent="0.2">
      <c r="A829">
        <v>1030</v>
      </c>
      <c r="B829" s="1">
        <v>22494.726999999999</v>
      </c>
    </row>
    <row r="830" spans="1:2" x14ac:dyDescent="0.2">
      <c r="A830">
        <v>920</v>
      </c>
      <c r="B830" s="1">
        <v>23271.361000000001</v>
      </c>
    </row>
    <row r="831" spans="1:2" x14ac:dyDescent="0.2">
      <c r="A831">
        <v>878</v>
      </c>
      <c r="B831" s="1">
        <v>23271.361000000001</v>
      </c>
    </row>
    <row r="832" spans="1:2" x14ac:dyDescent="0.2">
      <c r="A832">
        <v>1035</v>
      </c>
      <c r="B832" s="1">
        <v>23271.361000000001</v>
      </c>
    </row>
    <row r="833" spans="1:2" x14ac:dyDescent="0.2">
      <c r="A833">
        <v>1015</v>
      </c>
      <c r="B833" s="1">
        <v>23432.772000000001</v>
      </c>
    </row>
    <row r="834" spans="1:2" x14ac:dyDescent="0.2">
      <c r="A834">
        <v>1115</v>
      </c>
      <c r="B834" s="1">
        <v>23432.772000000001</v>
      </c>
    </row>
    <row r="835" spans="1:2" x14ac:dyDescent="0.2">
      <c r="A835">
        <v>1110</v>
      </c>
      <c r="B835" s="1">
        <v>23633.69</v>
      </c>
    </row>
    <row r="836" spans="1:2" x14ac:dyDescent="0.2">
      <c r="A836">
        <v>1017</v>
      </c>
      <c r="B836" s="1">
        <v>23633.69</v>
      </c>
    </row>
    <row r="837" spans="1:2" x14ac:dyDescent="0.2">
      <c r="A837">
        <v>1078</v>
      </c>
      <c r="B837" s="1">
        <v>23633.69</v>
      </c>
    </row>
    <row r="838" spans="1:2" x14ac:dyDescent="0.2">
      <c r="A838">
        <v>1130</v>
      </c>
      <c r="B838" s="1">
        <v>23815.986000000001</v>
      </c>
    </row>
    <row r="839" spans="1:2" x14ac:dyDescent="0.2">
      <c r="A839">
        <v>1130</v>
      </c>
      <c r="B839" s="1">
        <v>24492.846000000001</v>
      </c>
    </row>
    <row r="840" spans="1:2" x14ac:dyDescent="0.2">
      <c r="A840">
        <v>1044</v>
      </c>
      <c r="B840" s="1">
        <v>24492.846000000001</v>
      </c>
    </row>
    <row r="841" spans="1:2" x14ac:dyDescent="0.2">
      <c r="A841">
        <v>1039</v>
      </c>
      <c r="B841" s="1">
        <v>24492.846000000001</v>
      </c>
    </row>
    <row r="842" spans="1:2" x14ac:dyDescent="0.2">
      <c r="A842">
        <v>1082</v>
      </c>
      <c r="B842" s="1">
        <v>24492.846000000001</v>
      </c>
    </row>
    <row r="843" spans="1:2" x14ac:dyDescent="0.2">
      <c r="A843">
        <v>1046</v>
      </c>
      <c r="B843" s="1">
        <v>24657.326000000001</v>
      </c>
    </row>
    <row r="844" spans="1:2" x14ac:dyDescent="0.2">
      <c r="A844">
        <v>989</v>
      </c>
      <c r="B844" s="1">
        <v>24657.326000000001</v>
      </c>
    </row>
    <row r="845" spans="1:2" x14ac:dyDescent="0.2">
      <c r="A845">
        <v>965</v>
      </c>
      <c r="B845" s="1">
        <v>24657.326000000001</v>
      </c>
    </row>
    <row r="846" spans="1:2" x14ac:dyDescent="0.2">
      <c r="A846">
        <v>1103</v>
      </c>
      <c r="B846" s="1">
        <v>24892.39</v>
      </c>
    </row>
    <row r="847" spans="1:2" x14ac:dyDescent="0.2">
      <c r="A847">
        <v>1142</v>
      </c>
      <c r="B847" s="1">
        <v>24892.39</v>
      </c>
    </row>
    <row r="848" spans="1:2" x14ac:dyDescent="0.2">
      <c r="A848">
        <v>1102</v>
      </c>
      <c r="B848" s="1">
        <v>24892.39</v>
      </c>
    </row>
    <row r="849" spans="1:2" x14ac:dyDescent="0.2">
      <c r="A849">
        <v>964</v>
      </c>
      <c r="B849" s="1">
        <v>27079.920999999998</v>
      </c>
    </row>
    <row r="850" spans="1:2" x14ac:dyDescent="0.2">
      <c r="A850">
        <v>989</v>
      </c>
      <c r="B850" s="1">
        <v>27079.920999999998</v>
      </c>
    </row>
    <row r="851" spans="1:2" x14ac:dyDescent="0.2">
      <c r="A851">
        <v>1068</v>
      </c>
      <c r="B851" s="1">
        <v>27763.867999999999</v>
      </c>
    </row>
    <row r="852" spans="1:2" x14ac:dyDescent="0.2">
      <c r="A852">
        <v>1085</v>
      </c>
      <c r="B852" s="1">
        <v>27763.867999999999</v>
      </c>
    </row>
    <row r="853" spans="1:2" x14ac:dyDescent="0.2">
      <c r="A853">
        <v>1093</v>
      </c>
      <c r="B853" s="1">
        <v>28117.274000000001</v>
      </c>
    </row>
    <row r="854" spans="1:2" x14ac:dyDescent="0.2">
      <c r="A854">
        <v>1047</v>
      </c>
      <c r="B854" s="1">
        <v>28117.274000000001</v>
      </c>
    </row>
    <row r="855" spans="1:2" x14ac:dyDescent="0.2">
      <c r="A855">
        <v>1075</v>
      </c>
      <c r="B855" s="1">
        <v>28117.274000000001</v>
      </c>
    </row>
    <row r="856" spans="1:2" x14ac:dyDescent="0.2">
      <c r="A856">
        <v>983</v>
      </c>
      <c r="B856" s="1">
        <v>28485.071</v>
      </c>
    </row>
    <row r="857" spans="1:2" x14ac:dyDescent="0.2">
      <c r="A857">
        <v>1148</v>
      </c>
      <c r="B857" s="1">
        <v>28485.071</v>
      </c>
    </row>
    <row r="858" spans="1:2" x14ac:dyDescent="0.2">
      <c r="A858">
        <v>852</v>
      </c>
      <c r="B858" s="1">
        <v>28485.071</v>
      </c>
    </row>
    <row r="859" spans="1:2" x14ac:dyDescent="0.2">
      <c r="A859">
        <v>927</v>
      </c>
      <c r="B859" s="1">
        <v>28485.071</v>
      </c>
    </row>
    <row r="860" spans="1:2" x14ac:dyDescent="0.2">
      <c r="A860">
        <v>1107</v>
      </c>
      <c r="B860" s="1">
        <v>29090.341</v>
      </c>
    </row>
    <row r="861" spans="1:2" x14ac:dyDescent="0.2">
      <c r="A861">
        <v>1132</v>
      </c>
      <c r="B861" s="1">
        <v>29090.341</v>
      </c>
    </row>
    <row r="862" spans="1:2" x14ac:dyDescent="0.2">
      <c r="A862">
        <v>1170</v>
      </c>
      <c r="B862" s="1">
        <v>29090.341</v>
      </c>
    </row>
    <row r="863" spans="1:2" x14ac:dyDescent="0.2">
      <c r="A863">
        <v>981</v>
      </c>
      <c r="B863" s="1">
        <v>29375.038</v>
      </c>
    </row>
    <row r="864" spans="1:2" x14ac:dyDescent="0.2">
      <c r="A864">
        <v>987</v>
      </c>
      <c r="B864" s="1">
        <v>29375.038</v>
      </c>
    </row>
    <row r="865" spans="1:2" x14ac:dyDescent="0.2">
      <c r="A865">
        <v>1009</v>
      </c>
      <c r="B865" s="1">
        <v>29661.931</v>
      </c>
    </row>
    <row r="866" spans="1:2" x14ac:dyDescent="0.2">
      <c r="A866">
        <v>1092</v>
      </c>
      <c r="B866" s="1">
        <v>29661.931</v>
      </c>
    </row>
    <row r="867" spans="1:2" x14ac:dyDescent="0.2">
      <c r="A867">
        <v>1085</v>
      </c>
      <c r="B867" s="1">
        <v>29661.931</v>
      </c>
    </row>
    <row r="868" spans="1:2" x14ac:dyDescent="0.2">
      <c r="A868">
        <v>816</v>
      </c>
      <c r="B868" s="1">
        <v>29678.771000000001</v>
      </c>
    </row>
    <row r="869" spans="1:2" x14ac:dyDescent="0.2">
      <c r="A869">
        <v>1070</v>
      </c>
      <c r="B869" s="1">
        <v>29678.771000000001</v>
      </c>
    </row>
    <row r="870" spans="1:2" x14ac:dyDescent="0.2">
      <c r="A870">
        <v>895</v>
      </c>
      <c r="B870" s="1">
        <v>29678.771000000001</v>
      </c>
    </row>
    <row r="871" spans="1:2" x14ac:dyDescent="0.2">
      <c r="A871">
        <v>957</v>
      </c>
      <c r="B871" s="1">
        <v>29678.771000000001</v>
      </c>
    </row>
    <row r="872" spans="1:2" x14ac:dyDescent="0.2">
      <c r="A872">
        <v>967</v>
      </c>
      <c r="B872" s="1">
        <v>29678.771000000001</v>
      </c>
    </row>
    <row r="873" spans="1:2" x14ac:dyDescent="0.2">
      <c r="A873">
        <v>830</v>
      </c>
      <c r="B873" s="1">
        <v>29771.72</v>
      </c>
    </row>
    <row r="874" spans="1:2" x14ac:dyDescent="0.2">
      <c r="A874">
        <v>1093</v>
      </c>
      <c r="B874" s="1">
        <v>29771.72</v>
      </c>
    </row>
    <row r="875" spans="1:2" x14ac:dyDescent="0.2">
      <c r="A875">
        <v>1113</v>
      </c>
      <c r="B875" s="1">
        <v>29771.72</v>
      </c>
    </row>
    <row r="876" spans="1:2" x14ac:dyDescent="0.2">
      <c r="A876">
        <v>1025</v>
      </c>
      <c r="B876" s="1">
        <v>29771.72</v>
      </c>
    </row>
    <row r="877" spans="1:2" x14ac:dyDescent="0.2">
      <c r="A877">
        <v>951</v>
      </c>
      <c r="B877" s="1">
        <v>31390.881000000001</v>
      </c>
    </row>
    <row r="878" spans="1:2" x14ac:dyDescent="0.2">
      <c r="A878">
        <v>1046</v>
      </c>
      <c r="B878" s="1">
        <v>31390.881000000001</v>
      </c>
    </row>
    <row r="879" spans="1:2" x14ac:dyDescent="0.2">
      <c r="A879">
        <v>1005</v>
      </c>
      <c r="B879" s="1">
        <v>31390.881000000001</v>
      </c>
    </row>
    <row r="880" spans="1:2" x14ac:dyDescent="0.2">
      <c r="A880">
        <v>1032</v>
      </c>
      <c r="B880" s="1">
        <v>31390.881000000001</v>
      </c>
    </row>
    <row r="881" spans="1:2" x14ac:dyDescent="0.2">
      <c r="A881">
        <v>977</v>
      </c>
      <c r="B881" s="1">
        <v>31390.881000000001</v>
      </c>
    </row>
    <row r="882" spans="1:2" x14ac:dyDescent="0.2">
      <c r="A882">
        <v>1067</v>
      </c>
      <c r="B882" s="1">
        <v>32290.821</v>
      </c>
    </row>
    <row r="883" spans="1:2" x14ac:dyDescent="0.2">
      <c r="A883">
        <v>1047</v>
      </c>
      <c r="B883" s="1">
        <v>32290.821</v>
      </c>
    </row>
    <row r="884" spans="1:2" x14ac:dyDescent="0.2">
      <c r="A884">
        <v>1048</v>
      </c>
      <c r="B884" s="1">
        <v>32290.821</v>
      </c>
    </row>
    <row r="885" spans="1:2" x14ac:dyDescent="0.2">
      <c r="A885">
        <v>1093</v>
      </c>
      <c r="B885" s="1">
        <v>32290.821</v>
      </c>
    </row>
    <row r="886" spans="1:2" x14ac:dyDescent="0.2">
      <c r="A886">
        <v>1033</v>
      </c>
      <c r="B886" s="1">
        <v>32290.821</v>
      </c>
    </row>
    <row r="887" spans="1:2" x14ac:dyDescent="0.2">
      <c r="A887">
        <v>1028</v>
      </c>
      <c r="B887" s="1">
        <v>32358.146000000001</v>
      </c>
    </row>
    <row r="888" spans="1:2" x14ac:dyDescent="0.2">
      <c r="A888">
        <v>841</v>
      </c>
      <c r="B888" s="1">
        <v>32358.146000000001</v>
      </c>
    </row>
    <row r="889" spans="1:2" x14ac:dyDescent="0.2">
      <c r="A889">
        <v>844</v>
      </c>
      <c r="B889" s="1">
        <v>32358.146000000001</v>
      </c>
    </row>
    <row r="890" spans="1:2" x14ac:dyDescent="0.2">
      <c r="A890">
        <v>862</v>
      </c>
      <c r="B890" s="1">
        <v>32358.146000000001</v>
      </c>
    </row>
    <row r="891" spans="1:2" x14ac:dyDescent="0.2">
      <c r="A891">
        <v>1075</v>
      </c>
      <c r="B891" s="1">
        <v>33108.014000000003</v>
      </c>
    </row>
    <row r="892" spans="1:2" x14ac:dyDescent="0.2">
      <c r="A892">
        <v>1063</v>
      </c>
      <c r="B892" s="1">
        <v>33108.014000000003</v>
      </c>
    </row>
    <row r="893" spans="1:2" x14ac:dyDescent="0.2">
      <c r="A893">
        <v>1107</v>
      </c>
      <c r="B893" s="1">
        <v>33108.014000000003</v>
      </c>
    </row>
    <row r="894" spans="1:2" x14ac:dyDescent="0.2">
      <c r="A894">
        <v>1054</v>
      </c>
      <c r="B894" s="1">
        <v>33108.014000000003</v>
      </c>
    </row>
    <row r="895" spans="1:2" x14ac:dyDescent="0.2">
      <c r="A895">
        <v>1092</v>
      </c>
      <c r="B895" s="1">
        <v>34838.752999999997</v>
      </c>
    </row>
    <row r="896" spans="1:2" x14ac:dyDescent="0.2">
      <c r="A896">
        <v>1046</v>
      </c>
      <c r="B896" s="1">
        <v>34838.752999999997</v>
      </c>
    </row>
    <row r="897" spans="1:2" x14ac:dyDescent="0.2">
      <c r="A897">
        <v>1170</v>
      </c>
      <c r="B897" s="1">
        <v>34838.752999999997</v>
      </c>
    </row>
    <row r="898" spans="1:2" x14ac:dyDescent="0.2">
      <c r="A898">
        <v>1019</v>
      </c>
      <c r="B898" s="1">
        <v>34838.752999999997</v>
      </c>
    </row>
    <row r="899" spans="1:2" x14ac:dyDescent="0.2">
      <c r="A899">
        <v>1068</v>
      </c>
      <c r="B899" s="1">
        <v>34838.752999999997</v>
      </c>
    </row>
    <row r="900" spans="1:2" x14ac:dyDescent="0.2">
      <c r="A900">
        <v>953</v>
      </c>
      <c r="B900" s="1">
        <v>35806.830999999998</v>
      </c>
    </row>
    <row r="901" spans="1:2" x14ac:dyDescent="0.2">
      <c r="A901">
        <v>915</v>
      </c>
      <c r="B901" s="1">
        <v>35806.830999999998</v>
      </c>
    </row>
    <row r="902" spans="1:2" x14ac:dyDescent="0.2">
      <c r="A902">
        <v>1050</v>
      </c>
      <c r="B902" s="1">
        <v>35806.830999999998</v>
      </c>
    </row>
    <row r="903" spans="1:2" x14ac:dyDescent="0.2">
      <c r="A903">
        <v>1091</v>
      </c>
      <c r="B903" s="1">
        <v>35806.830999999998</v>
      </c>
    </row>
    <row r="904" spans="1:2" x14ac:dyDescent="0.2">
      <c r="A904">
        <v>1106</v>
      </c>
      <c r="B904" s="1">
        <v>35808.504000000001</v>
      </c>
    </row>
    <row r="905" spans="1:2" x14ac:dyDescent="0.2">
      <c r="A905">
        <v>804</v>
      </c>
      <c r="B905" s="1">
        <v>35808.504000000001</v>
      </c>
    </row>
    <row r="906" spans="1:2" x14ac:dyDescent="0.2">
      <c r="A906">
        <v>1011</v>
      </c>
      <c r="B906" s="1">
        <v>35808.504000000001</v>
      </c>
    </row>
    <row r="907" spans="1:2" x14ac:dyDescent="0.2">
      <c r="A907">
        <v>971</v>
      </c>
      <c r="B907" s="1">
        <v>35808.504000000001</v>
      </c>
    </row>
    <row r="908" spans="1:2" x14ac:dyDescent="0.2">
      <c r="A908">
        <v>921</v>
      </c>
      <c r="B908" s="1">
        <v>35808.504000000001</v>
      </c>
    </row>
    <row r="909" spans="1:2" x14ac:dyDescent="0.2">
      <c r="A909">
        <v>793</v>
      </c>
      <c r="B909" s="1">
        <v>36814.025999999998</v>
      </c>
    </row>
    <row r="910" spans="1:2" x14ac:dyDescent="0.2">
      <c r="A910">
        <v>1083</v>
      </c>
      <c r="B910" s="1">
        <v>36814.025999999998</v>
      </c>
    </row>
    <row r="911" spans="1:2" x14ac:dyDescent="0.2">
      <c r="A911">
        <v>991</v>
      </c>
      <c r="B911" s="1">
        <v>36814.025999999998</v>
      </c>
    </row>
    <row r="912" spans="1:2" x14ac:dyDescent="0.2">
      <c r="A912">
        <v>993</v>
      </c>
      <c r="B912" s="1">
        <v>36814.025999999998</v>
      </c>
    </row>
    <row r="913" spans="1:2" x14ac:dyDescent="0.2">
      <c r="A913">
        <v>874</v>
      </c>
      <c r="B913" s="1">
        <v>36814.025999999998</v>
      </c>
    </row>
    <row r="914" spans="1:2" x14ac:dyDescent="0.2">
      <c r="A914">
        <v>953</v>
      </c>
      <c r="B914" s="1">
        <v>36814.025999999998</v>
      </c>
    </row>
    <row r="915" spans="1:2" x14ac:dyDescent="0.2">
      <c r="A915">
        <v>987</v>
      </c>
      <c r="B915" s="1">
        <v>37111.506000000001</v>
      </c>
    </row>
    <row r="916" spans="1:2" x14ac:dyDescent="0.2">
      <c r="A916">
        <v>906</v>
      </c>
      <c r="B916" s="1">
        <v>37111.506000000001</v>
      </c>
    </row>
    <row r="917" spans="1:2" x14ac:dyDescent="0.2">
      <c r="A917">
        <v>885</v>
      </c>
      <c r="B917" s="1">
        <v>37111.506000000001</v>
      </c>
    </row>
    <row r="918" spans="1:2" x14ac:dyDescent="0.2">
      <c r="A918">
        <v>1073</v>
      </c>
      <c r="B918" s="1">
        <v>38643.682999999997</v>
      </c>
    </row>
    <row r="919" spans="1:2" x14ac:dyDescent="0.2">
      <c r="A919">
        <v>902</v>
      </c>
      <c r="B919" s="1">
        <v>38643.682999999997</v>
      </c>
    </row>
    <row r="920" spans="1:2" x14ac:dyDescent="0.2">
      <c r="A920">
        <v>967</v>
      </c>
      <c r="B920" s="1">
        <v>38643.682999999997</v>
      </c>
    </row>
    <row r="921" spans="1:2" x14ac:dyDescent="0.2">
      <c r="A921">
        <v>991</v>
      </c>
      <c r="B921" s="1">
        <v>38643.682999999997</v>
      </c>
    </row>
    <row r="922" spans="1:2" x14ac:dyDescent="0.2">
      <c r="A922">
        <v>1065</v>
      </c>
      <c r="B922" s="1">
        <v>39585.264000000003</v>
      </c>
    </row>
    <row r="923" spans="1:2" x14ac:dyDescent="0.2">
      <c r="A923">
        <v>1103</v>
      </c>
      <c r="B923" s="1">
        <v>39585.264000000003</v>
      </c>
    </row>
    <row r="924" spans="1:2" x14ac:dyDescent="0.2">
      <c r="A924">
        <v>1176</v>
      </c>
      <c r="B924" s="1">
        <v>39585.264000000003</v>
      </c>
    </row>
    <row r="925" spans="1:2" x14ac:dyDescent="0.2">
      <c r="A925">
        <v>1085</v>
      </c>
      <c r="B925" s="1">
        <v>39585.264000000003</v>
      </c>
    </row>
    <row r="926" spans="1:2" x14ac:dyDescent="0.2">
      <c r="A926">
        <v>887</v>
      </c>
      <c r="B926" s="1">
        <v>40388.050999999999</v>
      </c>
    </row>
    <row r="927" spans="1:2" x14ac:dyDescent="0.2">
      <c r="A927">
        <v>878</v>
      </c>
      <c r="B927" s="1">
        <v>40388.050999999999</v>
      </c>
    </row>
    <row r="928" spans="1:2" x14ac:dyDescent="0.2">
      <c r="A928">
        <v>1050</v>
      </c>
      <c r="B928" s="1">
        <v>40388.050999999999</v>
      </c>
    </row>
    <row r="929" spans="1:2" x14ac:dyDescent="0.2">
      <c r="A929">
        <v>964</v>
      </c>
      <c r="B929" s="1">
        <v>40388.050999999999</v>
      </c>
    </row>
    <row r="930" spans="1:2" x14ac:dyDescent="0.2">
      <c r="A930">
        <v>830</v>
      </c>
      <c r="B930" s="1">
        <v>40472.946000000004</v>
      </c>
    </row>
    <row r="931" spans="1:2" x14ac:dyDescent="0.2">
      <c r="A931">
        <v>1103</v>
      </c>
      <c r="B931" s="1">
        <v>40472.946000000004</v>
      </c>
    </row>
    <row r="932" spans="1:2" x14ac:dyDescent="0.2">
      <c r="A932">
        <v>1001</v>
      </c>
      <c r="B932" s="1">
        <v>40472.946000000004</v>
      </c>
    </row>
    <row r="933" spans="1:2" x14ac:dyDescent="0.2">
      <c r="A933">
        <v>1080</v>
      </c>
      <c r="B933" s="1">
        <v>40472.946000000004</v>
      </c>
    </row>
    <row r="934" spans="1:2" x14ac:dyDescent="0.2">
      <c r="A934">
        <v>1049</v>
      </c>
      <c r="B934" s="1">
        <v>40472.946000000004</v>
      </c>
    </row>
    <row r="935" spans="1:2" x14ac:dyDescent="0.2">
      <c r="A935">
        <v>1044</v>
      </c>
      <c r="B935" s="1">
        <v>40472.946000000004</v>
      </c>
    </row>
    <row r="936" spans="1:2" x14ac:dyDescent="0.2">
      <c r="A936">
        <v>1104</v>
      </c>
      <c r="B936" s="1">
        <v>40472.946000000004</v>
      </c>
    </row>
    <row r="937" spans="1:2" x14ac:dyDescent="0.2">
      <c r="A937">
        <v>1020</v>
      </c>
      <c r="B937" s="1">
        <v>42765.84</v>
      </c>
    </row>
    <row r="938" spans="1:2" x14ac:dyDescent="0.2">
      <c r="A938">
        <v>934</v>
      </c>
      <c r="B938" s="1">
        <v>42765.84</v>
      </c>
    </row>
    <row r="939" spans="1:2" x14ac:dyDescent="0.2">
      <c r="A939">
        <v>946</v>
      </c>
      <c r="B939" s="1">
        <v>42765.84</v>
      </c>
    </row>
    <row r="940" spans="1:2" x14ac:dyDescent="0.2">
      <c r="A940">
        <v>897</v>
      </c>
      <c r="B940" s="1">
        <v>42765.84</v>
      </c>
    </row>
    <row r="941" spans="1:2" x14ac:dyDescent="0.2">
      <c r="A941">
        <v>989</v>
      </c>
      <c r="B941" s="1">
        <v>42765.84</v>
      </c>
    </row>
    <row r="942" spans="1:2" x14ac:dyDescent="0.2">
      <c r="A942">
        <v>1015</v>
      </c>
      <c r="B942" s="1">
        <v>42977.415999999997</v>
      </c>
    </row>
    <row r="943" spans="1:2" x14ac:dyDescent="0.2">
      <c r="A943">
        <v>1171</v>
      </c>
      <c r="B943" s="1">
        <v>42977.415999999997</v>
      </c>
    </row>
    <row r="944" spans="1:2" x14ac:dyDescent="0.2">
      <c r="A944">
        <v>1146</v>
      </c>
      <c r="B944" s="1">
        <v>42977.415999999997</v>
      </c>
    </row>
    <row r="945" spans="1:2" x14ac:dyDescent="0.2">
      <c r="A945">
        <v>1154</v>
      </c>
      <c r="B945" s="1">
        <v>42977.415999999997</v>
      </c>
    </row>
    <row r="946" spans="1:2" x14ac:dyDescent="0.2">
      <c r="A946">
        <v>1221</v>
      </c>
      <c r="B946" s="1">
        <v>42977.415999999997</v>
      </c>
    </row>
    <row r="947" spans="1:2" x14ac:dyDescent="0.2">
      <c r="A947">
        <v>1128</v>
      </c>
      <c r="B947" s="1">
        <v>42977.415999999997</v>
      </c>
    </row>
    <row r="948" spans="1:2" x14ac:dyDescent="0.2">
      <c r="A948">
        <v>842</v>
      </c>
      <c r="B948" s="1">
        <v>43301.116000000002</v>
      </c>
    </row>
    <row r="949" spans="1:2" x14ac:dyDescent="0.2">
      <c r="A949">
        <v>1066</v>
      </c>
      <c r="B949" s="1">
        <v>43301.116000000002</v>
      </c>
    </row>
    <row r="950" spans="1:2" x14ac:dyDescent="0.2">
      <c r="A950">
        <v>1115</v>
      </c>
      <c r="B950" s="1">
        <v>43301.116000000002</v>
      </c>
    </row>
    <row r="951" spans="1:2" x14ac:dyDescent="0.2">
      <c r="A951">
        <v>921</v>
      </c>
      <c r="B951" s="1">
        <v>43301.116000000002</v>
      </c>
    </row>
    <row r="952" spans="1:2" x14ac:dyDescent="0.2">
      <c r="A952">
        <v>867</v>
      </c>
      <c r="B952" s="1">
        <v>43301.116000000002</v>
      </c>
    </row>
    <row r="953" spans="1:2" x14ac:dyDescent="0.2">
      <c r="A953">
        <v>1205</v>
      </c>
      <c r="B953" s="1">
        <v>43301.116000000002</v>
      </c>
    </row>
    <row r="954" spans="1:2" x14ac:dyDescent="0.2">
      <c r="A954">
        <v>1102</v>
      </c>
      <c r="B954" s="1">
        <v>44418.781000000003</v>
      </c>
    </row>
    <row r="955" spans="1:2" x14ac:dyDescent="0.2">
      <c r="A955">
        <v>1056</v>
      </c>
      <c r="B955" s="1">
        <v>44418.781000000003</v>
      </c>
    </row>
    <row r="956" spans="1:2" x14ac:dyDescent="0.2">
      <c r="A956">
        <v>963</v>
      </c>
      <c r="B956" s="1">
        <v>44418.781000000003</v>
      </c>
    </row>
    <row r="957" spans="1:2" x14ac:dyDescent="0.2">
      <c r="A957">
        <v>1052</v>
      </c>
      <c r="B957" s="1">
        <v>44418.781000000003</v>
      </c>
    </row>
    <row r="958" spans="1:2" x14ac:dyDescent="0.2">
      <c r="A958">
        <v>777</v>
      </c>
      <c r="B958" s="1">
        <v>44695.108999999997</v>
      </c>
    </row>
    <row r="959" spans="1:2" x14ac:dyDescent="0.2">
      <c r="A959">
        <v>925</v>
      </c>
      <c r="B959" s="1">
        <v>44695.108999999997</v>
      </c>
    </row>
    <row r="960" spans="1:2" x14ac:dyDescent="0.2">
      <c r="A960">
        <v>907</v>
      </c>
      <c r="B960" s="1">
        <v>44695.108999999997</v>
      </c>
    </row>
    <row r="961" spans="1:2" x14ac:dyDescent="0.2">
      <c r="A961">
        <v>914</v>
      </c>
      <c r="B961" s="1">
        <v>44695.108999999997</v>
      </c>
    </row>
    <row r="962" spans="1:2" x14ac:dyDescent="0.2">
      <c r="A962">
        <v>950</v>
      </c>
      <c r="B962" s="1">
        <v>44695.108999999997</v>
      </c>
    </row>
    <row r="963" spans="1:2" x14ac:dyDescent="0.2">
      <c r="A963">
        <v>1047</v>
      </c>
      <c r="B963" s="1">
        <v>46061.436000000002</v>
      </c>
    </row>
    <row r="964" spans="1:2" x14ac:dyDescent="0.2">
      <c r="A964">
        <v>831</v>
      </c>
      <c r="B964" s="1">
        <v>46061.436000000002</v>
      </c>
    </row>
    <row r="965" spans="1:2" x14ac:dyDescent="0.2">
      <c r="A965">
        <v>883</v>
      </c>
      <c r="B965" s="1">
        <v>46061.436000000002</v>
      </c>
    </row>
    <row r="966" spans="1:2" x14ac:dyDescent="0.2">
      <c r="A966">
        <v>901</v>
      </c>
      <c r="B966" s="1">
        <v>46061.436000000002</v>
      </c>
    </row>
    <row r="967" spans="1:2" x14ac:dyDescent="0.2">
      <c r="A967">
        <v>977</v>
      </c>
      <c r="B967" s="1">
        <v>46632.576000000001</v>
      </c>
    </row>
    <row r="968" spans="1:2" x14ac:dyDescent="0.2">
      <c r="A968">
        <v>1023</v>
      </c>
      <c r="B968" s="1">
        <v>46632.576000000001</v>
      </c>
    </row>
    <row r="969" spans="1:2" x14ac:dyDescent="0.2">
      <c r="A969">
        <v>1021</v>
      </c>
      <c r="B969" s="1">
        <v>46632.576000000001</v>
      </c>
    </row>
    <row r="970" spans="1:2" x14ac:dyDescent="0.2">
      <c r="A970">
        <v>908</v>
      </c>
      <c r="B970" s="1">
        <v>46632.576000000001</v>
      </c>
    </row>
    <row r="971" spans="1:2" x14ac:dyDescent="0.2">
      <c r="A971">
        <v>946</v>
      </c>
      <c r="B971" s="1">
        <v>46632.576000000001</v>
      </c>
    </row>
    <row r="972" spans="1:2" x14ac:dyDescent="0.2">
      <c r="A972">
        <v>1075</v>
      </c>
      <c r="B972" s="1">
        <v>46632.576000000001</v>
      </c>
    </row>
    <row r="973" spans="1:2" x14ac:dyDescent="0.2">
      <c r="A973">
        <v>997</v>
      </c>
      <c r="B973" s="1">
        <v>46632.576000000001</v>
      </c>
    </row>
    <row r="974" spans="1:2" x14ac:dyDescent="0.2">
      <c r="A974">
        <v>1047</v>
      </c>
      <c r="B974" s="1">
        <v>46632.576000000001</v>
      </c>
    </row>
    <row r="975" spans="1:2" x14ac:dyDescent="0.2">
      <c r="A975">
        <v>1129</v>
      </c>
      <c r="B975" s="1">
        <v>47284.934000000001</v>
      </c>
    </row>
    <row r="976" spans="1:2" x14ac:dyDescent="0.2">
      <c r="A976">
        <v>949</v>
      </c>
      <c r="B976" s="1">
        <v>47284.934000000001</v>
      </c>
    </row>
    <row r="977" spans="1:2" x14ac:dyDescent="0.2">
      <c r="A977">
        <v>1127</v>
      </c>
      <c r="B977" s="1">
        <v>47284.934000000001</v>
      </c>
    </row>
    <row r="978" spans="1:2" x14ac:dyDescent="0.2">
      <c r="A978">
        <v>984</v>
      </c>
      <c r="B978" s="1">
        <v>47284.934000000001</v>
      </c>
    </row>
    <row r="979" spans="1:2" x14ac:dyDescent="0.2">
      <c r="A979">
        <v>1189</v>
      </c>
      <c r="B979" s="1">
        <v>47284.934000000001</v>
      </c>
    </row>
    <row r="980" spans="1:2" x14ac:dyDescent="0.2">
      <c r="A980">
        <v>1058</v>
      </c>
      <c r="B980" s="1">
        <v>47284.934000000001</v>
      </c>
    </row>
    <row r="981" spans="1:2" x14ac:dyDescent="0.2">
      <c r="A981">
        <v>1093</v>
      </c>
      <c r="B981" s="1">
        <v>47821.214</v>
      </c>
    </row>
    <row r="982" spans="1:2" x14ac:dyDescent="0.2">
      <c r="A982">
        <v>1141</v>
      </c>
      <c r="B982" s="1">
        <v>47821.214</v>
      </c>
    </row>
    <row r="983" spans="1:2" x14ac:dyDescent="0.2">
      <c r="A983">
        <v>1075</v>
      </c>
      <c r="B983" s="1">
        <v>47821.214</v>
      </c>
    </row>
    <row r="984" spans="1:2" x14ac:dyDescent="0.2">
      <c r="A984">
        <v>1149</v>
      </c>
      <c r="B984" s="1">
        <v>47821.214</v>
      </c>
    </row>
    <row r="985" spans="1:2" x14ac:dyDescent="0.2">
      <c r="A985">
        <v>1070</v>
      </c>
      <c r="B985" s="1">
        <v>48423.828000000001</v>
      </c>
    </row>
    <row r="986" spans="1:2" x14ac:dyDescent="0.2">
      <c r="A986">
        <v>1200</v>
      </c>
      <c r="B986" s="1">
        <v>48423.828000000001</v>
      </c>
    </row>
    <row r="987" spans="1:2" x14ac:dyDescent="0.2">
      <c r="A987">
        <v>1121</v>
      </c>
      <c r="B987" s="1">
        <v>48423.828000000001</v>
      </c>
    </row>
    <row r="988" spans="1:2" x14ac:dyDescent="0.2">
      <c r="A988">
        <v>1108</v>
      </c>
      <c r="B988" s="1">
        <v>48423.828000000001</v>
      </c>
    </row>
    <row r="989" spans="1:2" x14ac:dyDescent="0.2">
      <c r="A989">
        <v>1199</v>
      </c>
      <c r="B989" s="1">
        <v>48423.828000000001</v>
      </c>
    </row>
    <row r="990" spans="1:2" x14ac:dyDescent="0.2">
      <c r="A990">
        <v>1113</v>
      </c>
      <c r="B990" s="1">
        <v>48423.828000000001</v>
      </c>
    </row>
    <row r="991" spans="1:2" x14ac:dyDescent="0.2">
      <c r="A991">
        <v>1130</v>
      </c>
      <c r="B991" s="1">
        <v>48423.828000000001</v>
      </c>
    </row>
    <row r="992" spans="1:2" x14ac:dyDescent="0.2">
      <c r="A992">
        <v>1021</v>
      </c>
      <c r="B992" s="1">
        <v>51086.625</v>
      </c>
    </row>
    <row r="993" spans="1:2" x14ac:dyDescent="0.2">
      <c r="A993">
        <v>980</v>
      </c>
      <c r="B993" s="1">
        <v>51086.625</v>
      </c>
    </row>
    <row r="994" spans="1:2" x14ac:dyDescent="0.2">
      <c r="A994">
        <v>998</v>
      </c>
      <c r="B994" s="1">
        <v>51086.625</v>
      </c>
    </row>
    <row r="995" spans="1:2" x14ac:dyDescent="0.2">
      <c r="A995">
        <v>1062</v>
      </c>
      <c r="B995" s="1">
        <v>51086.625</v>
      </c>
    </row>
    <row r="996" spans="1:2" x14ac:dyDescent="0.2">
      <c r="A996">
        <v>1009</v>
      </c>
      <c r="B996" s="1">
        <v>51086.625</v>
      </c>
    </row>
    <row r="997" spans="1:2" x14ac:dyDescent="0.2">
      <c r="A997">
        <v>1006</v>
      </c>
      <c r="B997" s="1">
        <v>52864.661999999997</v>
      </c>
    </row>
    <row r="998" spans="1:2" x14ac:dyDescent="0.2">
      <c r="A998">
        <v>959</v>
      </c>
      <c r="B998" s="1">
        <v>52864.661999999997</v>
      </c>
    </row>
    <row r="999" spans="1:2" x14ac:dyDescent="0.2">
      <c r="A999">
        <v>996</v>
      </c>
      <c r="B999" s="1">
        <v>52864.661999999997</v>
      </c>
    </row>
    <row r="1000" spans="1:2" x14ac:dyDescent="0.2">
      <c r="A1000">
        <v>961</v>
      </c>
      <c r="B1000" s="1">
        <v>52864.661999999997</v>
      </c>
    </row>
    <row r="1001" spans="1:2" x14ac:dyDescent="0.2">
      <c r="A1001">
        <v>978</v>
      </c>
      <c r="B1001" s="1">
        <v>52864.661999999997</v>
      </c>
    </row>
    <row r="1002" spans="1:2" x14ac:dyDescent="0.2">
      <c r="A1002">
        <v>830</v>
      </c>
      <c r="B1002" s="1">
        <v>55270.713000000003</v>
      </c>
    </row>
    <row r="1003" spans="1:2" x14ac:dyDescent="0.2">
      <c r="A1003">
        <v>804</v>
      </c>
      <c r="B1003" s="1">
        <v>55270.713000000003</v>
      </c>
    </row>
    <row r="1004" spans="1:2" x14ac:dyDescent="0.2">
      <c r="A1004">
        <v>1074</v>
      </c>
      <c r="B1004" s="1">
        <v>55270.713000000003</v>
      </c>
    </row>
    <row r="1005" spans="1:2" x14ac:dyDescent="0.2">
      <c r="A1005">
        <v>948</v>
      </c>
      <c r="B1005" s="1">
        <v>55270.713000000003</v>
      </c>
    </row>
    <row r="1006" spans="1:2" x14ac:dyDescent="0.2">
      <c r="A1006">
        <v>906</v>
      </c>
      <c r="B1006" s="1">
        <v>55270.713000000003</v>
      </c>
    </row>
    <row r="1007" spans="1:2" x14ac:dyDescent="0.2">
      <c r="A1007">
        <v>885</v>
      </c>
      <c r="B1007" s="1">
        <v>55270.713000000003</v>
      </c>
    </row>
    <row r="1008" spans="1:2" x14ac:dyDescent="0.2">
      <c r="A1008">
        <v>968</v>
      </c>
      <c r="B1008" s="1">
        <v>55270.713000000003</v>
      </c>
    </row>
    <row r="1009" spans="1:2" x14ac:dyDescent="0.2">
      <c r="A1009">
        <v>989</v>
      </c>
      <c r="B1009" s="1">
        <v>55270.713000000003</v>
      </c>
    </row>
    <row r="1010" spans="1:2" x14ac:dyDescent="0.2">
      <c r="A1010">
        <v>947</v>
      </c>
      <c r="B1010" s="1">
        <v>55270.713000000003</v>
      </c>
    </row>
    <row r="1011" spans="1:2" x14ac:dyDescent="0.2">
      <c r="A1011">
        <v>1017</v>
      </c>
      <c r="B1011" s="1">
        <v>55270.713000000003</v>
      </c>
    </row>
    <row r="1012" spans="1:2" x14ac:dyDescent="0.2">
      <c r="A1012">
        <v>855</v>
      </c>
      <c r="B1012" s="1">
        <v>55594.972000000002</v>
      </c>
    </row>
    <row r="1013" spans="1:2" x14ac:dyDescent="0.2">
      <c r="A1013">
        <v>984</v>
      </c>
      <c r="B1013" s="1">
        <v>55594.972000000002</v>
      </c>
    </row>
    <row r="1014" spans="1:2" x14ac:dyDescent="0.2">
      <c r="A1014">
        <v>1119</v>
      </c>
      <c r="B1014" s="1">
        <v>55594.972000000002</v>
      </c>
    </row>
    <row r="1015" spans="1:2" x14ac:dyDescent="0.2">
      <c r="A1015">
        <v>1243</v>
      </c>
      <c r="B1015" s="1">
        <v>55594.972000000002</v>
      </c>
    </row>
    <row r="1016" spans="1:2" x14ac:dyDescent="0.2">
      <c r="A1016">
        <v>1040</v>
      </c>
      <c r="B1016" s="1">
        <v>55594.972000000002</v>
      </c>
    </row>
    <row r="1017" spans="1:2" x14ac:dyDescent="0.2">
      <c r="A1017">
        <v>1141</v>
      </c>
      <c r="B1017" s="1">
        <v>55594.972000000002</v>
      </c>
    </row>
    <row r="1018" spans="1:2" x14ac:dyDescent="0.2">
      <c r="A1018">
        <v>984</v>
      </c>
      <c r="B1018" s="1">
        <v>56025.764000000003</v>
      </c>
    </row>
    <row r="1019" spans="1:2" x14ac:dyDescent="0.2">
      <c r="A1019">
        <v>920</v>
      </c>
      <c r="B1019" s="1">
        <v>56025.764000000003</v>
      </c>
    </row>
    <row r="1020" spans="1:2" x14ac:dyDescent="0.2">
      <c r="A1020">
        <v>927</v>
      </c>
      <c r="B1020" s="1">
        <v>56025.764000000003</v>
      </c>
    </row>
    <row r="1021" spans="1:2" x14ac:dyDescent="0.2">
      <c r="A1021">
        <v>974</v>
      </c>
      <c r="B1021" s="1">
        <v>56025.764000000003</v>
      </c>
    </row>
    <row r="1022" spans="1:2" x14ac:dyDescent="0.2">
      <c r="A1022">
        <v>833</v>
      </c>
      <c r="B1022" s="1">
        <v>57459.817999999999</v>
      </c>
    </row>
    <row r="1023" spans="1:2" x14ac:dyDescent="0.2">
      <c r="A1023">
        <v>784</v>
      </c>
      <c r="B1023" s="1">
        <v>57459.817999999999</v>
      </c>
    </row>
    <row r="1024" spans="1:2" x14ac:dyDescent="0.2">
      <c r="A1024">
        <v>1088</v>
      </c>
      <c r="B1024" s="1">
        <v>57459.817999999999</v>
      </c>
    </row>
    <row r="1025" spans="1:2" x14ac:dyDescent="0.2">
      <c r="A1025">
        <v>899</v>
      </c>
      <c r="B1025" s="1">
        <v>57459.817999999999</v>
      </c>
    </row>
    <row r="1026" spans="1:2" x14ac:dyDescent="0.2">
      <c r="A1026">
        <v>960</v>
      </c>
      <c r="B1026" s="1">
        <v>57459.817999999999</v>
      </c>
    </row>
    <row r="1027" spans="1:2" x14ac:dyDescent="0.2">
      <c r="A1027">
        <v>891</v>
      </c>
      <c r="B1027" s="1">
        <v>57459.817999999999</v>
      </c>
    </row>
    <row r="1028" spans="1:2" x14ac:dyDescent="0.2">
      <c r="A1028">
        <v>928</v>
      </c>
      <c r="B1028" s="1">
        <v>57459.817999999999</v>
      </c>
    </row>
    <row r="1029" spans="1:2" x14ac:dyDescent="0.2">
      <c r="A1029">
        <v>915</v>
      </c>
      <c r="B1029" s="1">
        <v>57459.817999999999</v>
      </c>
    </row>
    <row r="1030" spans="1:2" x14ac:dyDescent="0.2">
      <c r="A1030">
        <v>1167</v>
      </c>
      <c r="B1030" s="1">
        <v>59738.938000000002</v>
      </c>
    </row>
    <row r="1031" spans="1:2" x14ac:dyDescent="0.2">
      <c r="A1031">
        <v>1123</v>
      </c>
      <c r="B1031" s="1">
        <v>59738.938000000002</v>
      </c>
    </row>
    <row r="1032" spans="1:2" x14ac:dyDescent="0.2">
      <c r="A1032">
        <v>1190</v>
      </c>
      <c r="B1032" s="1">
        <v>59738.938000000002</v>
      </c>
    </row>
    <row r="1033" spans="1:2" x14ac:dyDescent="0.2">
      <c r="A1033">
        <v>1154</v>
      </c>
      <c r="B1033" s="1">
        <v>59738.938000000002</v>
      </c>
    </row>
    <row r="1034" spans="1:2" x14ac:dyDescent="0.2">
      <c r="A1034">
        <v>1172</v>
      </c>
      <c r="B1034" s="1">
        <v>59738.938000000002</v>
      </c>
    </row>
    <row r="1035" spans="1:2" x14ac:dyDescent="0.2">
      <c r="A1035">
        <v>1177</v>
      </c>
      <c r="B1035" s="1">
        <v>59738.938000000002</v>
      </c>
    </row>
    <row r="1036" spans="1:2" x14ac:dyDescent="0.2">
      <c r="A1036">
        <v>1236</v>
      </c>
      <c r="B1036" s="1">
        <v>59738.938000000002</v>
      </c>
    </row>
    <row r="1037" spans="1:2" x14ac:dyDescent="0.2">
      <c r="A1037">
        <v>1107</v>
      </c>
      <c r="B1037" s="1">
        <v>60735.923000000003</v>
      </c>
    </row>
    <row r="1038" spans="1:2" x14ac:dyDescent="0.2">
      <c r="A1038">
        <v>967</v>
      </c>
      <c r="B1038" s="1">
        <v>60735.923000000003</v>
      </c>
    </row>
    <row r="1039" spans="1:2" x14ac:dyDescent="0.2">
      <c r="A1039">
        <v>1111</v>
      </c>
      <c r="B1039" s="1">
        <v>60735.923000000003</v>
      </c>
    </row>
    <row r="1040" spans="1:2" x14ac:dyDescent="0.2">
      <c r="A1040">
        <v>1145</v>
      </c>
      <c r="B1040" s="1">
        <v>60735.923000000003</v>
      </c>
    </row>
    <row r="1041" spans="1:2" x14ac:dyDescent="0.2">
      <c r="A1041">
        <v>1083</v>
      </c>
      <c r="B1041" s="1">
        <v>60767.932000000001</v>
      </c>
    </row>
    <row r="1042" spans="1:2" x14ac:dyDescent="0.2">
      <c r="A1042">
        <v>1155</v>
      </c>
      <c r="B1042" s="1">
        <v>60767.932000000001</v>
      </c>
    </row>
    <row r="1043" spans="1:2" x14ac:dyDescent="0.2">
      <c r="A1043">
        <v>894</v>
      </c>
      <c r="B1043" s="1">
        <v>60767.932000000001</v>
      </c>
    </row>
    <row r="1044" spans="1:2" x14ac:dyDescent="0.2">
      <c r="A1044">
        <v>892</v>
      </c>
      <c r="B1044" s="1">
        <v>60767.932000000001</v>
      </c>
    </row>
    <row r="1045" spans="1:2" x14ac:dyDescent="0.2">
      <c r="A1045">
        <v>893</v>
      </c>
      <c r="B1045" s="1">
        <v>60767.932000000001</v>
      </c>
    </row>
    <row r="1046" spans="1:2" x14ac:dyDescent="0.2">
      <c r="A1046">
        <v>1098</v>
      </c>
      <c r="B1046" s="1">
        <v>63973.601999999999</v>
      </c>
    </row>
    <row r="1047" spans="1:2" x14ac:dyDescent="0.2">
      <c r="A1047">
        <v>1199</v>
      </c>
      <c r="B1047" s="1">
        <v>63973.601999999999</v>
      </c>
    </row>
    <row r="1048" spans="1:2" x14ac:dyDescent="0.2">
      <c r="A1048">
        <v>1174</v>
      </c>
      <c r="B1048" s="1">
        <v>63973.601999999999</v>
      </c>
    </row>
    <row r="1049" spans="1:2" x14ac:dyDescent="0.2">
      <c r="A1049">
        <v>1227</v>
      </c>
      <c r="B1049" s="1">
        <v>63973.601999999999</v>
      </c>
    </row>
    <row r="1050" spans="1:2" x14ac:dyDescent="0.2">
      <c r="A1050">
        <v>1039</v>
      </c>
      <c r="B1050" s="1">
        <v>63973.601999999999</v>
      </c>
    </row>
    <row r="1051" spans="1:2" x14ac:dyDescent="0.2">
      <c r="A1051">
        <v>950</v>
      </c>
      <c r="B1051" s="1">
        <v>64082.152000000002</v>
      </c>
    </row>
    <row r="1052" spans="1:2" x14ac:dyDescent="0.2">
      <c r="A1052">
        <v>1078</v>
      </c>
      <c r="B1052" s="1">
        <v>64082.152000000002</v>
      </c>
    </row>
    <row r="1053" spans="1:2" x14ac:dyDescent="0.2">
      <c r="A1053">
        <v>1190</v>
      </c>
      <c r="B1053" s="1">
        <v>64082.152000000002</v>
      </c>
    </row>
    <row r="1054" spans="1:2" x14ac:dyDescent="0.2">
      <c r="A1054">
        <v>890</v>
      </c>
      <c r="B1054" s="1">
        <v>64082.152000000002</v>
      </c>
    </row>
    <row r="1055" spans="1:2" x14ac:dyDescent="0.2">
      <c r="A1055">
        <v>918</v>
      </c>
      <c r="B1055" s="1">
        <v>64082.152000000002</v>
      </c>
    </row>
    <row r="1056" spans="1:2" x14ac:dyDescent="0.2">
      <c r="A1056">
        <v>1011</v>
      </c>
      <c r="B1056" s="1">
        <v>64082.152000000002</v>
      </c>
    </row>
    <row r="1057" spans="1:2" x14ac:dyDescent="0.2">
      <c r="A1057">
        <v>906</v>
      </c>
      <c r="B1057" s="1">
        <v>64082.152000000002</v>
      </c>
    </row>
    <row r="1058" spans="1:2" x14ac:dyDescent="0.2">
      <c r="A1058">
        <v>931</v>
      </c>
      <c r="B1058" s="1">
        <v>64082.152000000002</v>
      </c>
    </row>
    <row r="1059" spans="1:2" x14ac:dyDescent="0.2">
      <c r="A1059">
        <v>957</v>
      </c>
      <c r="B1059" s="1">
        <v>64082.152000000002</v>
      </c>
    </row>
    <row r="1060" spans="1:2" x14ac:dyDescent="0.2">
      <c r="A1060">
        <v>1159</v>
      </c>
      <c r="B1060" s="1">
        <v>64213.548000000003</v>
      </c>
    </row>
    <row r="1061" spans="1:2" x14ac:dyDescent="0.2">
      <c r="A1061">
        <v>1242</v>
      </c>
      <c r="B1061" s="1">
        <v>64213.548000000003</v>
      </c>
    </row>
    <row r="1062" spans="1:2" x14ac:dyDescent="0.2">
      <c r="A1062">
        <v>1211</v>
      </c>
      <c r="B1062" s="1">
        <v>64213.548000000003</v>
      </c>
    </row>
    <row r="1063" spans="1:2" x14ac:dyDescent="0.2">
      <c r="A1063">
        <v>1192</v>
      </c>
      <c r="B1063" s="1">
        <v>64213.548000000003</v>
      </c>
    </row>
    <row r="1064" spans="1:2" x14ac:dyDescent="0.2">
      <c r="A1064">
        <v>801</v>
      </c>
      <c r="B1064" s="1">
        <v>67874.505000000005</v>
      </c>
    </row>
    <row r="1065" spans="1:2" x14ac:dyDescent="0.2">
      <c r="A1065">
        <v>979</v>
      </c>
      <c r="B1065" s="1">
        <v>67874.505000000005</v>
      </c>
    </row>
    <row r="1066" spans="1:2" x14ac:dyDescent="0.2">
      <c r="A1066">
        <v>1161</v>
      </c>
      <c r="B1066" s="1">
        <v>67874.505000000005</v>
      </c>
    </row>
    <row r="1067" spans="1:2" x14ac:dyDescent="0.2">
      <c r="A1067">
        <v>1069</v>
      </c>
      <c r="B1067" s="1">
        <v>67874.505000000005</v>
      </c>
    </row>
    <row r="1068" spans="1:2" x14ac:dyDescent="0.2">
      <c r="A1068">
        <v>814</v>
      </c>
      <c r="B1068" s="1">
        <v>67874.505000000005</v>
      </c>
    </row>
    <row r="1069" spans="1:2" x14ac:dyDescent="0.2">
      <c r="A1069">
        <v>855</v>
      </c>
      <c r="B1069" s="1">
        <v>67874.505000000005</v>
      </c>
    </row>
    <row r="1070" spans="1:2" x14ac:dyDescent="0.2">
      <c r="A1070">
        <v>822</v>
      </c>
      <c r="B1070" s="1">
        <v>67874.505000000005</v>
      </c>
    </row>
    <row r="1071" spans="1:2" x14ac:dyDescent="0.2">
      <c r="A1071">
        <v>862</v>
      </c>
      <c r="B1071" s="1">
        <v>67874.505000000005</v>
      </c>
    </row>
    <row r="1072" spans="1:2" x14ac:dyDescent="0.2">
      <c r="A1072">
        <v>833</v>
      </c>
      <c r="B1072" s="1">
        <v>67874.505000000005</v>
      </c>
    </row>
    <row r="1073" spans="1:2" x14ac:dyDescent="0.2">
      <c r="A1073">
        <v>825</v>
      </c>
      <c r="B1073" s="1">
        <v>67874.505000000005</v>
      </c>
    </row>
    <row r="1074" spans="1:2" x14ac:dyDescent="0.2">
      <c r="A1074">
        <v>857</v>
      </c>
      <c r="B1074" s="1">
        <v>67874.505000000005</v>
      </c>
    </row>
    <row r="1075" spans="1:2" x14ac:dyDescent="0.2">
      <c r="A1075">
        <v>1008</v>
      </c>
      <c r="B1075" s="1">
        <v>68547.603000000003</v>
      </c>
    </row>
    <row r="1076" spans="1:2" x14ac:dyDescent="0.2">
      <c r="A1076">
        <v>1200</v>
      </c>
      <c r="B1076" s="1">
        <v>68547.603000000003</v>
      </c>
    </row>
    <row r="1077" spans="1:2" x14ac:dyDescent="0.2">
      <c r="A1077">
        <v>1019</v>
      </c>
      <c r="B1077" s="1">
        <v>68547.603000000003</v>
      </c>
    </row>
    <row r="1078" spans="1:2" x14ac:dyDescent="0.2">
      <c r="A1078">
        <v>1088</v>
      </c>
      <c r="B1078" s="1">
        <v>68547.603000000003</v>
      </c>
    </row>
    <row r="1079" spans="1:2" x14ac:dyDescent="0.2">
      <c r="A1079">
        <v>1207</v>
      </c>
      <c r="B1079" s="1">
        <v>68547.603000000003</v>
      </c>
    </row>
    <row r="1080" spans="1:2" x14ac:dyDescent="0.2">
      <c r="A1080">
        <v>953</v>
      </c>
      <c r="B1080" s="1">
        <v>71685.316000000006</v>
      </c>
    </row>
    <row r="1081" spans="1:2" x14ac:dyDescent="0.2">
      <c r="A1081">
        <v>958</v>
      </c>
      <c r="B1081" s="1">
        <v>71685.316000000006</v>
      </c>
    </row>
    <row r="1082" spans="1:2" x14ac:dyDescent="0.2">
      <c r="A1082">
        <v>961</v>
      </c>
      <c r="B1082" s="1">
        <v>71685.316000000006</v>
      </c>
    </row>
    <row r="1083" spans="1:2" x14ac:dyDescent="0.2">
      <c r="A1083">
        <v>1026</v>
      </c>
      <c r="B1083" s="1">
        <v>71685.316000000006</v>
      </c>
    </row>
    <row r="1084" spans="1:2" x14ac:dyDescent="0.2">
      <c r="A1084">
        <v>1024</v>
      </c>
      <c r="B1084" s="1">
        <v>71685.316000000006</v>
      </c>
    </row>
    <row r="1085" spans="1:2" x14ac:dyDescent="0.2">
      <c r="A1085">
        <v>890</v>
      </c>
      <c r="B1085" s="1">
        <v>72369.164000000004</v>
      </c>
    </row>
    <row r="1086" spans="1:2" x14ac:dyDescent="0.2">
      <c r="A1086">
        <v>959</v>
      </c>
      <c r="B1086" s="1">
        <v>72369.164000000004</v>
      </c>
    </row>
    <row r="1087" spans="1:2" x14ac:dyDescent="0.2">
      <c r="A1087">
        <v>818</v>
      </c>
      <c r="B1087" s="1">
        <v>72369.164000000004</v>
      </c>
    </row>
    <row r="1088" spans="1:2" x14ac:dyDescent="0.2">
      <c r="A1088">
        <v>967</v>
      </c>
      <c r="B1088" s="1">
        <v>72369.164000000004</v>
      </c>
    </row>
    <row r="1089" spans="1:2" x14ac:dyDescent="0.2">
      <c r="A1089">
        <v>1013</v>
      </c>
      <c r="B1089" s="1">
        <v>72369.164000000004</v>
      </c>
    </row>
    <row r="1090" spans="1:2" x14ac:dyDescent="0.2">
      <c r="A1090">
        <v>984</v>
      </c>
      <c r="B1090" s="1">
        <v>72369.164000000004</v>
      </c>
    </row>
    <row r="1091" spans="1:2" x14ac:dyDescent="0.2">
      <c r="A1091">
        <v>986</v>
      </c>
      <c r="B1091" s="1">
        <v>72369.164000000004</v>
      </c>
    </row>
    <row r="1092" spans="1:2" x14ac:dyDescent="0.2">
      <c r="A1092">
        <v>1010</v>
      </c>
      <c r="B1092" s="1">
        <v>72369.164000000004</v>
      </c>
    </row>
    <row r="1093" spans="1:2" x14ac:dyDescent="0.2">
      <c r="A1093">
        <v>778</v>
      </c>
      <c r="B1093" s="1">
        <v>76212.111000000004</v>
      </c>
    </row>
    <row r="1094" spans="1:2" x14ac:dyDescent="0.2">
      <c r="A1094">
        <v>1079</v>
      </c>
      <c r="B1094" s="1">
        <v>76212.111000000004</v>
      </c>
    </row>
    <row r="1095" spans="1:2" x14ac:dyDescent="0.2">
      <c r="A1095">
        <v>1128</v>
      </c>
      <c r="B1095" s="1">
        <v>76212.111000000004</v>
      </c>
    </row>
    <row r="1096" spans="1:2" x14ac:dyDescent="0.2">
      <c r="A1096">
        <v>832</v>
      </c>
      <c r="B1096" s="1">
        <v>76212.111000000004</v>
      </c>
    </row>
    <row r="1097" spans="1:2" x14ac:dyDescent="0.2">
      <c r="A1097">
        <v>823</v>
      </c>
      <c r="B1097" s="1">
        <v>76212.111000000004</v>
      </c>
    </row>
    <row r="1098" spans="1:2" x14ac:dyDescent="0.2">
      <c r="A1098">
        <v>991</v>
      </c>
      <c r="B1098" s="1">
        <v>76212.111000000004</v>
      </c>
    </row>
    <row r="1099" spans="1:2" x14ac:dyDescent="0.2">
      <c r="A1099">
        <v>879</v>
      </c>
      <c r="B1099" s="1">
        <v>76212.111000000004</v>
      </c>
    </row>
    <row r="1100" spans="1:2" x14ac:dyDescent="0.2">
      <c r="A1100">
        <v>936</v>
      </c>
      <c r="B1100" s="1">
        <v>76212.111000000004</v>
      </c>
    </row>
    <row r="1101" spans="1:2" x14ac:dyDescent="0.2">
      <c r="A1101">
        <v>903</v>
      </c>
      <c r="B1101" s="1">
        <v>76212.111000000004</v>
      </c>
    </row>
    <row r="1102" spans="1:2" x14ac:dyDescent="0.2">
      <c r="A1102">
        <v>885</v>
      </c>
      <c r="B1102" s="1">
        <v>76212.111000000004</v>
      </c>
    </row>
    <row r="1103" spans="1:2" x14ac:dyDescent="0.2">
      <c r="A1103">
        <v>978</v>
      </c>
      <c r="B1103" s="1">
        <v>76212.111000000004</v>
      </c>
    </row>
    <row r="1104" spans="1:2" x14ac:dyDescent="0.2">
      <c r="A1104">
        <v>1044</v>
      </c>
      <c r="B1104" s="1">
        <v>76212.111000000004</v>
      </c>
    </row>
    <row r="1105" spans="1:2" x14ac:dyDescent="0.2">
      <c r="A1105">
        <v>1012</v>
      </c>
      <c r="B1105" s="1">
        <v>76212.111000000004</v>
      </c>
    </row>
    <row r="1106" spans="1:2" x14ac:dyDescent="0.2">
      <c r="A1106">
        <v>857</v>
      </c>
      <c r="B1106" s="1">
        <v>78021.789999999994</v>
      </c>
    </row>
    <row r="1107" spans="1:2" x14ac:dyDescent="0.2">
      <c r="A1107">
        <v>1003</v>
      </c>
      <c r="B1107" s="1">
        <v>78021.789999999994</v>
      </c>
    </row>
    <row r="1108" spans="1:2" x14ac:dyDescent="0.2">
      <c r="A1108">
        <v>1060</v>
      </c>
      <c r="B1108" s="1">
        <v>78021.789999999994</v>
      </c>
    </row>
    <row r="1109" spans="1:2" x14ac:dyDescent="0.2">
      <c r="A1109">
        <v>1038</v>
      </c>
      <c r="B1109" s="1">
        <v>78021.789999999994</v>
      </c>
    </row>
    <row r="1110" spans="1:2" x14ac:dyDescent="0.2">
      <c r="A1110">
        <v>987</v>
      </c>
      <c r="B1110" s="1">
        <v>78021.789999999994</v>
      </c>
    </row>
    <row r="1111" spans="1:2" x14ac:dyDescent="0.2">
      <c r="A1111">
        <v>1119</v>
      </c>
      <c r="B1111" s="1">
        <v>78021.789999999994</v>
      </c>
    </row>
    <row r="1112" spans="1:2" x14ac:dyDescent="0.2">
      <c r="A1112">
        <v>919</v>
      </c>
      <c r="B1112" s="1">
        <v>78021.789999999994</v>
      </c>
    </row>
    <row r="1113" spans="1:2" x14ac:dyDescent="0.2">
      <c r="A1113">
        <v>966</v>
      </c>
      <c r="B1113" s="1">
        <v>80494.501000000004</v>
      </c>
    </row>
    <row r="1114" spans="1:2" x14ac:dyDescent="0.2">
      <c r="A1114">
        <v>1143</v>
      </c>
      <c r="B1114" s="1">
        <v>80494.501000000004</v>
      </c>
    </row>
    <row r="1115" spans="1:2" x14ac:dyDescent="0.2">
      <c r="A1115">
        <v>1043</v>
      </c>
      <c r="B1115" s="1">
        <v>80494.501000000004</v>
      </c>
    </row>
    <row r="1116" spans="1:2" x14ac:dyDescent="0.2">
      <c r="A1116">
        <v>1031</v>
      </c>
      <c r="B1116" s="1">
        <v>80494.501000000004</v>
      </c>
    </row>
    <row r="1117" spans="1:2" x14ac:dyDescent="0.2">
      <c r="A1117">
        <v>1021</v>
      </c>
      <c r="B1117" s="1">
        <v>80494.501000000004</v>
      </c>
    </row>
    <row r="1118" spans="1:2" x14ac:dyDescent="0.2">
      <c r="A1118">
        <v>1155</v>
      </c>
      <c r="B1118" s="1">
        <v>80494.501000000004</v>
      </c>
    </row>
    <row r="1119" spans="1:2" x14ac:dyDescent="0.2">
      <c r="A1119">
        <v>1104</v>
      </c>
      <c r="B1119" s="1">
        <v>80494.501000000004</v>
      </c>
    </row>
    <row r="1120" spans="1:2" x14ac:dyDescent="0.2">
      <c r="A1120">
        <v>1169</v>
      </c>
      <c r="B1120" s="1">
        <v>80494.501000000004</v>
      </c>
    </row>
    <row r="1121" spans="1:2" x14ac:dyDescent="0.2">
      <c r="A1121">
        <v>1026</v>
      </c>
      <c r="B1121" s="1">
        <v>80494.501000000004</v>
      </c>
    </row>
    <row r="1122" spans="1:2" x14ac:dyDescent="0.2">
      <c r="A1122">
        <v>943</v>
      </c>
      <c r="B1122" s="1">
        <v>86720.096999999994</v>
      </c>
    </row>
    <row r="1123" spans="1:2" x14ac:dyDescent="0.2">
      <c r="A1123">
        <v>1179</v>
      </c>
      <c r="B1123" s="1">
        <v>86720.096999999994</v>
      </c>
    </row>
    <row r="1124" spans="1:2" x14ac:dyDescent="0.2">
      <c r="A1124">
        <v>1048</v>
      </c>
      <c r="B1124" s="1">
        <v>86720.096999999994</v>
      </c>
    </row>
    <row r="1125" spans="1:2" x14ac:dyDescent="0.2">
      <c r="A1125">
        <v>1189</v>
      </c>
      <c r="B1125" s="1">
        <v>86720.096999999994</v>
      </c>
    </row>
    <row r="1126" spans="1:2" x14ac:dyDescent="0.2">
      <c r="A1126">
        <v>1196</v>
      </c>
      <c r="B1126" s="1">
        <v>86720.096999999994</v>
      </c>
    </row>
    <row r="1127" spans="1:2" x14ac:dyDescent="0.2">
      <c r="A1127">
        <v>1235</v>
      </c>
      <c r="B1127" s="1">
        <v>86720.096999999994</v>
      </c>
    </row>
    <row r="1128" spans="1:2" x14ac:dyDescent="0.2">
      <c r="A1128">
        <v>1110</v>
      </c>
      <c r="B1128" s="1">
        <v>86720.096999999994</v>
      </c>
    </row>
    <row r="1129" spans="1:2" x14ac:dyDescent="0.2">
      <c r="A1129">
        <v>993</v>
      </c>
      <c r="B1129" s="1">
        <v>86720.096999999994</v>
      </c>
    </row>
    <row r="1130" spans="1:2" x14ac:dyDescent="0.2">
      <c r="A1130">
        <v>904</v>
      </c>
      <c r="B1130" s="1">
        <v>87181.043999999994</v>
      </c>
    </row>
    <row r="1131" spans="1:2" x14ac:dyDescent="0.2">
      <c r="A1131">
        <v>895</v>
      </c>
      <c r="B1131" s="1">
        <v>87181.043999999994</v>
      </c>
    </row>
    <row r="1132" spans="1:2" x14ac:dyDescent="0.2">
      <c r="A1132">
        <v>1092</v>
      </c>
      <c r="B1132" s="1">
        <v>87181.043999999994</v>
      </c>
    </row>
    <row r="1133" spans="1:2" x14ac:dyDescent="0.2">
      <c r="A1133">
        <v>996</v>
      </c>
      <c r="B1133" s="1">
        <v>87181.043999999994</v>
      </c>
    </row>
    <row r="1134" spans="1:2" x14ac:dyDescent="0.2">
      <c r="A1134">
        <v>1014</v>
      </c>
      <c r="B1134" s="1">
        <v>87181.043999999994</v>
      </c>
    </row>
    <row r="1135" spans="1:2" x14ac:dyDescent="0.2">
      <c r="A1135">
        <v>1159</v>
      </c>
      <c r="B1135" s="1">
        <v>87181.043999999994</v>
      </c>
    </row>
    <row r="1136" spans="1:2" x14ac:dyDescent="0.2">
      <c r="A1136">
        <v>1172</v>
      </c>
      <c r="B1136" s="1">
        <v>87181.043999999994</v>
      </c>
    </row>
    <row r="1137" spans="1:2" x14ac:dyDescent="0.2">
      <c r="A1137">
        <v>1114</v>
      </c>
      <c r="B1137" s="1">
        <v>87181.043999999994</v>
      </c>
    </row>
    <row r="1138" spans="1:2" x14ac:dyDescent="0.2">
      <c r="A1138">
        <v>1107</v>
      </c>
      <c r="B1138" s="1">
        <v>87181.043999999994</v>
      </c>
    </row>
    <row r="1139" spans="1:2" x14ac:dyDescent="0.2">
      <c r="A1139">
        <v>1280</v>
      </c>
      <c r="B1139" s="1">
        <v>87181.043999999994</v>
      </c>
    </row>
    <row r="1140" spans="1:2" x14ac:dyDescent="0.2">
      <c r="A1140">
        <v>1100</v>
      </c>
      <c r="B1140" s="1">
        <v>87181.043999999994</v>
      </c>
    </row>
    <row r="1141" spans="1:2" x14ac:dyDescent="0.2">
      <c r="A1141">
        <v>791</v>
      </c>
      <c r="B1141" s="1">
        <v>88188.914999999994</v>
      </c>
    </row>
    <row r="1142" spans="1:2" x14ac:dyDescent="0.2">
      <c r="A1142">
        <v>1084</v>
      </c>
      <c r="B1142" s="1">
        <v>88188.914999999994</v>
      </c>
    </row>
    <row r="1143" spans="1:2" x14ac:dyDescent="0.2">
      <c r="A1143">
        <v>945</v>
      </c>
      <c r="B1143" s="1">
        <v>88188.914999999994</v>
      </c>
    </row>
    <row r="1144" spans="1:2" x14ac:dyDescent="0.2">
      <c r="A1144">
        <v>857</v>
      </c>
      <c r="B1144" s="1">
        <v>88188.914999999994</v>
      </c>
    </row>
    <row r="1145" spans="1:2" x14ac:dyDescent="0.2">
      <c r="A1145">
        <v>882</v>
      </c>
      <c r="B1145" s="1">
        <v>88188.914999999994</v>
      </c>
    </row>
    <row r="1146" spans="1:2" x14ac:dyDescent="0.2">
      <c r="A1146">
        <v>854</v>
      </c>
      <c r="B1146" s="1">
        <v>88188.914999999994</v>
      </c>
    </row>
    <row r="1147" spans="1:2" x14ac:dyDescent="0.2">
      <c r="A1147">
        <v>859</v>
      </c>
      <c r="B1147" s="1">
        <v>88188.914999999994</v>
      </c>
    </row>
    <row r="1148" spans="1:2" x14ac:dyDescent="0.2">
      <c r="A1148">
        <v>871</v>
      </c>
      <c r="B1148" s="1">
        <v>88188.914999999994</v>
      </c>
    </row>
    <row r="1149" spans="1:2" x14ac:dyDescent="0.2">
      <c r="A1149">
        <v>1136</v>
      </c>
      <c r="B1149" s="1">
        <v>101004.613</v>
      </c>
    </row>
    <row r="1150" spans="1:2" x14ac:dyDescent="0.2">
      <c r="A1150">
        <v>866</v>
      </c>
      <c r="B1150" s="1">
        <v>101004.613</v>
      </c>
    </row>
    <row r="1151" spans="1:2" x14ac:dyDescent="0.2">
      <c r="A1151">
        <v>1187</v>
      </c>
      <c r="B1151" s="1">
        <v>101004.613</v>
      </c>
    </row>
    <row r="1152" spans="1:2" x14ac:dyDescent="0.2">
      <c r="A1152">
        <v>915</v>
      </c>
      <c r="B1152" s="1">
        <v>101004.613</v>
      </c>
    </row>
    <row r="1153" spans="1:2" x14ac:dyDescent="0.2">
      <c r="A1153">
        <v>1394</v>
      </c>
      <c r="B1153" s="1">
        <v>101004.613</v>
      </c>
    </row>
    <row r="1154" spans="1:2" x14ac:dyDescent="0.2">
      <c r="A1154">
        <v>886</v>
      </c>
      <c r="B1154" s="1">
        <v>101004.613</v>
      </c>
    </row>
    <row r="1155" spans="1:2" x14ac:dyDescent="0.2">
      <c r="A1155">
        <v>905</v>
      </c>
      <c r="B1155" s="1">
        <v>101004.613</v>
      </c>
    </row>
    <row r="1156" spans="1:2" x14ac:dyDescent="0.2">
      <c r="A1156">
        <v>973</v>
      </c>
      <c r="B1156" s="1">
        <v>101004.613</v>
      </c>
    </row>
    <row r="1157" spans="1:2" x14ac:dyDescent="0.2">
      <c r="A1157">
        <v>910</v>
      </c>
      <c r="B1157" s="1">
        <v>101004.613</v>
      </c>
    </row>
    <row r="1158" spans="1:2" x14ac:dyDescent="0.2">
      <c r="A1158">
        <v>1179</v>
      </c>
      <c r="B1158" s="1">
        <v>101004.613</v>
      </c>
    </row>
    <row r="1159" spans="1:2" x14ac:dyDescent="0.2">
      <c r="A1159">
        <v>1136</v>
      </c>
      <c r="B1159" s="1">
        <v>101004.613</v>
      </c>
    </row>
    <row r="1160" spans="1:2" x14ac:dyDescent="0.2">
      <c r="A1160">
        <v>1199</v>
      </c>
      <c r="B1160" s="1">
        <v>101004.613</v>
      </c>
    </row>
    <row r="1161" spans="1:2" x14ac:dyDescent="0.2">
      <c r="A1161">
        <v>978</v>
      </c>
      <c r="B1161" s="1">
        <v>101004.613</v>
      </c>
    </row>
    <row r="1162" spans="1:2" x14ac:dyDescent="0.2">
      <c r="A1162">
        <v>1173</v>
      </c>
      <c r="B1162" s="1">
        <v>101004.613</v>
      </c>
    </row>
    <row r="1163" spans="1:2" x14ac:dyDescent="0.2">
      <c r="A1163">
        <v>906</v>
      </c>
      <c r="B1163" s="1">
        <v>109432.95</v>
      </c>
    </row>
    <row r="1164" spans="1:2" x14ac:dyDescent="0.2">
      <c r="A1164">
        <v>982</v>
      </c>
      <c r="B1164" s="1">
        <v>109432.95</v>
      </c>
    </row>
    <row r="1165" spans="1:2" x14ac:dyDescent="0.2">
      <c r="A1165">
        <v>1106</v>
      </c>
      <c r="B1165" s="1">
        <v>109432.95</v>
      </c>
    </row>
    <row r="1166" spans="1:2" x14ac:dyDescent="0.2">
      <c r="A1166">
        <v>846</v>
      </c>
      <c r="B1166" s="1">
        <v>109432.95</v>
      </c>
    </row>
    <row r="1167" spans="1:2" x14ac:dyDescent="0.2">
      <c r="A1167">
        <v>858</v>
      </c>
      <c r="B1167" s="1">
        <v>109432.95</v>
      </c>
    </row>
    <row r="1168" spans="1:2" x14ac:dyDescent="0.2">
      <c r="A1168">
        <v>840</v>
      </c>
      <c r="B1168" s="1">
        <v>109432.95</v>
      </c>
    </row>
    <row r="1169" spans="1:2" x14ac:dyDescent="0.2">
      <c r="A1169">
        <v>944</v>
      </c>
      <c r="B1169" s="1">
        <v>109432.95</v>
      </c>
    </row>
    <row r="1170" spans="1:2" x14ac:dyDescent="0.2">
      <c r="A1170">
        <v>823</v>
      </c>
      <c r="B1170" s="1">
        <v>109432.95</v>
      </c>
    </row>
    <row r="1171" spans="1:2" x14ac:dyDescent="0.2">
      <c r="A1171">
        <v>929</v>
      </c>
      <c r="B1171" s="1">
        <v>109432.95</v>
      </c>
    </row>
    <row r="1172" spans="1:2" x14ac:dyDescent="0.2">
      <c r="A1172">
        <v>877</v>
      </c>
      <c r="B1172" s="1">
        <v>109432.95</v>
      </c>
    </row>
    <row r="1173" spans="1:2" x14ac:dyDescent="0.2">
      <c r="A1173">
        <v>833</v>
      </c>
      <c r="B1173" s="1">
        <v>109432.95</v>
      </c>
    </row>
    <row r="1174" spans="1:2" x14ac:dyDescent="0.2">
      <c r="A1174">
        <v>909</v>
      </c>
      <c r="B1174" s="1">
        <v>109432.95</v>
      </c>
    </row>
    <row r="1175" spans="1:2" x14ac:dyDescent="0.2">
      <c r="A1175">
        <v>899</v>
      </c>
      <c r="B1175" s="1">
        <v>109432.95</v>
      </c>
    </row>
    <row r="1176" spans="1:2" x14ac:dyDescent="0.2">
      <c r="A1176">
        <v>951</v>
      </c>
      <c r="B1176" s="1">
        <v>109432.95</v>
      </c>
    </row>
    <row r="1177" spans="1:2" x14ac:dyDescent="0.2">
      <c r="A1177">
        <v>880</v>
      </c>
      <c r="B1177" s="1">
        <v>109432.95</v>
      </c>
    </row>
    <row r="1178" spans="1:2" x14ac:dyDescent="0.2">
      <c r="A1178">
        <v>1043</v>
      </c>
      <c r="B1178" s="1">
        <v>109432.95</v>
      </c>
    </row>
    <row r="1179" spans="1:2" x14ac:dyDescent="0.2">
      <c r="A1179">
        <v>1055</v>
      </c>
      <c r="B1179" s="1">
        <v>125834.59</v>
      </c>
    </row>
    <row r="1180" spans="1:2" x14ac:dyDescent="0.2">
      <c r="A1180">
        <v>1176</v>
      </c>
      <c r="B1180" s="1">
        <v>125834.59</v>
      </c>
    </row>
    <row r="1181" spans="1:2" x14ac:dyDescent="0.2">
      <c r="A1181">
        <v>950</v>
      </c>
      <c r="B1181" s="1">
        <v>125834.59</v>
      </c>
    </row>
    <row r="1182" spans="1:2" x14ac:dyDescent="0.2">
      <c r="A1182">
        <v>976</v>
      </c>
      <c r="B1182" s="1">
        <v>125834.59</v>
      </c>
    </row>
    <row r="1183" spans="1:2" x14ac:dyDescent="0.2">
      <c r="A1183">
        <v>1051</v>
      </c>
      <c r="B1183" s="1">
        <v>125834.59</v>
      </c>
    </row>
    <row r="1184" spans="1:2" x14ac:dyDescent="0.2">
      <c r="A1184">
        <v>922</v>
      </c>
      <c r="B1184" s="1">
        <v>125834.59</v>
      </c>
    </row>
    <row r="1185" spans="1:2" x14ac:dyDescent="0.2">
      <c r="A1185">
        <v>1049</v>
      </c>
      <c r="B1185" s="1">
        <v>125834.59</v>
      </c>
    </row>
    <row r="1186" spans="1:2" x14ac:dyDescent="0.2">
      <c r="A1186">
        <v>902</v>
      </c>
      <c r="B1186" s="1">
        <v>125834.59</v>
      </c>
    </row>
    <row r="1187" spans="1:2" x14ac:dyDescent="0.2">
      <c r="A1187">
        <v>909</v>
      </c>
      <c r="B1187" s="1">
        <v>125834.59</v>
      </c>
    </row>
    <row r="1188" spans="1:2" x14ac:dyDescent="0.2">
      <c r="A1188">
        <v>970</v>
      </c>
      <c r="B1188" s="1">
        <v>125834.59</v>
      </c>
    </row>
    <row r="1189" spans="1:2" x14ac:dyDescent="0.2">
      <c r="A1189">
        <v>965</v>
      </c>
      <c r="B1189" s="1">
        <v>125834.59</v>
      </c>
    </row>
    <row r="1190" spans="1:2" x14ac:dyDescent="0.2">
      <c r="A1190">
        <v>1024</v>
      </c>
      <c r="B1190" s="1">
        <v>125834.59</v>
      </c>
    </row>
    <row r="1191" spans="1:2" x14ac:dyDescent="0.2">
      <c r="A1191">
        <v>1048</v>
      </c>
      <c r="B1191" s="1">
        <v>136996.84599999999</v>
      </c>
    </row>
    <row r="1192" spans="1:2" x14ac:dyDescent="0.2">
      <c r="A1192">
        <v>1006</v>
      </c>
      <c r="B1192" s="1">
        <v>136996.84599999999</v>
      </c>
    </row>
    <row r="1193" spans="1:2" x14ac:dyDescent="0.2">
      <c r="A1193">
        <v>1089</v>
      </c>
      <c r="B1193" s="1">
        <v>136996.84599999999</v>
      </c>
    </row>
    <row r="1194" spans="1:2" x14ac:dyDescent="0.2">
      <c r="A1194">
        <v>1099</v>
      </c>
      <c r="B1194" s="1">
        <v>136996.84599999999</v>
      </c>
    </row>
    <row r="1195" spans="1:2" x14ac:dyDescent="0.2">
      <c r="A1195">
        <v>1144</v>
      </c>
      <c r="B1195" s="1">
        <v>136996.84599999999</v>
      </c>
    </row>
    <row r="1196" spans="1:2" x14ac:dyDescent="0.2">
      <c r="A1196">
        <v>1097</v>
      </c>
      <c r="B1196" s="1">
        <v>136996.84599999999</v>
      </c>
    </row>
    <row r="1197" spans="1:2" x14ac:dyDescent="0.2">
      <c r="A1197">
        <v>1147</v>
      </c>
      <c r="B1197" s="1">
        <v>136996.84599999999</v>
      </c>
    </row>
    <row r="1198" spans="1:2" x14ac:dyDescent="0.2">
      <c r="A1198">
        <v>1156</v>
      </c>
      <c r="B1198" s="1">
        <v>136996.84599999999</v>
      </c>
    </row>
    <row r="1199" spans="1:2" x14ac:dyDescent="0.2">
      <c r="A1199">
        <v>1012</v>
      </c>
      <c r="B1199" s="1">
        <v>136996.84599999999</v>
      </c>
    </row>
    <row r="1200" spans="1:2" x14ac:dyDescent="0.2">
      <c r="A1200">
        <v>1090</v>
      </c>
      <c r="B1200" s="1">
        <v>136996.84599999999</v>
      </c>
    </row>
    <row r="1201" spans="1:2" x14ac:dyDescent="0.2">
      <c r="A1201">
        <v>776</v>
      </c>
      <c r="B1201" s="1">
        <v>206057.323</v>
      </c>
    </row>
    <row r="1202" spans="1:2" x14ac:dyDescent="0.2">
      <c r="A1202">
        <v>1083</v>
      </c>
      <c r="B1202" s="1">
        <v>206057.323</v>
      </c>
    </row>
    <row r="1203" spans="1:2" x14ac:dyDescent="0.2">
      <c r="A1203">
        <v>1043</v>
      </c>
      <c r="B1203" s="1">
        <v>206057.323</v>
      </c>
    </row>
    <row r="1204" spans="1:2" x14ac:dyDescent="0.2">
      <c r="A1204">
        <v>1421</v>
      </c>
      <c r="B1204" s="1">
        <v>206057.323</v>
      </c>
    </row>
    <row r="1205" spans="1:2" x14ac:dyDescent="0.2">
      <c r="A1205">
        <v>1155</v>
      </c>
      <c r="B1205" s="1">
        <v>206057.323</v>
      </c>
    </row>
    <row r="1206" spans="1:2" x14ac:dyDescent="0.2">
      <c r="A1206">
        <v>1017</v>
      </c>
      <c r="B1206" s="1">
        <v>206057.323</v>
      </c>
    </row>
    <row r="1207" spans="1:2" x14ac:dyDescent="0.2">
      <c r="A1207">
        <v>998</v>
      </c>
      <c r="B1207" s="1">
        <v>206057.323</v>
      </c>
    </row>
    <row r="1208" spans="1:2" x14ac:dyDescent="0.2">
      <c r="A1208">
        <v>1083</v>
      </c>
      <c r="B1208" s="1">
        <v>206057.323</v>
      </c>
    </row>
    <row r="1209" spans="1:2" x14ac:dyDescent="0.2">
      <c r="A1209">
        <v>1370</v>
      </c>
      <c r="B1209" s="1">
        <v>206057.323</v>
      </c>
    </row>
    <row r="1210" spans="1:2" x14ac:dyDescent="0.2">
      <c r="A1210">
        <v>1064</v>
      </c>
      <c r="B1210" s="1">
        <v>206057.323</v>
      </c>
    </row>
    <row r="1211" spans="1:2" x14ac:dyDescent="0.2">
      <c r="A1211">
        <v>908</v>
      </c>
      <c r="B1211" s="1">
        <v>206057.323</v>
      </c>
    </row>
    <row r="1212" spans="1:2" x14ac:dyDescent="0.2">
      <c r="A1212">
        <v>869</v>
      </c>
      <c r="B1212" s="1">
        <v>206057.323</v>
      </c>
    </row>
    <row r="1213" spans="1:2" x14ac:dyDescent="0.2">
      <c r="A1213">
        <v>1067</v>
      </c>
      <c r="B1213" s="1">
        <v>206057.323</v>
      </c>
    </row>
    <row r="1214" spans="1:2" x14ac:dyDescent="0.2">
      <c r="A1214">
        <v>824</v>
      </c>
      <c r="B1214" s="1">
        <v>206057.323</v>
      </c>
    </row>
    <row r="1215" spans="1:2" x14ac:dyDescent="0.2">
      <c r="A1215">
        <v>1083</v>
      </c>
      <c r="B1215" s="1">
        <v>206057.323</v>
      </c>
    </row>
    <row r="1216" spans="1:2" x14ac:dyDescent="0.2">
      <c r="A1216">
        <v>868</v>
      </c>
      <c r="B1216" s="1">
        <v>206057.323</v>
      </c>
    </row>
    <row r="1217" spans="1:2" x14ac:dyDescent="0.2">
      <c r="A1217">
        <v>835</v>
      </c>
      <c r="B1217" s="1">
        <v>206057.323</v>
      </c>
    </row>
    <row r="1218" spans="1:2" x14ac:dyDescent="0.2">
      <c r="A1218">
        <v>1172</v>
      </c>
      <c r="B1218" s="1">
        <v>206057.323</v>
      </c>
    </row>
    <row r="1219" spans="1:2" x14ac:dyDescent="0.2">
      <c r="A1219">
        <v>840</v>
      </c>
      <c r="B1219" s="1">
        <v>206057.323</v>
      </c>
    </row>
    <row r="1220" spans="1:2" x14ac:dyDescent="0.2">
      <c r="A1220">
        <v>809</v>
      </c>
      <c r="B1220" s="1">
        <v>206057.323</v>
      </c>
    </row>
    <row r="1221" spans="1:2" x14ac:dyDescent="0.2">
      <c r="A1221">
        <v>846</v>
      </c>
      <c r="B1221" s="1">
        <v>206057.323</v>
      </c>
    </row>
    <row r="1222" spans="1:2" x14ac:dyDescent="0.2">
      <c r="A1222">
        <v>935</v>
      </c>
      <c r="B1222" s="1">
        <v>206057.323</v>
      </c>
    </row>
    <row r="1223" spans="1:2" x14ac:dyDescent="0.2">
      <c r="A1223">
        <v>815</v>
      </c>
      <c r="B1223" s="1">
        <v>206057.323</v>
      </c>
    </row>
    <row r="1224" spans="1:2" x14ac:dyDescent="0.2">
      <c r="A1224">
        <v>810</v>
      </c>
      <c r="B1224" s="1">
        <v>206057.323</v>
      </c>
    </row>
    <row r="1225" spans="1:2" x14ac:dyDescent="0.2">
      <c r="A1225">
        <v>860</v>
      </c>
      <c r="B1225" s="1">
        <v>206057.323</v>
      </c>
    </row>
    <row r="1226" spans="1:2" x14ac:dyDescent="0.2">
      <c r="A1226">
        <v>852</v>
      </c>
      <c r="B1226" s="1">
        <v>206057.323</v>
      </c>
    </row>
    <row r="1227" spans="1:2" x14ac:dyDescent="0.2">
      <c r="A1227">
        <v>891</v>
      </c>
      <c r="B1227" s="1">
        <v>206057.323</v>
      </c>
    </row>
    <row r="1228" spans="1:2" x14ac:dyDescent="0.2">
      <c r="A1228">
        <v>844</v>
      </c>
      <c r="B1228" s="1">
        <v>206057.323</v>
      </c>
    </row>
    <row r="1229" spans="1:2" x14ac:dyDescent="0.2">
      <c r="A1229">
        <v>856</v>
      </c>
      <c r="B1229" s="1">
        <v>206057.323</v>
      </c>
    </row>
    <row r="1230" spans="1:2" x14ac:dyDescent="0.2">
      <c r="A1230">
        <v>999</v>
      </c>
      <c r="B1230" s="1">
        <v>206057.323</v>
      </c>
    </row>
    <row r="1231" spans="1:2" x14ac:dyDescent="0.2">
      <c r="A1231">
        <v>818</v>
      </c>
      <c r="B1231" s="1">
        <v>206057.323</v>
      </c>
    </row>
    <row r="1232" spans="1:2" x14ac:dyDescent="0.2">
      <c r="A1232">
        <v>904</v>
      </c>
      <c r="B1232" s="1">
        <v>206057.323</v>
      </c>
    </row>
    <row r="1233" spans="1:2" x14ac:dyDescent="0.2">
      <c r="A1233">
        <v>894</v>
      </c>
      <c r="B1233" s="1">
        <v>206057.323</v>
      </c>
    </row>
    <row r="1234" spans="1:2" x14ac:dyDescent="0.2">
      <c r="A1234">
        <v>868</v>
      </c>
      <c r="B1234" s="1">
        <v>206057.323</v>
      </c>
    </row>
    <row r="1235" spans="1:2" x14ac:dyDescent="0.2">
      <c r="A1235">
        <v>955</v>
      </c>
      <c r="B1235" s="1">
        <v>206057.323</v>
      </c>
    </row>
    <row r="1236" spans="1:2" x14ac:dyDescent="0.2">
      <c r="A1236">
        <v>908</v>
      </c>
      <c r="B1236" s="1">
        <v>206057.323</v>
      </c>
    </row>
    <row r="1237" spans="1:2" x14ac:dyDescent="0.2">
      <c r="A1237">
        <v>830</v>
      </c>
      <c r="B1237" s="1">
        <v>268556.59100000001</v>
      </c>
    </row>
    <row r="1238" spans="1:2" x14ac:dyDescent="0.2">
      <c r="A1238">
        <v>820</v>
      </c>
      <c r="B1238" s="1">
        <v>268556.59100000001</v>
      </c>
    </row>
    <row r="1239" spans="1:2" x14ac:dyDescent="0.2">
      <c r="A1239">
        <v>798</v>
      </c>
      <c r="B1239" s="1">
        <v>268556.59100000001</v>
      </c>
    </row>
    <row r="1240" spans="1:2" x14ac:dyDescent="0.2">
      <c r="A1240">
        <v>984</v>
      </c>
      <c r="B1240" s="1">
        <v>268556.59100000001</v>
      </c>
    </row>
    <row r="1241" spans="1:2" x14ac:dyDescent="0.2">
      <c r="A1241">
        <v>855</v>
      </c>
      <c r="B1241" s="1">
        <v>268556.59100000001</v>
      </c>
    </row>
    <row r="1242" spans="1:2" x14ac:dyDescent="0.2">
      <c r="A1242">
        <v>937</v>
      </c>
      <c r="B1242" s="1">
        <v>268556.59100000001</v>
      </c>
    </row>
    <row r="1243" spans="1:2" x14ac:dyDescent="0.2">
      <c r="A1243">
        <v>877</v>
      </c>
      <c r="B1243" s="1">
        <v>268556.59100000001</v>
      </c>
    </row>
    <row r="1244" spans="1:2" x14ac:dyDescent="0.2">
      <c r="A1244">
        <v>943</v>
      </c>
      <c r="B1244" s="1">
        <v>268556.59100000001</v>
      </c>
    </row>
    <row r="1245" spans="1:2" x14ac:dyDescent="0.2">
      <c r="A1245">
        <v>1012</v>
      </c>
      <c r="B1245" s="1">
        <v>268556.59100000001</v>
      </c>
    </row>
    <row r="1246" spans="1:2" x14ac:dyDescent="0.2">
      <c r="A1246">
        <v>980</v>
      </c>
      <c r="B1246" s="1">
        <v>268556.59100000001</v>
      </c>
    </row>
    <row r="1247" spans="1:2" x14ac:dyDescent="0.2">
      <c r="A1247">
        <v>1087</v>
      </c>
      <c r="B1247" s="1">
        <v>268556.59100000001</v>
      </c>
    </row>
    <row r="1248" spans="1:2" x14ac:dyDescent="0.2">
      <c r="A1248">
        <v>986</v>
      </c>
      <c r="B1248" s="1">
        <v>268556.59100000001</v>
      </c>
    </row>
    <row r="1249" spans="1:2" x14ac:dyDescent="0.2">
      <c r="A1249">
        <v>1090</v>
      </c>
      <c r="B1249" s="1">
        <v>268556.59100000001</v>
      </c>
    </row>
    <row r="1250" spans="1:2" x14ac:dyDescent="0.2">
      <c r="A1250">
        <v>1040</v>
      </c>
      <c r="B1250" s="1">
        <v>268556.59100000001</v>
      </c>
    </row>
    <row r="1251" spans="1:2" x14ac:dyDescent="0.2">
      <c r="A1251">
        <v>804</v>
      </c>
      <c r="B1251" s="1">
        <v>268556.59100000001</v>
      </c>
    </row>
    <row r="1252" spans="1:2" x14ac:dyDescent="0.2">
      <c r="A1252">
        <v>1104</v>
      </c>
      <c r="B1252" s="1">
        <v>268556.59100000001</v>
      </c>
    </row>
    <row r="1253" spans="1:2" x14ac:dyDescent="0.2">
      <c r="A1253">
        <v>857</v>
      </c>
      <c r="B1253" s="1">
        <v>268556.59100000001</v>
      </c>
    </row>
    <row r="1254" spans="1:2" x14ac:dyDescent="0.2">
      <c r="A1254">
        <v>1024</v>
      </c>
      <c r="B1254" s="1">
        <v>268556.59100000001</v>
      </c>
    </row>
    <row r="1255" spans="1:2" x14ac:dyDescent="0.2">
      <c r="A1255">
        <v>787</v>
      </c>
      <c r="B1255" s="1">
        <v>268556.59100000001</v>
      </c>
    </row>
    <row r="1256" spans="1:2" x14ac:dyDescent="0.2">
      <c r="A1256">
        <v>1341</v>
      </c>
      <c r="B1256" s="1">
        <v>268556.59100000001</v>
      </c>
    </row>
    <row r="1257" spans="1:2" x14ac:dyDescent="0.2">
      <c r="A1257">
        <v>1019</v>
      </c>
      <c r="B1257" s="1">
        <v>268556.59100000001</v>
      </c>
    </row>
    <row r="1258" spans="1:2" x14ac:dyDescent="0.2">
      <c r="A1258">
        <v>762</v>
      </c>
      <c r="B1258" s="1">
        <v>268556.59100000001</v>
      </c>
    </row>
    <row r="1259" spans="1:2" x14ac:dyDescent="0.2">
      <c r="A1259">
        <v>1254</v>
      </c>
      <c r="B1259" s="1">
        <v>268556.59100000001</v>
      </c>
    </row>
    <row r="1260" spans="1:2" x14ac:dyDescent="0.2">
      <c r="A1260">
        <v>867</v>
      </c>
      <c r="B1260" s="1">
        <v>268556.59100000001</v>
      </c>
    </row>
    <row r="1261" spans="1:2" x14ac:dyDescent="0.2">
      <c r="A1261">
        <v>853</v>
      </c>
      <c r="B1261" s="1">
        <v>268556.59100000001</v>
      </c>
    </row>
    <row r="1262" spans="1:2" x14ac:dyDescent="0.2">
      <c r="A1262">
        <v>784</v>
      </c>
      <c r="B1262" s="1">
        <v>268556.59100000001</v>
      </c>
    </row>
    <row r="1263" spans="1:2" x14ac:dyDescent="0.2">
      <c r="A1263">
        <v>1367</v>
      </c>
      <c r="B1263" s="1">
        <v>268556.59100000001</v>
      </c>
    </row>
    <row r="1264" spans="1:2" x14ac:dyDescent="0.2">
      <c r="A1264">
        <v>813</v>
      </c>
      <c r="B1264" s="1">
        <v>268556.59100000001</v>
      </c>
    </row>
    <row r="1265" spans="1:2" x14ac:dyDescent="0.2">
      <c r="A1265">
        <v>782</v>
      </c>
      <c r="B1265" s="1">
        <v>268556.59100000001</v>
      </c>
    </row>
    <row r="1266" spans="1:2" x14ac:dyDescent="0.2">
      <c r="A1266">
        <v>967</v>
      </c>
      <c r="B1266" s="1">
        <v>268556.59100000001</v>
      </c>
    </row>
    <row r="1267" spans="1:2" x14ac:dyDescent="0.2">
      <c r="A1267">
        <v>837</v>
      </c>
      <c r="B1267" s="1">
        <v>268556.59100000001</v>
      </c>
    </row>
    <row r="1268" spans="1:2" x14ac:dyDescent="0.2">
      <c r="A1268">
        <v>961</v>
      </c>
      <c r="B1268" s="1">
        <v>268556.59100000001</v>
      </c>
    </row>
    <row r="1269" spans="1:2" x14ac:dyDescent="0.2">
      <c r="A1269">
        <v>823</v>
      </c>
      <c r="B1269" s="1">
        <v>268556.59100000001</v>
      </c>
    </row>
    <row r="1270" spans="1:2" x14ac:dyDescent="0.2">
      <c r="A1270">
        <v>859</v>
      </c>
      <c r="B1270" s="1">
        <v>268556.59100000001</v>
      </c>
    </row>
    <row r="1271" spans="1:2" x14ac:dyDescent="0.2">
      <c r="A1271">
        <v>860</v>
      </c>
      <c r="B1271" s="1">
        <v>268556.59100000001</v>
      </c>
    </row>
    <row r="1272" spans="1:2" x14ac:dyDescent="0.2">
      <c r="A1272">
        <v>849</v>
      </c>
      <c r="B1272" s="1">
        <v>268556.59100000001</v>
      </c>
    </row>
    <row r="1273" spans="1:2" x14ac:dyDescent="0.2">
      <c r="A1273">
        <v>857</v>
      </c>
      <c r="B1273" s="1">
        <v>268556.59100000001</v>
      </c>
    </row>
    <row r="1274" spans="1:2" x14ac:dyDescent="0.2">
      <c r="A1274">
        <v>901</v>
      </c>
      <c r="B1274" s="1">
        <v>268556.59100000001</v>
      </c>
    </row>
    <row r="1275" spans="1:2" x14ac:dyDescent="0.2">
      <c r="A1275">
        <v>846</v>
      </c>
      <c r="B1275" s="1">
        <v>268556.59100000001</v>
      </c>
    </row>
    <row r="1276" spans="1:2" x14ac:dyDescent="0.2">
      <c r="A1276">
        <v>855</v>
      </c>
      <c r="B1276" s="1">
        <v>268556.59100000001</v>
      </c>
    </row>
    <row r="1277" spans="1:2" x14ac:dyDescent="0.2">
      <c r="A1277">
        <v>854</v>
      </c>
      <c r="B1277" s="1">
        <v>268556.59100000001</v>
      </c>
    </row>
    <row r="1278" spans="1:2" x14ac:dyDescent="0.2">
      <c r="A1278">
        <v>958</v>
      </c>
      <c r="B1278" s="1">
        <v>268556.59100000001</v>
      </c>
    </row>
    <row r="1279" spans="1:2" x14ac:dyDescent="0.2">
      <c r="A1279">
        <v>833</v>
      </c>
      <c r="B1279" s="1">
        <v>268556.59100000001</v>
      </c>
    </row>
    <row r="1280" spans="1:2" x14ac:dyDescent="0.2">
      <c r="A1280">
        <v>1020</v>
      </c>
      <c r="B1280" s="1">
        <v>268556.59100000001</v>
      </c>
    </row>
    <row r="1281" spans="1:2" x14ac:dyDescent="0.2">
      <c r="A1281">
        <v>903</v>
      </c>
      <c r="B1281" s="1">
        <v>268556.59100000001</v>
      </c>
    </row>
    <row r="1282" spans="1:2" x14ac:dyDescent="0.2">
      <c r="A1282">
        <v>1031</v>
      </c>
      <c r="B1282" s="1">
        <v>268556.59100000001</v>
      </c>
    </row>
    <row r="1283" spans="1:2" x14ac:dyDescent="0.2">
      <c r="A1283">
        <v>1104</v>
      </c>
      <c r="B1283" s="1">
        <v>268556.59100000001</v>
      </c>
    </row>
    <row r="1284" spans="1:2" x14ac:dyDescent="0.2">
      <c r="A1284">
        <v>1094</v>
      </c>
      <c r="B1284" s="1">
        <v>268556.59100000001</v>
      </c>
    </row>
    <row r="1285" spans="1:2" x14ac:dyDescent="0.2">
      <c r="B1285" s="1"/>
    </row>
    <row r="1286" spans="1:2" x14ac:dyDescent="0.2">
      <c r="B1286" s="1"/>
    </row>
    <row r="1287" spans="1:2" x14ac:dyDescent="0.2">
      <c r="B1287" s="1"/>
    </row>
    <row r="1288" spans="1:2" x14ac:dyDescent="0.2">
      <c r="B1288" s="1"/>
    </row>
    <row r="1289" spans="1:2" x14ac:dyDescent="0.2">
      <c r="B1289" s="1"/>
    </row>
    <row r="1290" spans="1:2" x14ac:dyDescent="0.2">
      <c r="B1290" s="1"/>
    </row>
    <row r="1291" spans="1:2" x14ac:dyDescent="0.2">
      <c r="B1291" s="1"/>
    </row>
    <row r="1292" spans="1:2" x14ac:dyDescent="0.2">
      <c r="B1292" s="1"/>
    </row>
    <row r="1293" spans="1:2" x14ac:dyDescent="0.2">
      <c r="B1293" s="1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A7D2-8C2F-A649-8D62-EF016919CD35}">
  <dimension ref="A1:L835"/>
  <sheetViews>
    <sheetView workbookViewId="0">
      <selection activeCell="I28" sqref="I28"/>
    </sheetView>
  </sheetViews>
  <sheetFormatPr baseColWidth="10" defaultRowHeight="16" x14ac:dyDescent="0.2"/>
  <cols>
    <col min="6" max="6" width="19.5" customWidth="1"/>
  </cols>
  <sheetData>
    <row r="1" spans="1:12" x14ac:dyDescent="0.2">
      <c r="A1" t="s">
        <v>2191</v>
      </c>
      <c r="B1" t="s">
        <v>2192</v>
      </c>
      <c r="C1" t="s">
        <v>2193</v>
      </c>
      <c r="D1" t="s">
        <v>2194</v>
      </c>
      <c r="F1" t="s">
        <v>2265</v>
      </c>
    </row>
    <row r="2" spans="1:12" x14ac:dyDescent="0.2">
      <c r="A2">
        <v>1000</v>
      </c>
      <c r="B2">
        <v>810</v>
      </c>
      <c r="C2">
        <v>1019</v>
      </c>
      <c r="D2">
        <v>1088</v>
      </c>
    </row>
    <row r="3" spans="1:12" ht="17" thickBot="1" x14ac:dyDescent="0.25">
      <c r="A3">
        <v>876</v>
      </c>
      <c r="B3">
        <v>1206</v>
      </c>
      <c r="C3">
        <v>1130</v>
      </c>
      <c r="D3">
        <v>892</v>
      </c>
      <c r="E3" s="16"/>
      <c r="F3" t="s">
        <v>2266</v>
      </c>
    </row>
    <row r="4" spans="1:12" x14ac:dyDescent="0.2">
      <c r="A4">
        <v>1015</v>
      </c>
      <c r="B4">
        <v>906</v>
      </c>
      <c r="C4">
        <v>1280</v>
      </c>
      <c r="D4">
        <v>1111</v>
      </c>
      <c r="E4" s="16"/>
      <c r="F4" s="6" t="s">
        <v>2267</v>
      </c>
      <c r="G4" s="6" t="s">
        <v>2202</v>
      </c>
      <c r="H4" s="6" t="s">
        <v>2268</v>
      </c>
      <c r="I4" s="6" t="s">
        <v>2269</v>
      </c>
      <c r="J4" s="6" t="s">
        <v>2247</v>
      </c>
    </row>
    <row r="5" spans="1:12" x14ac:dyDescent="0.2">
      <c r="A5">
        <v>800</v>
      </c>
      <c r="B5">
        <v>870</v>
      </c>
      <c r="C5">
        <v>1031</v>
      </c>
      <c r="D5">
        <v>885</v>
      </c>
      <c r="E5" s="16"/>
      <c r="F5" s="4" t="s">
        <v>2191</v>
      </c>
      <c r="G5" s="30">
        <v>834</v>
      </c>
      <c r="H5" s="30">
        <v>841208</v>
      </c>
      <c r="I5" s="31">
        <v>1008.6426858513189</v>
      </c>
      <c r="J5" s="31">
        <v>9642.7893401965102</v>
      </c>
    </row>
    <row r="6" spans="1:12" x14ac:dyDescent="0.2">
      <c r="A6">
        <v>837</v>
      </c>
      <c r="B6">
        <v>1012</v>
      </c>
      <c r="C6">
        <v>963</v>
      </c>
      <c r="D6">
        <v>1145</v>
      </c>
      <c r="E6" s="16"/>
      <c r="F6" s="4" t="s">
        <v>2192</v>
      </c>
      <c r="G6" s="30">
        <v>318</v>
      </c>
      <c r="H6" s="30">
        <v>320684</v>
      </c>
      <c r="I6" s="31">
        <v>1008.440251572327</v>
      </c>
      <c r="J6" s="31">
        <v>9815.0610876336596</v>
      </c>
    </row>
    <row r="7" spans="1:12" x14ac:dyDescent="0.2">
      <c r="A7">
        <v>1053</v>
      </c>
      <c r="B7">
        <v>823</v>
      </c>
      <c r="C7">
        <v>984</v>
      </c>
      <c r="D7">
        <v>1065</v>
      </c>
      <c r="E7" s="16"/>
      <c r="F7" s="4" t="s">
        <v>2193</v>
      </c>
      <c r="G7" s="30">
        <v>114</v>
      </c>
      <c r="H7" s="30">
        <v>118202</v>
      </c>
      <c r="I7" s="31">
        <v>1036.859649122807</v>
      </c>
      <c r="J7" s="31">
        <v>11252.900481291708</v>
      </c>
    </row>
    <row r="8" spans="1:12" ht="17" thickBot="1" x14ac:dyDescent="0.25">
      <c r="A8">
        <v>833</v>
      </c>
      <c r="B8">
        <v>877</v>
      </c>
      <c r="C8">
        <v>928</v>
      </c>
      <c r="D8">
        <v>893</v>
      </c>
      <c r="E8" s="16"/>
      <c r="F8" s="5" t="s">
        <v>2194</v>
      </c>
      <c r="G8" s="32">
        <v>16</v>
      </c>
      <c r="H8" s="32">
        <v>16385</v>
      </c>
      <c r="I8" s="33">
        <v>1024.0625</v>
      </c>
      <c r="J8" s="33">
        <v>10375.262500000001</v>
      </c>
    </row>
    <row r="9" spans="1:12" x14ac:dyDescent="0.2">
      <c r="A9">
        <v>920</v>
      </c>
      <c r="B9">
        <v>852</v>
      </c>
      <c r="C9">
        <v>1119</v>
      </c>
      <c r="D9">
        <v>943</v>
      </c>
      <c r="E9" s="16"/>
    </row>
    <row r="10" spans="1:12" x14ac:dyDescent="0.2">
      <c r="A10">
        <v>1075</v>
      </c>
      <c r="B10">
        <v>1019</v>
      </c>
      <c r="C10">
        <v>1009</v>
      </c>
      <c r="D10">
        <v>1024</v>
      </c>
      <c r="E10" s="16"/>
    </row>
    <row r="11" spans="1:12" ht="17" thickBot="1" x14ac:dyDescent="0.25">
      <c r="A11">
        <v>829</v>
      </c>
      <c r="B11">
        <v>860</v>
      </c>
      <c r="C11">
        <v>964</v>
      </c>
      <c r="D11">
        <v>974</v>
      </c>
      <c r="F11" t="s">
        <v>2270</v>
      </c>
    </row>
    <row r="12" spans="1:12" x14ac:dyDescent="0.2">
      <c r="A12">
        <v>890</v>
      </c>
      <c r="B12">
        <v>996</v>
      </c>
      <c r="C12">
        <v>1013</v>
      </c>
      <c r="D12">
        <v>1207</v>
      </c>
      <c r="F12" s="6" t="s">
        <v>2271</v>
      </c>
      <c r="G12" s="6" t="s">
        <v>2272</v>
      </c>
      <c r="H12" s="6" t="s">
        <v>2250</v>
      </c>
      <c r="I12" s="6" t="s">
        <v>2273</v>
      </c>
      <c r="J12" s="6" t="s">
        <v>2262</v>
      </c>
      <c r="K12" s="6" t="s">
        <v>2274</v>
      </c>
      <c r="L12" s="6" t="s">
        <v>2260</v>
      </c>
    </row>
    <row r="13" spans="1:12" x14ac:dyDescent="0.2">
      <c r="A13">
        <v>1061</v>
      </c>
      <c r="B13">
        <v>1101</v>
      </c>
      <c r="C13">
        <v>1227</v>
      </c>
      <c r="D13">
        <v>1039</v>
      </c>
      <c r="F13" s="4" t="s">
        <v>2275</v>
      </c>
      <c r="G13" s="31">
        <v>85571.557895872742</v>
      </c>
      <c r="H13" s="30">
        <v>3</v>
      </c>
      <c r="I13" s="31">
        <v>28523.852631957579</v>
      </c>
      <c r="J13" s="31">
        <v>2.8998021155883831</v>
      </c>
      <c r="K13" s="31">
        <v>3.3964869044192623E-2</v>
      </c>
      <c r="L13" s="31">
        <v>2.6118656947453895</v>
      </c>
    </row>
    <row r="14" spans="1:12" x14ac:dyDescent="0.2">
      <c r="A14">
        <v>931</v>
      </c>
      <c r="B14">
        <v>1096</v>
      </c>
      <c r="C14">
        <v>1205</v>
      </c>
      <c r="D14">
        <v>987</v>
      </c>
      <c r="F14" s="4" t="s">
        <v>2276</v>
      </c>
      <c r="G14" s="30">
        <v>12571024.577049529</v>
      </c>
      <c r="H14" s="30">
        <v>1278</v>
      </c>
      <c r="I14" s="31">
        <v>9836.4824546553446</v>
      </c>
      <c r="J14" s="31"/>
      <c r="K14" s="31"/>
      <c r="L14" s="31"/>
    </row>
    <row r="15" spans="1:12" ht="17" thickBot="1" x14ac:dyDescent="0.25">
      <c r="A15">
        <v>960</v>
      </c>
      <c r="B15">
        <v>1021</v>
      </c>
      <c r="C15">
        <v>1025</v>
      </c>
      <c r="D15">
        <v>908</v>
      </c>
      <c r="F15" s="5" t="s">
        <v>13</v>
      </c>
      <c r="G15" s="32">
        <v>12656596.134945402</v>
      </c>
      <c r="H15" s="32">
        <v>1281</v>
      </c>
      <c r="I15" s="32"/>
      <c r="J15" s="32"/>
      <c r="K15" s="32"/>
      <c r="L15" s="32"/>
    </row>
    <row r="16" spans="1:12" x14ac:dyDescent="0.2">
      <c r="A16">
        <v>947</v>
      </c>
      <c r="B16">
        <v>833</v>
      </c>
      <c r="C16">
        <v>950</v>
      </c>
      <c r="D16">
        <v>1130</v>
      </c>
      <c r="F16" s="4"/>
      <c r="G16" s="4"/>
      <c r="H16" s="4"/>
      <c r="I16" s="4"/>
      <c r="J16" s="4"/>
      <c r="K16" s="4"/>
      <c r="L16" s="4"/>
    </row>
    <row r="17" spans="1:12" x14ac:dyDescent="0.2">
      <c r="A17">
        <v>784</v>
      </c>
      <c r="B17">
        <v>855</v>
      </c>
      <c r="C17">
        <v>1189</v>
      </c>
      <c r="D17">
        <v>1094</v>
      </c>
      <c r="F17" s="16"/>
      <c r="G17" s="16"/>
      <c r="H17" s="16"/>
      <c r="I17" s="16"/>
      <c r="J17" s="16"/>
      <c r="K17" s="16"/>
      <c r="L17" s="16"/>
    </row>
    <row r="18" spans="1:12" x14ac:dyDescent="0.2">
      <c r="A18">
        <v>1022</v>
      </c>
      <c r="B18">
        <v>1036</v>
      </c>
      <c r="C18">
        <v>833</v>
      </c>
    </row>
    <row r="19" spans="1:12" x14ac:dyDescent="0.2">
      <c r="A19">
        <v>875</v>
      </c>
      <c r="B19">
        <v>908</v>
      </c>
      <c r="C19">
        <v>957</v>
      </c>
    </row>
    <row r="20" spans="1:12" x14ac:dyDescent="0.2">
      <c r="A20">
        <v>847</v>
      </c>
      <c r="B20">
        <v>991</v>
      </c>
      <c r="C20">
        <v>984</v>
      </c>
    </row>
    <row r="21" spans="1:12" x14ac:dyDescent="0.2">
      <c r="A21">
        <v>1055</v>
      </c>
      <c r="B21">
        <v>908</v>
      </c>
      <c r="C21">
        <v>1149</v>
      </c>
    </row>
    <row r="22" spans="1:12" x14ac:dyDescent="0.2">
      <c r="A22">
        <v>1055</v>
      </c>
      <c r="B22">
        <v>885</v>
      </c>
      <c r="C22">
        <v>1044</v>
      </c>
    </row>
    <row r="23" spans="1:12" x14ac:dyDescent="0.2">
      <c r="A23">
        <v>975</v>
      </c>
      <c r="B23">
        <v>985</v>
      </c>
      <c r="C23">
        <v>859</v>
      </c>
    </row>
    <row r="24" spans="1:12" x14ac:dyDescent="0.2">
      <c r="A24">
        <v>977</v>
      </c>
      <c r="B24">
        <v>1085</v>
      </c>
      <c r="C24">
        <v>953</v>
      </c>
    </row>
    <row r="25" spans="1:12" x14ac:dyDescent="0.2">
      <c r="A25">
        <v>986</v>
      </c>
      <c r="B25">
        <v>1056</v>
      </c>
      <c r="C25">
        <v>976</v>
      </c>
    </row>
    <row r="26" spans="1:12" x14ac:dyDescent="0.2">
      <c r="A26">
        <v>1063</v>
      </c>
      <c r="B26">
        <v>1084</v>
      </c>
      <c r="C26">
        <v>1190</v>
      </c>
    </row>
    <row r="27" spans="1:12" x14ac:dyDescent="0.2">
      <c r="A27">
        <v>936</v>
      </c>
      <c r="B27">
        <v>1092</v>
      </c>
      <c r="C27">
        <v>1243</v>
      </c>
    </row>
    <row r="28" spans="1:12" x14ac:dyDescent="0.2">
      <c r="A28">
        <v>977</v>
      </c>
      <c r="B28">
        <v>878</v>
      </c>
      <c r="C28">
        <v>986</v>
      </c>
    </row>
    <row r="29" spans="1:12" x14ac:dyDescent="0.2">
      <c r="A29">
        <v>983</v>
      </c>
      <c r="B29">
        <v>1070</v>
      </c>
      <c r="C29">
        <v>1080</v>
      </c>
    </row>
    <row r="30" spans="1:12" x14ac:dyDescent="0.2">
      <c r="A30">
        <v>966</v>
      </c>
      <c r="B30">
        <v>1065</v>
      </c>
      <c r="C30">
        <v>978</v>
      </c>
    </row>
    <row r="31" spans="1:12" x14ac:dyDescent="0.2">
      <c r="A31">
        <v>870</v>
      </c>
      <c r="B31">
        <v>935</v>
      </c>
      <c r="C31">
        <v>1242</v>
      </c>
    </row>
    <row r="32" spans="1:12" x14ac:dyDescent="0.2">
      <c r="A32">
        <v>785</v>
      </c>
      <c r="B32">
        <v>1008</v>
      </c>
      <c r="C32">
        <v>1012</v>
      </c>
    </row>
    <row r="33" spans="1:3" x14ac:dyDescent="0.2">
      <c r="A33">
        <v>1034</v>
      </c>
      <c r="B33">
        <v>879</v>
      </c>
      <c r="C33">
        <v>1051</v>
      </c>
    </row>
    <row r="34" spans="1:3" x14ac:dyDescent="0.2">
      <c r="A34">
        <v>992</v>
      </c>
      <c r="B34">
        <v>1057</v>
      </c>
      <c r="C34">
        <v>1030</v>
      </c>
    </row>
    <row r="35" spans="1:3" x14ac:dyDescent="0.2">
      <c r="A35">
        <v>828</v>
      </c>
      <c r="B35">
        <v>1061</v>
      </c>
      <c r="C35">
        <v>1132</v>
      </c>
    </row>
    <row r="36" spans="1:3" x14ac:dyDescent="0.2">
      <c r="A36">
        <v>979</v>
      </c>
      <c r="B36">
        <v>1056</v>
      </c>
      <c r="C36">
        <v>1040</v>
      </c>
    </row>
    <row r="37" spans="1:3" x14ac:dyDescent="0.2">
      <c r="A37">
        <v>953</v>
      </c>
      <c r="B37">
        <v>1023</v>
      </c>
      <c r="C37">
        <v>1048</v>
      </c>
    </row>
    <row r="38" spans="1:3" x14ac:dyDescent="0.2">
      <c r="A38">
        <v>1014</v>
      </c>
      <c r="B38">
        <v>1066</v>
      </c>
      <c r="C38">
        <v>984</v>
      </c>
    </row>
    <row r="39" spans="1:3" x14ac:dyDescent="0.2">
      <c r="A39">
        <v>830</v>
      </c>
      <c r="B39">
        <v>1030</v>
      </c>
      <c r="C39">
        <v>1060</v>
      </c>
    </row>
    <row r="40" spans="1:3" x14ac:dyDescent="0.2">
      <c r="A40">
        <v>830</v>
      </c>
      <c r="B40">
        <v>973</v>
      </c>
      <c r="C40">
        <v>1052</v>
      </c>
    </row>
    <row r="41" spans="1:3" x14ac:dyDescent="0.2">
      <c r="A41">
        <v>945</v>
      </c>
      <c r="B41">
        <v>859</v>
      </c>
      <c r="C41">
        <v>1176</v>
      </c>
    </row>
    <row r="42" spans="1:3" x14ac:dyDescent="0.2">
      <c r="A42">
        <v>950</v>
      </c>
      <c r="B42">
        <v>936</v>
      </c>
      <c r="C42">
        <v>1010</v>
      </c>
    </row>
    <row r="43" spans="1:3" x14ac:dyDescent="0.2">
      <c r="A43">
        <v>1027</v>
      </c>
      <c r="B43">
        <v>852</v>
      </c>
      <c r="C43">
        <v>950</v>
      </c>
    </row>
    <row r="44" spans="1:3" x14ac:dyDescent="0.2">
      <c r="A44">
        <v>1066</v>
      </c>
      <c r="B44">
        <v>1001</v>
      </c>
      <c r="C44">
        <v>920</v>
      </c>
    </row>
    <row r="45" spans="1:3" x14ac:dyDescent="0.2">
      <c r="A45">
        <v>945</v>
      </c>
      <c r="B45">
        <v>1104</v>
      </c>
      <c r="C45">
        <v>958</v>
      </c>
    </row>
    <row r="46" spans="1:3" x14ac:dyDescent="0.2">
      <c r="A46">
        <v>1055</v>
      </c>
      <c r="B46">
        <v>857</v>
      </c>
      <c r="C46">
        <v>831</v>
      </c>
    </row>
    <row r="47" spans="1:3" x14ac:dyDescent="0.2">
      <c r="A47">
        <v>981</v>
      </c>
      <c r="B47">
        <v>887</v>
      </c>
      <c r="C47">
        <v>965</v>
      </c>
    </row>
    <row r="48" spans="1:3" x14ac:dyDescent="0.2">
      <c r="A48">
        <v>830</v>
      </c>
      <c r="B48">
        <v>1094</v>
      </c>
      <c r="C48">
        <v>1200</v>
      </c>
    </row>
    <row r="49" spans="1:3" x14ac:dyDescent="0.2">
      <c r="A49">
        <v>986</v>
      </c>
      <c r="B49">
        <v>1063</v>
      </c>
      <c r="C49">
        <v>961</v>
      </c>
    </row>
    <row r="50" spans="1:3" x14ac:dyDescent="0.2">
      <c r="A50">
        <v>990</v>
      </c>
      <c r="B50">
        <v>1086</v>
      </c>
      <c r="C50">
        <v>1170</v>
      </c>
    </row>
    <row r="51" spans="1:3" x14ac:dyDescent="0.2">
      <c r="A51">
        <v>1030</v>
      </c>
      <c r="B51">
        <v>891</v>
      </c>
      <c r="C51">
        <v>1211</v>
      </c>
    </row>
    <row r="52" spans="1:3" x14ac:dyDescent="0.2">
      <c r="A52">
        <v>1102</v>
      </c>
      <c r="B52">
        <v>903</v>
      </c>
      <c r="C52">
        <v>922</v>
      </c>
    </row>
    <row r="53" spans="1:3" x14ac:dyDescent="0.2">
      <c r="A53">
        <v>836</v>
      </c>
      <c r="B53">
        <v>1151</v>
      </c>
      <c r="C53">
        <v>1049</v>
      </c>
    </row>
    <row r="54" spans="1:3" x14ac:dyDescent="0.2">
      <c r="A54">
        <v>1072</v>
      </c>
      <c r="B54">
        <v>921</v>
      </c>
      <c r="C54">
        <v>902</v>
      </c>
    </row>
    <row r="55" spans="1:3" x14ac:dyDescent="0.2">
      <c r="A55">
        <v>835</v>
      </c>
      <c r="B55">
        <v>895</v>
      </c>
      <c r="C55">
        <v>978</v>
      </c>
    </row>
    <row r="56" spans="1:3" x14ac:dyDescent="0.2">
      <c r="A56">
        <v>805</v>
      </c>
      <c r="B56">
        <v>953</v>
      </c>
      <c r="C56">
        <v>1038</v>
      </c>
    </row>
    <row r="57" spans="1:3" x14ac:dyDescent="0.2">
      <c r="A57">
        <v>820</v>
      </c>
      <c r="B57">
        <v>1159</v>
      </c>
      <c r="C57">
        <v>1173</v>
      </c>
    </row>
    <row r="58" spans="1:3" x14ac:dyDescent="0.2">
      <c r="A58">
        <v>975</v>
      </c>
      <c r="B58">
        <v>841</v>
      </c>
      <c r="C58">
        <v>871</v>
      </c>
    </row>
    <row r="59" spans="1:3" x14ac:dyDescent="0.2">
      <c r="A59">
        <v>950</v>
      </c>
      <c r="B59">
        <v>1061</v>
      </c>
      <c r="C59">
        <v>1189</v>
      </c>
    </row>
    <row r="60" spans="1:3" x14ac:dyDescent="0.2">
      <c r="A60">
        <v>1021</v>
      </c>
      <c r="B60">
        <v>989</v>
      </c>
      <c r="C60">
        <v>1021</v>
      </c>
    </row>
    <row r="61" spans="1:3" x14ac:dyDescent="0.2">
      <c r="A61">
        <v>1163</v>
      </c>
      <c r="B61">
        <v>860</v>
      </c>
      <c r="C61">
        <v>1020</v>
      </c>
    </row>
    <row r="62" spans="1:3" x14ac:dyDescent="0.2">
      <c r="A62">
        <v>951</v>
      </c>
      <c r="B62">
        <v>1042</v>
      </c>
      <c r="C62">
        <v>1192</v>
      </c>
    </row>
    <row r="63" spans="1:3" x14ac:dyDescent="0.2">
      <c r="A63">
        <v>980</v>
      </c>
      <c r="B63">
        <v>993</v>
      </c>
      <c r="C63">
        <v>1102</v>
      </c>
    </row>
    <row r="64" spans="1:3" x14ac:dyDescent="0.2">
      <c r="A64">
        <v>838</v>
      </c>
      <c r="B64">
        <v>998</v>
      </c>
      <c r="C64">
        <v>915</v>
      </c>
    </row>
    <row r="65" spans="1:3" x14ac:dyDescent="0.2">
      <c r="A65">
        <v>888</v>
      </c>
      <c r="B65">
        <v>910</v>
      </c>
      <c r="C65">
        <v>1155</v>
      </c>
    </row>
    <row r="66" spans="1:3" x14ac:dyDescent="0.2">
      <c r="A66">
        <v>1039</v>
      </c>
      <c r="B66">
        <v>1061</v>
      </c>
      <c r="C66">
        <v>875</v>
      </c>
    </row>
    <row r="67" spans="1:3" x14ac:dyDescent="0.2">
      <c r="A67">
        <v>1068</v>
      </c>
      <c r="B67">
        <v>1064</v>
      </c>
      <c r="C67">
        <v>909</v>
      </c>
    </row>
    <row r="68" spans="1:3" x14ac:dyDescent="0.2">
      <c r="A68">
        <v>769</v>
      </c>
      <c r="B68">
        <v>949</v>
      </c>
      <c r="C68">
        <v>1048</v>
      </c>
    </row>
    <row r="69" spans="1:3" x14ac:dyDescent="0.2">
      <c r="A69">
        <v>946</v>
      </c>
      <c r="B69">
        <v>849</v>
      </c>
      <c r="C69">
        <v>1104</v>
      </c>
    </row>
    <row r="70" spans="1:3" x14ac:dyDescent="0.2">
      <c r="A70">
        <v>1063</v>
      </c>
      <c r="B70">
        <v>1068</v>
      </c>
      <c r="C70">
        <v>1085</v>
      </c>
    </row>
    <row r="71" spans="1:3" x14ac:dyDescent="0.2">
      <c r="A71">
        <v>1115</v>
      </c>
      <c r="B71">
        <v>1003</v>
      </c>
      <c r="C71">
        <v>987</v>
      </c>
    </row>
    <row r="72" spans="1:3" x14ac:dyDescent="0.2">
      <c r="A72">
        <v>990</v>
      </c>
      <c r="B72">
        <v>941</v>
      </c>
      <c r="C72">
        <v>885</v>
      </c>
    </row>
    <row r="73" spans="1:3" x14ac:dyDescent="0.2">
      <c r="A73">
        <v>776</v>
      </c>
      <c r="B73">
        <v>1005</v>
      </c>
      <c r="C73">
        <v>992</v>
      </c>
    </row>
    <row r="74" spans="1:3" x14ac:dyDescent="0.2">
      <c r="A74">
        <v>1110</v>
      </c>
      <c r="B74">
        <v>958</v>
      </c>
      <c r="C74">
        <v>894</v>
      </c>
    </row>
    <row r="75" spans="1:3" x14ac:dyDescent="0.2">
      <c r="A75">
        <v>966</v>
      </c>
      <c r="B75">
        <v>946</v>
      </c>
      <c r="C75">
        <v>970</v>
      </c>
    </row>
    <row r="76" spans="1:3" x14ac:dyDescent="0.2">
      <c r="A76">
        <v>1000</v>
      </c>
      <c r="B76">
        <v>921</v>
      </c>
      <c r="C76">
        <v>1085</v>
      </c>
    </row>
    <row r="77" spans="1:3" x14ac:dyDescent="0.2">
      <c r="A77">
        <v>933</v>
      </c>
      <c r="B77">
        <v>1179</v>
      </c>
      <c r="C77">
        <v>965</v>
      </c>
    </row>
    <row r="78" spans="1:3" x14ac:dyDescent="0.2">
      <c r="A78">
        <v>924</v>
      </c>
      <c r="B78">
        <v>960</v>
      </c>
      <c r="C78">
        <v>961</v>
      </c>
    </row>
    <row r="79" spans="1:3" x14ac:dyDescent="0.2">
      <c r="A79">
        <v>1064</v>
      </c>
      <c r="B79">
        <v>1016</v>
      </c>
      <c r="C79">
        <v>989</v>
      </c>
    </row>
    <row r="80" spans="1:3" x14ac:dyDescent="0.2">
      <c r="A80">
        <v>943</v>
      </c>
      <c r="B80">
        <v>877</v>
      </c>
      <c r="C80">
        <v>1141</v>
      </c>
    </row>
    <row r="81" spans="1:3" x14ac:dyDescent="0.2">
      <c r="A81">
        <v>1088</v>
      </c>
      <c r="B81">
        <v>909</v>
      </c>
      <c r="C81">
        <v>1024</v>
      </c>
    </row>
    <row r="82" spans="1:3" x14ac:dyDescent="0.2">
      <c r="A82">
        <v>985</v>
      </c>
      <c r="B82">
        <v>998</v>
      </c>
      <c r="C82">
        <v>1006</v>
      </c>
    </row>
    <row r="83" spans="1:3" x14ac:dyDescent="0.2">
      <c r="A83">
        <v>1089</v>
      </c>
      <c r="B83">
        <v>896</v>
      </c>
      <c r="C83">
        <v>903</v>
      </c>
    </row>
    <row r="84" spans="1:3" x14ac:dyDescent="0.2">
      <c r="A84">
        <v>816</v>
      </c>
      <c r="B84">
        <v>1060</v>
      </c>
      <c r="C84">
        <v>1196</v>
      </c>
    </row>
    <row r="85" spans="1:3" x14ac:dyDescent="0.2">
      <c r="A85">
        <v>804</v>
      </c>
      <c r="B85">
        <v>822</v>
      </c>
      <c r="C85">
        <v>1089</v>
      </c>
    </row>
    <row r="86" spans="1:3" x14ac:dyDescent="0.2">
      <c r="A86">
        <v>1015</v>
      </c>
      <c r="B86">
        <v>844</v>
      </c>
      <c r="C86">
        <v>1026</v>
      </c>
    </row>
    <row r="87" spans="1:3" x14ac:dyDescent="0.2">
      <c r="A87">
        <v>890</v>
      </c>
      <c r="B87">
        <v>862</v>
      </c>
      <c r="C87">
        <v>883</v>
      </c>
    </row>
    <row r="88" spans="1:3" x14ac:dyDescent="0.2">
      <c r="A88">
        <v>997</v>
      </c>
      <c r="B88">
        <v>885</v>
      </c>
      <c r="C88">
        <v>1235</v>
      </c>
    </row>
    <row r="89" spans="1:3" x14ac:dyDescent="0.2">
      <c r="A89">
        <v>918</v>
      </c>
      <c r="B89">
        <v>1167</v>
      </c>
      <c r="C89">
        <v>901</v>
      </c>
    </row>
    <row r="90" spans="1:3" x14ac:dyDescent="0.2">
      <c r="A90">
        <v>911</v>
      </c>
      <c r="B90">
        <v>1094</v>
      </c>
      <c r="C90">
        <v>1110</v>
      </c>
    </row>
    <row r="91" spans="1:3" x14ac:dyDescent="0.2">
      <c r="A91">
        <v>943</v>
      </c>
      <c r="B91">
        <v>1091</v>
      </c>
      <c r="C91">
        <v>1099</v>
      </c>
    </row>
    <row r="92" spans="1:3" x14ac:dyDescent="0.2">
      <c r="A92">
        <v>976</v>
      </c>
      <c r="B92">
        <v>1123</v>
      </c>
      <c r="C92">
        <v>1258</v>
      </c>
    </row>
    <row r="93" spans="1:3" x14ac:dyDescent="0.2">
      <c r="A93">
        <v>1037</v>
      </c>
      <c r="B93">
        <v>1001</v>
      </c>
      <c r="C93">
        <v>927</v>
      </c>
    </row>
    <row r="94" spans="1:3" x14ac:dyDescent="0.2">
      <c r="A94">
        <v>1084</v>
      </c>
      <c r="B94">
        <v>856</v>
      </c>
      <c r="C94">
        <v>1070</v>
      </c>
    </row>
    <row r="95" spans="1:3" x14ac:dyDescent="0.2">
      <c r="A95">
        <v>1083</v>
      </c>
      <c r="B95">
        <v>857</v>
      </c>
      <c r="C95">
        <v>1169</v>
      </c>
    </row>
    <row r="96" spans="1:3" x14ac:dyDescent="0.2">
      <c r="A96">
        <v>842</v>
      </c>
      <c r="B96">
        <v>999</v>
      </c>
      <c r="C96">
        <v>953</v>
      </c>
    </row>
    <row r="97" spans="1:3" x14ac:dyDescent="0.2">
      <c r="A97">
        <v>1076</v>
      </c>
      <c r="B97">
        <v>1179</v>
      </c>
      <c r="C97">
        <v>1144</v>
      </c>
    </row>
    <row r="98" spans="1:3" x14ac:dyDescent="0.2">
      <c r="A98">
        <v>922</v>
      </c>
      <c r="B98">
        <v>901</v>
      </c>
      <c r="C98">
        <v>1031</v>
      </c>
    </row>
    <row r="99" spans="1:3" x14ac:dyDescent="0.2">
      <c r="A99">
        <v>961</v>
      </c>
      <c r="B99">
        <v>833</v>
      </c>
      <c r="C99">
        <v>1119</v>
      </c>
    </row>
    <row r="100" spans="1:3" x14ac:dyDescent="0.2">
      <c r="A100">
        <v>807</v>
      </c>
      <c r="B100">
        <v>1158</v>
      </c>
      <c r="C100">
        <v>1026</v>
      </c>
    </row>
    <row r="101" spans="1:3" x14ac:dyDescent="0.2">
      <c r="A101">
        <v>797</v>
      </c>
      <c r="B101">
        <v>1037</v>
      </c>
      <c r="C101">
        <v>1058</v>
      </c>
    </row>
    <row r="102" spans="1:3" x14ac:dyDescent="0.2">
      <c r="A102">
        <v>955</v>
      </c>
      <c r="B102">
        <v>818</v>
      </c>
      <c r="C102">
        <v>993</v>
      </c>
    </row>
    <row r="103" spans="1:3" x14ac:dyDescent="0.2">
      <c r="A103">
        <v>1095</v>
      </c>
      <c r="B103">
        <v>1010</v>
      </c>
      <c r="C103">
        <v>1097</v>
      </c>
    </row>
    <row r="104" spans="1:3" x14ac:dyDescent="0.2">
      <c r="A104">
        <v>918</v>
      </c>
      <c r="B104">
        <v>1057</v>
      </c>
      <c r="C104">
        <v>1104</v>
      </c>
    </row>
    <row r="105" spans="1:3" x14ac:dyDescent="0.2">
      <c r="A105">
        <v>870</v>
      </c>
      <c r="B105">
        <v>934</v>
      </c>
      <c r="C105">
        <v>1107</v>
      </c>
    </row>
    <row r="106" spans="1:3" x14ac:dyDescent="0.2">
      <c r="A106">
        <v>913</v>
      </c>
      <c r="B106">
        <v>1043</v>
      </c>
      <c r="C106">
        <v>906</v>
      </c>
    </row>
    <row r="107" spans="1:3" x14ac:dyDescent="0.2">
      <c r="A107">
        <v>882</v>
      </c>
      <c r="B107">
        <v>1019</v>
      </c>
      <c r="C107">
        <v>919</v>
      </c>
    </row>
    <row r="108" spans="1:3" x14ac:dyDescent="0.2">
      <c r="A108">
        <v>852</v>
      </c>
      <c r="B108">
        <v>825</v>
      </c>
      <c r="C108">
        <v>1019</v>
      </c>
    </row>
    <row r="109" spans="1:3" x14ac:dyDescent="0.2">
      <c r="A109">
        <v>966</v>
      </c>
      <c r="B109">
        <v>1105</v>
      </c>
      <c r="C109">
        <v>1147</v>
      </c>
    </row>
    <row r="110" spans="1:3" x14ac:dyDescent="0.2">
      <c r="A110">
        <v>1106</v>
      </c>
      <c r="B110">
        <v>1007</v>
      </c>
      <c r="C110">
        <v>1156</v>
      </c>
    </row>
    <row r="111" spans="1:3" x14ac:dyDescent="0.2">
      <c r="A111">
        <v>1031</v>
      </c>
      <c r="B111">
        <v>973</v>
      </c>
      <c r="C111">
        <v>843</v>
      </c>
    </row>
    <row r="112" spans="1:3" x14ac:dyDescent="0.2">
      <c r="A112">
        <v>938</v>
      </c>
      <c r="B112">
        <v>925</v>
      </c>
      <c r="C112">
        <v>967</v>
      </c>
    </row>
    <row r="113" spans="1:3" x14ac:dyDescent="0.2">
      <c r="A113">
        <v>925</v>
      </c>
      <c r="B113">
        <v>899</v>
      </c>
      <c r="C113">
        <v>1012</v>
      </c>
    </row>
    <row r="114" spans="1:3" x14ac:dyDescent="0.2">
      <c r="A114">
        <v>813</v>
      </c>
      <c r="B114">
        <v>1159</v>
      </c>
      <c r="C114">
        <v>1090</v>
      </c>
    </row>
    <row r="115" spans="1:3" x14ac:dyDescent="0.2">
      <c r="A115">
        <v>1116</v>
      </c>
      <c r="B115">
        <v>857</v>
      </c>
      <c r="C115">
        <v>927</v>
      </c>
    </row>
    <row r="116" spans="1:3" x14ac:dyDescent="0.2">
      <c r="A116">
        <v>1008</v>
      </c>
      <c r="B116">
        <v>1093</v>
      </c>
    </row>
    <row r="117" spans="1:3" x14ac:dyDescent="0.2">
      <c r="A117">
        <v>943</v>
      </c>
      <c r="B117">
        <v>1052</v>
      </c>
    </row>
    <row r="118" spans="1:3" x14ac:dyDescent="0.2">
      <c r="A118">
        <v>1078</v>
      </c>
      <c r="B118">
        <v>1075</v>
      </c>
    </row>
    <row r="119" spans="1:3" x14ac:dyDescent="0.2">
      <c r="A119">
        <v>993</v>
      </c>
      <c r="B119">
        <v>1127</v>
      </c>
    </row>
    <row r="120" spans="1:3" x14ac:dyDescent="0.2">
      <c r="A120">
        <v>1047</v>
      </c>
      <c r="B120">
        <v>935</v>
      </c>
    </row>
    <row r="121" spans="1:3" x14ac:dyDescent="0.2">
      <c r="A121">
        <v>1068</v>
      </c>
      <c r="B121">
        <v>1190</v>
      </c>
    </row>
    <row r="122" spans="1:3" x14ac:dyDescent="0.2">
      <c r="A122">
        <v>1001</v>
      </c>
      <c r="B122">
        <v>1006</v>
      </c>
    </row>
    <row r="123" spans="1:3" x14ac:dyDescent="0.2">
      <c r="A123">
        <v>1018</v>
      </c>
      <c r="B123">
        <v>1081</v>
      </c>
    </row>
    <row r="124" spans="1:3" x14ac:dyDescent="0.2">
      <c r="A124">
        <v>996</v>
      </c>
      <c r="B124">
        <v>1068</v>
      </c>
    </row>
    <row r="125" spans="1:3" x14ac:dyDescent="0.2">
      <c r="A125">
        <v>1018</v>
      </c>
      <c r="B125">
        <v>968</v>
      </c>
    </row>
    <row r="126" spans="1:3" x14ac:dyDescent="0.2">
      <c r="A126">
        <v>1053</v>
      </c>
      <c r="B126">
        <v>936</v>
      </c>
    </row>
    <row r="127" spans="1:3" x14ac:dyDescent="0.2">
      <c r="A127">
        <v>1082</v>
      </c>
      <c r="B127">
        <v>997</v>
      </c>
    </row>
    <row r="128" spans="1:3" x14ac:dyDescent="0.2">
      <c r="A128">
        <v>1047</v>
      </c>
      <c r="B128">
        <v>1107</v>
      </c>
    </row>
    <row r="129" spans="1:2" x14ac:dyDescent="0.2">
      <c r="A129">
        <v>1030</v>
      </c>
      <c r="B129">
        <v>846</v>
      </c>
    </row>
    <row r="130" spans="1:2" x14ac:dyDescent="0.2">
      <c r="A130">
        <v>688</v>
      </c>
      <c r="B130">
        <v>1111</v>
      </c>
    </row>
    <row r="131" spans="1:2" x14ac:dyDescent="0.2">
      <c r="A131">
        <v>798</v>
      </c>
      <c r="B131">
        <v>1001</v>
      </c>
    </row>
    <row r="132" spans="1:2" x14ac:dyDescent="0.2">
      <c r="A132">
        <v>1036</v>
      </c>
      <c r="B132">
        <v>1023</v>
      </c>
    </row>
    <row r="133" spans="1:2" x14ac:dyDescent="0.2">
      <c r="A133">
        <v>1090</v>
      </c>
      <c r="B133">
        <v>844</v>
      </c>
    </row>
    <row r="134" spans="1:2" x14ac:dyDescent="0.2">
      <c r="A134">
        <v>801</v>
      </c>
      <c r="B134">
        <v>1014</v>
      </c>
    </row>
    <row r="135" spans="1:2" x14ac:dyDescent="0.2">
      <c r="A135">
        <v>984</v>
      </c>
      <c r="B135">
        <v>1020</v>
      </c>
    </row>
    <row r="136" spans="1:2" x14ac:dyDescent="0.2">
      <c r="A136">
        <v>1044</v>
      </c>
      <c r="B136">
        <v>915</v>
      </c>
    </row>
    <row r="137" spans="1:2" x14ac:dyDescent="0.2">
      <c r="A137">
        <v>1007</v>
      </c>
      <c r="B137">
        <v>855</v>
      </c>
    </row>
    <row r="138" spans="1:2" x14ac:dyDescent="0.2">
      <c r="A138">
        <v>1042</v>
      </c>
      <c r="B138">
        <v>1025</v>
      </c>
    </row>
    <row r="139" spans="1:2" x14ac:dyDescent="0.2">
      <c r="A139">
        <v>1001</v>
      </c>
      <c r="B139">
        <v>882</v>
      </c>
    </row>
    <row r="140" spans="1:2" x14ac:dyDescent="0.2">
      <c r="A140">
        <v>1177</v>
      </c>
      <c r="B140">
        <v>1082</v>
      </c>
    </row>
    <row r="141" spans="1:2" x14ac:dyDescent="0.2">
      <c r="A141">
        <v>890</v>
      </c>
      <c r="B141">
        <v>998</v>
      </c>
    </row>
    <row r="142" spans="1:2" x14ac:dyDescent="0.2">
      <c r="A142">
        <v>845</v>
      </c>
      <c r="B142">
        <v>1009</v>
      </c>
    </row>
    <row r="143" spans="1:2" x14ac:dyDescent="0.2">
      <c r="A143">
        <v>1077</v>
      </c>
      <c r="B143">
        <v>892</v>
      </c>
    </row>
    <row r="144" spans="1:2" x14ac:dyDescent="0.2">
      <c r="A144">
        <v>1092</v>
      </c>
      <c r="B144">
        <v>1152</v>
      </c>
    </row>
    <row r="145" spans="1:2" x14ac:dyDescent="0.2">
      <c r="A145">
        <v>984</v>
      </c>
      <c r="B145">
        <v>1048</v>
      </c>
    </row>
    <row r="146" spans="1:2" x14ac:dyDescent="0.2">
      <c r="A146">
        <v>1097</v>
      </c>
      <c r="B146">
        <v>887</v>
      </c>
    </row>
    <row r="147" spans="1:2" x14ac:dyDescent="0.2">
      <c r="A147">
        <v>1052</v>
      </c>
      <c r="B147">
        <v>974</v>
      </c>
    </row>
    <row r="148" spans="1:2" x14ac:dyDescent="0.2">
      <c r="A148">
        <v>1032</v>
      </c>
      <c r="B148">
        <v>946</v>
      </c>
    </row>
    <row r="149" spans="1:2" x14ac:dyDescent="0.2">
      <c r="A149">
        <v>1024</v>
      </c>
      <c r="B149">
        <v>897</v>
      </c>
    </row>
    <row r="150" spans="1:2" x14ac:dyDescent="0.2">
      <c r="A150">
        <v>938</v>
      </c>
      <c r="B150">
        <v>989</v>
      </c>
    </row>
    <row r="151" spans="1:2" x14ac:dyDescent="0.2">
      <c r="A151">
        <v>843</v>
      </c>
      <c r="B151">
        <v>1008</v>
      </c>
    </row>
    <row r="152" spans="1:2" x14ac:dyDescent="0.2">
      <c r="A152">
        <v>833</v>
      </c>
      <c r="B152">
        <v>949</v>
      </c>
    </row>
    <row r="153" spans="1:2" x14ac:dyDescent="0.2">
      <c r="A153">
        <v>1122</v>
      </c>
      <c r="B153">
        <v>978</v>
      </c>
    </row>
    <row r="154" spans="1:2" x14ac:dyDescent="0.2">
      <c r="A154">
        <v>1084</v>
      </c>
      <c r="B154">
        <v>1154</v>
      </c>
    </row>
    <row r="155" spans="1:2" x14ac:dyDescent="0.2">
      <c r="A155">
        <v>1090</v>
      </c>
      <c r="B155">
        <v>1002</v>
      </c>
    </row>
    <row r="156" spans="1:2" x14ac:dyDescent="0.2">
      <c r="A156">
        <v>1074</v>
      </c>
      <c r="B156">
        <v>1017</v>
      </c>
    </row>
    <row r="157" spans="1:2" x14ac:dyDescent="0.2">
      <c r="A157">
        <v>1136</v>
      </c>
      <c r="B157">
        <v>861</v>
      </c>
    </row>
    <row r="158" spans="1:2" x14ac:dyDescent="0.2">
      <c r="A158">
        <v>932</v>
      </c>
      <c r="B158">
        <v>1123</v>
      </c>
    </row>
    <row r="159" spans="1:2" x14ac:dyDescent="0.2">
      <c r="A159">
        <v>1049</v>
      </c>
      <c r="B159">
        <v>1171</v>
      </c>
    </row>
    <row r="160" spans="1:2" x14ac:dyDescent="0.2">
      <c r="A160">
        <v>966</v>
      </c>
      <c r="B160">
        <v>965</v>
      </c>
    </row>
    <row r="161" spans="1:2" x14ac:dyDescent="0.2">
      <c r="A161">
        <v>669</v>
      </c>
      <c r="B161">
        <v>1039</v>
      </c>
    </row>
    <row r="162" spans="1:2" x14ac:dyDescent="0.2">
      <c r="A162">
        <v>1020</v>
      </c>
      <c r="B162">
        <v>904</v>
      </c>
    </row>
    <row r="163" spans="1:2" x14ac:dyDescent="0.2">
      <c r="A163">
        <v>1144</v>
      </c>
      <c r="B163">
        <v>899</v>
      </c>
    </row>
    <row r="164" spans="1:2" x14ac:dyDescent="0.2">
      <c r="A164">
        <v>1001</v>
      </c>
      <c r="B164">
        <v>1048</v>
      </c>
    </row>
    <row r="165" spans="1:2" x14ac:dyDescent="0.2">
      <c r="A165">
        <v>909</v>
      </c>
      <c r="B165">
        <v>1030</v>
      </c>
    </row>
    <row r="166" spans="1:2" x14ac:dyDescent="0.2">
      <c r="A166">
        <v>1019</v>
      </c>
      <c r="B166">
        <v>857</v>
      </c>
    </row>
    <row r="167" spans="1:2" x14ac:dyDescent="0.2">
      <c r="A167">
        <v>712</v>
      </c>
      <c r="B167">
        <v>1093</v>
      </c>
    </row>
    <row r="168" spans="1:2" x14ac:dyDescent="0.2">
      <c r="A168">
        <v>976</v>
      </c>
      <c r="B168">
        <v>959</v>
      </c>
    </row>
    <row r="169" spans="1:2" x14ac:dyDescent="0.2">
      <c r="A169">
        <v>1050</v>
      </c>
      <c r="B169">
        <v>1102</v>
      </c>
    </row>
    <row r="170" spans="1:2" x14ac:dyDescent="0.2">
      <c r="A170">
        <v>845</v>
      </c>
      <c r="B170">
        <v>1047</v>
      </c>
    </row>
    <row r="171" spans="1:2" x14ac:dyDescent="0.2">
      <c r="A171">
        <v>800</v>
      </c>
      <c r="B171">
        <v>890</v>
      </c>
    </row>
    <row r="172" spans="1:2" x14ac:dyDescent="0.2">
      <c r="A172">
        <v>874</v>
      </c>
      <c r="B172">
        <v>1051</v>
      </c>
    </row>
    <row r="173" spans="1:2" x14ac:dyDescent="0.2">
      <c r="A173">
        <v>985</v>
      </c>
      <c r="B173">
        <v>1083</v>
      </c>
    </row>
    <row r="174" spans="1:2" x14ac:dyDescent="0.2">
      <c r="A174">
        <v>1096</v>
      </c>
      <c r="B174">
        <v>1015</v>
      </c>
    </row>
    <row r="175" spans="1:2" x14ac:dyDescent="0.2">
      <c r="A175">
        <v>985</v>
      </c>
      <c r="B175">
        <v>1149</v>
      </c>
    </row>
    <row r="176" spans="1:2" x14ac:dyDescent="0.2">
      <c r="A176">
        <v>1024</v>
      </c>
      <c r="B176">
        <v>1044</v>
      </c>
    </row>
    <row r="177" spans="1:2" x14ac:dyDescent="0.2">
      <c r="A177">
        <v>1088</v>
      </c>
      <c r="B177">
        <v>1011</v>
      </c>
    </row>
    <row r="178" spans="1:2" x14ac:dyDescent="0.2">
      <c r="A178">
        <v>1027</v>
      </c>
      <c r="B178">
        <v>1080</v>
      </c>
    </row>
    <row r="179" spans="1:2" x14ac:dyDescent="0.2">
      <c r="A179">
        <v>1032</v>
      </c>
      <c r="B179">
        <v>951</v>
      </c>
    </row>
    <row r="180" spans="1:2" x14ac:dyDescent="0.2">
      <c r="A180">
        <v>968</v>
      </c>
      <c r="B180">
        <v>918</v>
      </c>
    </row>
    <row r="181" spans="1:2" x14ac:dyDescent="0.2">
      <c r="A181">
        <v>1019</v>
      </c>
      <c r="B181">
        <v>1172</v>
      </c>
    </row>
    <row r="182" spans="1:2" x14ac:dyDescent="0.2">
      <c r="A182">
        <v>874</v>
      </c>
      <c r="B182">
        <v>1018</v>
      </c>
    </row>
    <row r="183" spans="1:2" x14ac:dyDescent="0.2">
      <c r="A183">
        <v>1080</v>
      </c>
      <c r="B183">
        <v>1093</v>
      </c>
    </row>
    <row r="184" spans="1:2" x14ac:dyDescent="0.2">
      <c r="A184">
        <v>1021</v>
      </c>
      <c r="B184">
        <v>971</v>
      </c>
    </row>
    <row r="185" spans="1:2" x14ac:dyDescent="0.2">
      <c r="A185">
        <v>999</v>
      </c>
      <c r="B185">
        <v>941</v>
      </c>
    </row>
    <row r="186" spans="1:2" x14ac:dyDescent="0.2">
      <c r="A186">
        <v>1074</v>
      </c>
      <c r="B186">
        <v>894</v>
      </c>
    </row>
    <row r="187" spans="1:2" x14ac:dyDescent="0.2">
      <c r="A187">
        <v>1008</v>
      </c>
      <c r="B187">
        <v>921</v>
      </c>
    </row>
    <row r="188" spans="1:2" x14ac:dyDescent="0.2">
      <c r="A188">
        <v>1004</v>
      </c>
      <c r="B188">
        <v>971</v>
      </c>
    </row>
    <row r="189" spans="1:2" x14ac:dyDescent="0.2">
      <c r="A189">
        <v>1070</v>
      </c>
      <c r="B189">
        <v>1045</v>
      </c>
    </row>
    <row r="190" spans="1:2" x14ac:dyDescent="0.2">
      <c r="A190">
        <v>977</v>
      </c>
      <c r="B190">
        <v>1041</v>
      </c>
    </row>
    <row r="191" spans="1:2" x14ac:dyDescent="0.2">
      <c r="A191">
        <v>1036</v>
      </c>
      <c r="B191">
        <v>880</v>
      </c>
    </row>
    <row r="192" spans="1:2" x14ac:dyDescent="0.2">
      <c r="A192">
        <v>1095</v>
      </c>
      <c r="B192">
        <v>1098</v>
      </c>
    </row>
    <row r="193" spans="1:2" x14ac:dyDescent="0.2">
      <c r="A193">
        <v>995</v>
      </c>
      <c r="B193">
        <v>959</v>
      </c>
    </row>
    <row r="194" spans="1:2" x14ac:dyDescent="0.2">
      <c r="A194">
        <v>1072</v>
      </c>
      <c r="B194">
        <v>947</v>
      </c>
    </row>
    <row r="195" spans="1:2" x14ac:dyDescent="0.2">
      <c r="A195">
        <v>1002</v>
      </c>
      <c r="B195">
        <v>981</v>
      </c>
    </row>
    <row r="196" spans="1:2" x14ac:dyDescent="0.2">
      <c r="A196">
        <v>1096</v>
      </c>
      <c r="B196">
        <v>1011</v>
      </c>
    </row>
    <row r="197" spans="1:2" x14ac:dyDescent="0.2">
      <c r="A197">
        <v>989</v>
      </c>
      <c r="B197">
        <v>906</v>
      </c>
    </row>
    <row r="198" spans="1:2" x14ac:dyDescent="0.2">
      <c r="A198">
        <v>983</v>
      </c>
      <c r="B198">
        <v>1177</v>
      </c>
    </row>
    <row r="199" spans="1:2" x14ac:dyDescent="0.2">
      <c r="A199">
        <v>1028</v>
      </c>
      <c r="B199">
        <v>959</v>
      </c>
    </row>
    <row r="200" spans="1:2" x14ac:dyDescent="0.2">
      <c r="A200">
        <v>868</v>
      </c>
      <c r="B200">
        <v>947</v>
      </c>
    </row>
    <row r="201" spans="1:2" x14ac:dyDescent="0.2">
      <c r="A201">
        <v>1120</v>
      </c>
      <c r="B201">
        <v>1113</v>
      </c>
    </row>
    <row r="202" spans="1:2" x14ac:dyDescent="0.2">
      <c r="A202">
        <v>810</v>
      </c>
      <c r="B202">
        <v>960</v>
      </c>
    </row>
    <row r="203" spans="1:2" x14ac:dyDescent="0.2">
      <c r="A203">
        <v>1006</v>
      </c>
      <c r="B203">
        <v>1236</v>
      </c>
    </row>
    <row r="204" spans="1:2" x14ac:dyDescent="0.2">
      <c r="A204">
        <v>1088</v>
      </c>
      <c r="B204">
        <v>1136</v>
      </c>
    </row>
    <row r="205" spans="1:2" x14ac:dyDescent="0.2">
      <c r="A205">
        <v>830</v>
      </c>
      <c r="B205">
        <v>862</v>
      </c>
    </row>
    <row r="206" spans="1:2" x14ac:dyDescent="0.2">
      <c r="A206">
        <v>1026</v>
      </c>
      <c r="B206">
        <v>868</v>
      </c>
    </row>
    <row r="207" spans="1:2" x14ac:dyDescent="0.2">
      <c r="A207">
        <v>1071</v>
      </c>
      <c r="B207">
        <v>1033</v>
      </c>
    </row>
    <row r="208" spans="1:2" x14ac:dyDescent="0.2">
      <c r="A208">
        <v>1069</v>
      </c>
      <c r="B208">
        <v>878</v>
      </c>
    </row>
    <row r="209" spans="1:2" x14ac:dyDescent="0.2">
      <c r="A209">
        <v>1092</v>
      </c>
      <c r="B209">
        <v>957</v>
      </c>
    </row>
    <row r="210" spans="1:2" x14ac:dyDescent="0.2">
      <c r="A210">
        <v>1031</v>
      </c>
      <c r="B210">
        <v>1107</v>
      </c>
    </row>
    <row r="211" spans="1:2" x14ac:dyDescent="0.2">
      <c r="A211">
        <v>908</v>
      </c>
      <c r="B211">
        <v>1049</v>
      </c>
    </row>
    <row r="212" spans="1:2" x14ac:dyDescent="0.2">
      <c r="A212">
        <v>988</v>
      </c>
      <c r="B212">
        <v>1076</v>
      </c>
    </row>
    <row r="213" spans="1:2" x14ac:dyDescent="0.2">
      <c r="A213">
        <v>1035</v>
      </c>
      <c r="B213">
        <v>1145</v>
      </c>
    </row>
    <row r="214" spans="1:2" x14ac:dyDescent="0.2">
      <c r="A214">
        <v>874</v>
      </c>
      <c r="B214">
        <v>1092</v>
      </c>
    </row>
    <row r="215" spans="1:2" x14ac:dyDescent="0.2">
      <c r="A215">
        <v>979</v>
      </c>
      <c r="B215">
        <v>1044</v>
      </c>
    </row>
    <row r="216" spans="1:2" x14ac:dyDescent="0.2">
      <c r="A216">
        <v>1005</v>
      </c>
      <c r="B216">
        <v>1171</v>
      </c>
    </row>
    <row r="217" spans="1:2" x14ac:dyDescent="0.2">
      <c r="A217">
        <v>1016</v>
      </c>
      <c r="B217">
        <v>1115</v>
      </c>
    </row>
    <row r="218" spans="1:2" x14ac:dyDescent="0.2">
      <c r="A218">
        <v>1072</v>
      </c>
      <c r="B218">
        <v>866</v>
      </c>
    </row>
    <row r="219" spans="1:2" x14ac:dyDescent="0.2">
      <c r="A219">
        <v>960</v>
      </c>
      <c r="B219">
        <v>854</v>
      </c>
    </row>
    <row r="220" spans="1:2" x14ac:dyDescent="0.2">
      <c r="A220">
        <v>1037</v>
      </c>
      <c r="B220">
        <v>1050</v>
      </c>
    </row>
    <row r="221" spans="1:2" x14ac:dyDescent="0.2">
      <c r="A221">
        <v>963</v>
      </c>
      <c r="B221">
        <v>951</v>
      </c>
    </row>
    <row r="222" spans="1:2" x14ac:dyDescent="0.2">
      <c r="A222">
        <v>1086</v>
      </c>
      <c r="B222">
        <v>989</v>
      </c>
    </row>
    <row r="223" spans="1:2" x14ac:dyDescent="0.2">
      <c r="A223">
        <v>1074</v>
      </c>
      <c r="B223">
        <v>1047</v>
      </c>
    </row>
    <row r="224" spans="1:2" x14ac:dyDescent="0.2">
      <c r="A224">
        <v>1069</v>
      </c>
      <c r="B224">
        <v>1015</v>
      </c>
    </row>
    <row r="225" spans="1:2" x14ac:dyDescent="0.2">
      <c r="A225">
        <v>1032</v>
      </c>
      <c r="B225">
        <v>931</v>
      </c>
    </row>
    <row r="226" spans="1:2" x14ac:dyDescent="0.2">
      <c r="A226">
        <v>1058</v>
      </c>
      <c r="B226">
        <v>902</v>
      </c>
    </row>
    <row r="227" spans="1:2" x14ac:dyDescent="0.2">
      <c r="A227">
        <v>1330</v>
      </c>
      <c r="B227">
        <v>1175</v>
      </c>
    </row>
    <row r="228" spans="1:2" x14ac:dyDescent="0.2">
      <c r="A228">
        <v>804</v>
      </c>
      <c r="B228">
        <v>960</v>
      </c>
    </row>
    <row r="229" spans="1:2" x14ac:dyDescent="0.2">
      <c r="A229">
        <v>1079</v>
      </c>
      <c r="B229">
        <v>1068</v>
      </c>
    </row>
    <row r="230" spans="1:2" x14ac:dyDescent="0.2">
      <c r="A230">
        <v>1013</v>
      </c>
      <c r="B230">
        <v>1092</v>
      </c>
    </row>
    <row r="231" spans="1:2" x14ac:dyDescent="0.2">
      <c r="A231">
        <v>1097</v>
      </c>
      <c r="B231">
        <v>1146</v>
      </c>
    </row>
    <row r="232" spans="1:2" x14ac:dyDescent="0.2">
      <c r="A232">
        <v>1017</v>
      </c>
      <c r="B232">
        <v>1005</v>
      </c>
    </row>
    <row r="233" spans="1:2" x14ac:dyDescent="0.2">
      <c r="A233">
        <v>1042</v>
      </c>
      <c r="B233">
        <v>964</v>
      </c>
    </row>
    <row r="234" spans="1:2" x14ac:dyDescent="0.2">
      <c r="A234">
        <v>1019</v>
      </c>
      <c r="B234">
        <v>996</v>
      </c>
    </row>
    <row r="235" spans="1:2" x14ac:dyDescent="0.2">
      <c r="A235">
        <v>1105</v>
      </c>
      <c r="B235">
        <v>921</v>
      </c>
    </row>
    <row r="236" spans="1:2" x14ac:dyDescent="0.2">
      <c r="A236">
        <v>1078</v>
      </c>
      <c r="B236">
        <v>1014</v>
      </c>
    </row>
    <row r="237" spans="1:2" x14ac:dyDescent="0.2">
      <c r="A237">
        <v>1139</v>
      </c>
      <c r="B237">
        <v>1121</v>
      </c>
    </row>
    <row r="238" spans="1:2" x14ac:dyDescent="0.2">
      <c r="A238">
        <v>959</v>
      </c>
      <c r="B238">
        <v>1075</v>
      </c>
    </row>
    <row r="239" spans="1:2" x14ac:dyDescent="0.2">
      <c r="A239">
        <v>1002</v>
      </c>
      <c r="B239">
        <v>1102</v>
      </c>
    </row>
    <row r="240" spans="1:2" x14ac:dyDescent="0.2">
      <c r="A240">
        <v>1086</v>
      </c>
      <c r="B240">
        <v>1120</v>
      </c>
    </row>
    <row r="241" spans="1:2" x14ac:dyDescent="0.2">
      <c r="A241">
        <v>1110</v>
      </c>
      <c r="B241">
        <v>1035</v>
      </c>
    </row>
    <row r="242" spans="1:2" x14ac:dyDescent="0.2">
      <c r="A242">
        <v>1043</v>
      </c>
      <c r="B242">
        <v>1027</v>
      </c>
    </row>
    <row r="243" spans="1:2" x14ac:dyDescent="0.2">
      <c r="A243">
        <v>1014</v>
      </c>
      <c r="B243">
        <v>1159</v>
      </c>
    </row>
    <row r="244" spans="1:2" x14ac:dyDescent="0.2">
      <c r="A244">
        <v>1133</v>
      </c>
      <c r="B244">
        <v>1009</v>
      </c>
    </row>
    <row r="245" spans="1:2" x14ac:dyDescent="0.2">
      <c r="A245">
        <v>1001</v>
      </c>
      <c r="B245">
        <v>818</v>
      </c>
    </row>
    <row r="246" spans="1:2" x14ac:dyDescent="0.2">
      <c r="A246">
        <v>1018</v>
      </c>
      <c r="B246">
        <v>1154</v>
      </c>
    </row>
    <row r="247" spans="1:2" x14ac:dyDescent="0.2">
      <c r="A247">
        <v>1001</v>
      </c>
      <c r="B247">
        <v>1017</v>
      </c>
    </row>
    <row r="248" spans="1:2" x14ac:dyDescent="0.2">
      <c r="A248">
        <v>983</v>
      </c>
      <c r="B248">
        <v>1221</v>
      </c>
    </row>
    <row r="249" spans="1:2" x14ac:dyDescent="0.2">
      <c r="A249">
        <v>923</v>
      </c>
      <c r="B249">
        <v>1172</v>
      </c>
    </row>
    <row r="250" spans="1:2" x14ac:dyDescent="0.2">
      <c r="A250">
        <v>1077</v>
      </c>
      <c r="B250">
        <v>852</v>
      </c>
    </row>
    <row r="251" spans="1:2" x14ac:dyDescent="0.2">
      <c r="A251">
        <v>1027</v>
      </c>
      <c r="B251">
        <v>929</v>
      </c>
    </row>
    <row r="252" spans="1:2" x14ac:dyDescent="0.2">
      <c r="A252">
        <v>827</v>
      </c>
      <c r="B252">
        <v>1043</v>
      </c>
    </row>
    <row r="253" spans="1:2" x14ac:dyDescent="0.2">
      <c r="A253">
        <v>1103</v>
      </c>
      <c r="B253">
        <v>980</v>
      </c>
    </row>
    <row r="254" spans="1:2" x14ac:dyDescent="0.2">
      <c r="A254">
        <v>855</v>
      </c>
      <c r="B254">
        <v>1199</v>
      </c>
    </row>
    <row r="255" spans="1:2" x14ac:dyDescent="0.2">
      <c r="A255">
        <v>976</v>
      </c>
      <c r="B255">
        <v>1133</v>
      </c>
    </row>
    <row r="256" spans="1:2" x14ac:dyDescent="0.2">
      <c r="A256">
        <v>1165</v>
      </c>
      <c r="B256">
        <v>1050</v>
      </c>
    </row>
    <row r="257" spans="1:2" x14ac:dyDescent="0.2">
      <c r="A257">
        <v>1051</v>
      </c>
      <c r="B257">
        <v>1141</v>
      </c>
    </row>
    <row r="258" spans="1:2" x14ac:dyDescent="0.2">
      <c r="A258">
        <v>1043</v>
      </c>
      <c r="B258">
        <v>1108</v>
      </c>
    </row>
    <row r="259" spans="1:2" x14ac:dyDescent="0.2">
      <c r="A259">
        <v>956</v>
      </c>
      <c r="B259">
        <v>955</v>
      </c>
    </row>
    <row r="260" spans="1:2" x14ac:dyDescent="0.2">
      <c r="A260">
        <v>1057</v>
      </c>
      <c r="B260">
        <v>1032</v>
      </c>
    </row>
    <row r="261" spans="1:2" x14ac:dyDescent="0.2">
      <c r="A261">
        <v>1421</v>
      </c>
      <c r="B261">
        <v>977</v>
      </c>
    </row>
    <row r="262" spans="1:2" x14ac:dyDescent="0.2">
      <c r="A262">
        <v>791</v>
      </c>
      <c r="B262">
        <v>1017</v>
      </c>
    </row>
    <row r="263" spans="1:2" x14ac:dyDescent="0.2">
      <c r="A263">
        <v>955</v>
      </c>
      <c r="B263">
        <v>967</v>
      </c>
    </row>
    <row r="264" spans="1:2" x14ac:dyDescent="0.2">
      <c r="A264">
        <v>1130</v>
      </c>
      <c r="B264">
        <v>976</v>
      </c>
    </row>
    <row r="265" spans="1:2" x14ac:dyDescent="0.2">
      <c r="A265">
        <v>1083</v>
      </c>
      <c r="B265">
        <v>996</v>
      </c>
    </row>
    <row r="266" spans="1:2" x14ac:dyDescent="0.2">
      <c r="A266">
        <v>973</v>
      </c>
      <c r="B266">
        <v>1063</v>
      </c>
    </row>
    <row r="267" spans="1:2" x14ac:dyDescent="0.2">
      <c r="A267">
        <v>1018</v>
      </c>
      <c r="B267">
        <v>1114</v>
      </c>
    </row>
    <row r="268" spans="1:2" x14ac:dyDescent="0.2">
      <c r="A268">
        <v>1019</v>
      </c>
      <c r="B268">
        <v>1050</v>
      </c>
    </row>
    <row r="269" spans="1:2" x14ac:dyDescent="0.2">
      <c r="A269">
        <v>853</v>
      </c>
      <c r="B269">
        <v>958</v>
      </c>
    </row>
    <row r="270" spans="1:2" x14ac:dyDescent="0.2">
      <c r="A270">
        <v>839</v>
      </c>
      <c r="B270">
        <v>867</v>
      </c>
    </row>
    <row r="271" spans="1:2" x14ac:dyDescent="0.2">
      <c r="A271">
        <v>875</v>
      </c>
      <c r="B271">
        <v>998</v>
      </c>
    </row>
    <row r="272" spans="1:2" x14ac:dyDescent="0.2">
      <c r="A272">
        <v>937</v>
      </c>
      <c r="B272">
        <v>1107</v>
      </c>
    </row>
    <row r="273" spans="1:2" x14ac:dyDescent="0.2">
      <c r="A273">
        <v>1027</v>
      </c>
      <c r="B273">
        <v>960</v>
      </c>
    </row>
    <row r="274" spans="1:2" x14ac:dyDescent="0.2">
      <c r="A274">
        <v>996</v>
      </c>
      <c r="B274">
        <v>1104</v>
      </c>
    </row>
    <row r="275" spans="1:2" x14ac:dyDescent="0.2">
      <c r="A275">
        <v>1085</v>
      </c>
      <c r="B275">
        <v>1065</v>
      </c>
    </row>
    <row r="276" spans="1:2" x14ac:dyDescent="0.2">
      <c r="A276">
        <v>1133</v>
      </c>
      <c r="B276">
        <v>967</v>
      </c>
    </row>
    <row r="277" spans="1:2" x14ac:dyDescent="0.2">
      <c r="A277">
        <v>1034</v>
      </c>
      <c r="B277">
        <v>976</v>
      </c>
    </row>
    <row r="278" spans="1:2" x14ac:dyDescent="0.2">
      <c r="A278">
        <v>1132</v>
      </c>
      <c r="B278">
        <v>1128</v>
      </c>
    </row>
    <row r="279" spans="1:2" x14ac:dyDescent="0.2">
      <c r="A279">
        <v>904</v>
      </c>
      <c r="B279">
        <v>907</v>
      </c>
    </row>
    <row r="280" spans="1:2" x14ac:dyDescent="0.2">
      <c r="A280">
        <v>1038</v>
      </c>
      <c r="B280">
        <v>1199</v>
      </c>
    </row>
    <row r="281" spans="1:2" x14ac:dyDescent="0.2">
      <c r="A281">
        <v>918</v>
      </c>
      <c r="B281">
        <v>1091</v>
      </c>
    </row>
    <row r="282" spans="1:2" x14ac:dyDescent="0.2">
      <c r="A282">
        <v>983</v>
      </c>
      <c r="B282">
        <v>1142</v>
      </c>
    </row>
    <row r="283" spans="1:2" x14ac:dyDescent="0.2">
      <c r="A283">
        <v>778</v>
      </c>
      <c r="B283">
        <v>1145</v>
      </c>
    </row>
    <row r="284" spans="1:2" x14ac:dyDescent="0.2">
      <c r="A284">
        <v>1205</v>
      </c>
      <c r="B284">
        <v>1105</v>
      </c>
    </row>
    <row r="285" spans="1:2" x14ac:dyDescent="0.2">
      <c r="A285">
        <v>1087</v>
      </c>
      <c r="B285">
        <v>931</v>
      </c>
    </row>
    <row r="286" spans="1:2" x14ac:dyDescent="0.2">
      <c r="A286">
        <v>1023</v>
      </c>
      <c r="B286">
        <v>1056</v>
      </c>
    </row>
    <row r="287" spans="1:2" x14ac:dyDescent="0.2">
      <c r="A287">
        <v>1155</v>
      </c>
      <c r="B287">
        <v>1039</v>
      </c>
    </row>
    <row r="288" spans="1:2" x14ac:dyDescent="0.2">
      <c r="A288">
        <v>1069</v>
      </c>
      <c r="B288">
        <v>1035</v>
      </c>
    </row>
    <row r="289" spans="1:2" x14ac:dyDescent="0.2">
      <c r="A289">
        <v>991</v>
      </c>
      <c r="B289">
        <v>977</v>
      </c>
    </row>
    <row r="290" spans="1:2" x14ac:dyDescent="0.2">
      <c r="A290">
        <v>1097</v>
      </c>
      <c r="B290">
        <v>1062</v>
      </c>
    </row>
    <row r="291" spans="1:2" x14ac:dyDescent="0.2">
      <c r="A291">
        <v>1048</v>
      </c>
      <c r="B291">
        <v>1280</v>
      </c>
    </row>
    <row r="292" spans="1:2" x14ac:dyDescent="0.2">
      <c r="A292">
        <v>1078</v>
      </c>
      <c r="B292">
        <v>960</v>
      </c>
    </row>
    <row r="293" spans="1:2" x14ac:dyDescent="0.2">
      <c r="A293">
        <v>898</v>
      </c>
      <c r="B293">
        <v>1107</v>
      </c>
    </row>
    <row r="294" spans="1:2" x14ac:dyDescent="0.2">
      <c r="A294">
        <v>969</v>
      </c>
      <c r="B294">
        <v>1054</v>
      </c>
    </row>
    <row r="295" spans="1:2" x14ac:dyDescent="0.2">
      <c r="A295">
        <v>1145</v>
      </c>
      <c r="B295">
        <v>914</v>
      </c>
    </row>
    <row r="296" spans="1:2" x14ac:dyDescent="0.2">
      <c r="A296">
        <v>979</v>
      </c>
      <c r="B296">
        <v>1075</v>
      </c>
    </row>
    <row r="297" spans="1:2" x14ac:dyDescent="0.2">
      <c r="A297">
        <v>1045</v>
      </c>
      <c r="B297">
        <v>1082</v>
      </c>
    </row>
    <row r="298" spans="1:2" x14ac:dyDescent="0.2">
      <c r="A298">
        <v>962</v>
      </c>
      <c r="B298">
        <v>1085</v>
      </c>
    </row>
    <row r="299" spans="1:2" x14ac:dyDescent="0.2">
      <c r="A299">
        <v>1015</v>
      </c>
      <c r="B299">
        <v>1043</v>
      </c>
    </row>
    <row r="300" spans="1:2" x14ac:dyDescent="0.2">
      <c r="A300">
        <v>1053</v>
      </c>
      <c r="B300">
        <v>1199</v>
      </c>
    </row>
    <row r="301" spans="1:2" x14ac:dyDescent="0.2">
      <c r="A301">
        <v>1131</v>
      </c>
      <c r="B301">
        <v>1100</v>
      </c>
    </row>
    <row r="302" spans="1:2" x14ac:dyDescent="0.2">
      <c r="A302">
        <v>988</v>
      </c>
      <c r="B302">
        <v>984</v>
      </c>
    </row>
    <row r="303" spans="1:2" x14ac:dyDescent="0.2">
      <c r="A303">
        <v>1076</v>
      </c>
      <c r="B303">
        <v>1179</v>
      </c>
    </row>
    <row r="304" spans="1:2" x14ac:dyDescent="0.2">
      <c r="A304">
        <v>941</v>
      </c>
      <c r="B304">
        <v>854</v>
      </c>
    </row>
    <row r="305" spans="1:2" x14ac:dyDescent="0.2">
      <c r="A305">
        <v>1096</v>
      </c>
      <c r="B305">
        <v>1121</v>
      </c>
    </row>
    <row r="306" spans="1:2" x14ac:dyDescent="0.2">
      <c r="A306">
        <v>957</v>
      </c>
      <c r="B306">
        <v>967</v>
      </c>
    </row>
    <row r="307" spans="1:2" x14ac:dyDescent="0.2">
      <c r="A307">
        <v>1092</v>
      </c>
      <c r="B307">
        <v>1108</v>
      </c>
    </row>
    <row r="308" spans="1:2" x14ac:dyDescent="0.2">
      <c r="A308">
        <v>1007</v>
      </c>
      <c r="B308">
        <v>1115</v>
      </c>
    </row>
    <row r="309" spans="1:2" x14ac:dyDescent="0.2">
      <c r="A309">
        <v>1036</v>
      </c>
      <c r="B309">
        <v>1043</v>
      </c>
    </row>
    <row r="310" spans="1:2" x14ac:dyDescent="0.2">
      <c r="A310">
        <v>1028</v>
      </c>
      <c r="B310">
        <v>1113</v>
      </c>
    </row>
    <row r="311" spans="1:2" x14ac:dyDescent="0.2">
      <c r="A311">
        <v>957</v>
      </c>
      <c r="B311">
        <v>1082</v>
      </c>
    </row>
    <row r="312" spans="1:2" x14ac:dyDescent="0.2">
      <c r="A312">
        <v>976</v>
      </c>
      <c r="B312">
        <v>891</v>
      </c>
    </row>
    <row r="313" spans="1:2" x14ac:dyDescent="0.2">
      <c r="A313">
        <v>895</v>
      </c>
      <c r="B313">
        <v>874</v>
      </c>
    </row>
    <row r="314" spans="1:2" x14ac:dyDescent="0.2">
      <c r="A314">
        <v>1057</v>
      </c>
      <c r="B314">
        <v>858</v>
      </c>
    </row>
    <row r="315" spans="1:2" x14ac:dyDescent="0.2">
      <c r="A315">
        <v>906</v>
      </c>
      <c r="B315">
        <v>1103</v>
      </c>
    </row>
    <row r="316" spans="1:2" x14ac:dyDescent="0.2">
      <c r="A316">
        <v>982</v>
      </c>
      <c r="B316">
        <v>1078</v>
      </c>
    </row>
    <row r="317" spans="1:2" x14ac:dyDescent="0.2">
      <c r="A317">
        <v>1092</v>
      </c>
      <c r="B317">
        <v>991</v>
      </c>
    </row>
    <row r="318" spans="1:2" x14ac:dyDescent="0.2">
      <c r="A318">
        <v>1011</v>
      </c>
      <c r="B318">
        <v>1174</v>
      </c>
    </row>
    <row r="319" spans="1:2" x14ac:dyDescent="0.2">
      <c r="A319">
        <v>1053</v>
      </c>
      <c r="B319">
        <v>1082</v>
      </c>
    </row>
    <row r="320" spans="1:2" x14ac:dyDescent="0.2">
      <c r="A320">
        <v>1315</v>
      </c>
    </row>
    <row r="321" spans="1:1" x14ac:dyDescent="0.2">
      <c r="A321">
        <v>1044</v>
      </c>
    </row>
    <row r="322" spans="1:1" x14ac:dyDescent="0.2">
      <c r="A322">
        <v>885</v>
      </c>
    </row>
    <row r="323" spans="1:1" x14ac:dyDescent="0.2">
      <c r="A323">
        <v>1147</v>
      </c>
    </row>
    <row r="324" spans="1:1" x14ac:dyDescent="0.2">
      <c r="A324">
        <v>978</v>
      </c>
    </row>
    <row r="325" spans="1:1" x14ac:dyDescent="0.2">
      <c r="A325">
        <v>1102</v>
      </c>
    </row>
    <row r="326" spans="1:1" x14ac:dyDescent="0.2">
      <c r="A326">
        <v>983</v>
      </c>
    </row>
    <row r="327" spans="1:1" x14ac:dyDescent="0.2">
      <c r="A327">
        <v>987</v>
      </c>
    </row>
    <row r="328" spans="1:1" x14ac:dyDescent="0.2">
      <c r="A328">
        <v>1053</v>
      </c>
    </row>
    <row r="329" spans="1:1" x14ac:dyDescent="0.2">
      <c r="A329">
        <v>1162</v>
      </c>
    </row>
    <row r="330" spans="1:1" x14ac:dyDescent="0.2">
      <c r="A330">
        <v>967</v>
      </c>
    </row>
    <row r="331" spans="1:1" x14ac:dyDescent="0.2">
      <c r="A331">
        <v>1067</v>
      </c>
    </row>
    <row r="332" spans="1:1" x14ac:dyDescent="0.2">
      <c r="A332">
        <v>993</v>
      </c>
    </row>
    <row r="333" spans="1:1" x14ac:dyDescent="0.2">
      <c r="A333">
        <v>945</v>
      </c>
    </row>
    <row r="334" spans="1:1" x14ac:dyDescent="0.2">
      <c r="A334">
        <v>877</v>
      </c>
    </row>
    <row r="335" spans="1:1" x14ac:dyDescent="0.2">
      <c r="A335">
        <v>1076</v>
      </c>
    </row>
    <row r="336" spans="1:1" x14ac:dyDescent="0.2">
      <c r="A336">
        <v>1017</v>
      </c>
    </row>
    <row r="337" spans="1:1" x14ac:dyDescent="0.2">
      <c r="A337">
        <v>982</v>
      </c>
    </row>
    <row r="338" spans="1:1" x14ac:dyDescent="0.2">
      <c r="A338">
        <v>982</v>
      </c>
    </row>
    <row r="339" spans="1:1" x14ac:dyDescent="0.2">
      <c r="A339">
        <v>1095</v>
      </c>
    </row>
    <row r="340" spans="1:1" x14ac:dyDescent="0.2">
      <c r="A340">
        <v>1058</v>
      </c>
    </row>
    <row r="341" spans="1:1" x14ac:dyDescent="0.2">
      <c r="A341">
        <v>857</v>
      </c>
    </row>
    <row r="342" spans="1:1" x14ac:dyDescent="0.2">
      <c r="A342">
        <v>1075</v>
      </c>
    </row>
    <row r="343" spans="1:1" x14ac:dyDescent="0.2">
      <c r="A343">
        <v>1032</v>
      </c>
    </row>
    <row r="344" spans="1:1" x14ac:dyDescent="0.2">
      <c r="A344">
        <v>943</v>
      </c>
    </row>
    <row r="345" spans="1:1" x14ac:dyDescent="0.2">
      <c r="A345">
        <v>1069</v>
      </c>
    </row>
    <row r="346" spans="1:1" x14ac:dyDescent="0.2">
      <c r="A346">
        <v>858</v>
      </c>
    </row>
    <row r="347" spans="1:1" x14ac:dyDescent="0.2">
      <c r="A347">
        <v>1045</v>
      </c>
    </row>
    <row r="348" spans="1:1" x14ac:dyDescent="0.2">
      <c r="A348">
        <v>1026</v>
      </c>
    </row>
    <row r="349" spans="1:1" x14ac:dyDescent="0.2">
      <c r="A349">
        <v>1053</v>
      </c>
    </row>
    <row r="350" spans="1:1" x14ac:dyDescent="0.2">
      <c r="A350">
        <v>1012</v>
      </c>
    </row>
    <row r="351" spans="1:1" x14ac:dyDescent="0.2">
      <c r="A351">
        <v>1017</v>
      </c>
    </row>
    <row r="352" spans="1:1" x14ac:dyDescent="0.2">
      <c r="A352">
        <v>1041</v>
      </c>
    </row>
    <row r="353" spans="1:1" x14ac:dyDescent="0.2">
      <c r="A353">
        <v>1155</v>
      </c>
    </row>
    <row r="354" spans="1:1" x14ac:dyDescent="0.2">
      <c r="A354">
        <v>1012</v>
      </c>
    </row>
    <row r="355" spans="1:1" x14ac:dyDescent="0.2">
      <c r="A355">
        <v>930</v>
      </c>
    </row>
    <row r="356" spans="1:1" x14ac:dyDescent="0.2">
      <c r="A356">
        <v>1031</v>
      </c>
    </row>
    <row r="357" spans="1:1" x14ac:dyDescent="0.2">
      <c r="A357">
        <v>1046</v>
      </c>
    </row>
    <row r="358" spans="1:1" x14ac:dyDescent="0.2">
      <c r="A358">
        <v>1011</v>
      </c>
    </row>
    <row r="359" spans="1:1" x14ac:dyDescent="0.2">
      <c r="A359">
        <v>1027</v>
      </c>
    </row>
    <row r="360" spans="1:1" x14ac:dyDescent="0.2">
      <c r="A360">
        <v>793</v>
      </c>
    </row>
    <row r="361" spans="1:1" x14ac:dyDescent="0.2">
      <c r="A361">
        <v>1060</v>
      </c>
    </row>
    <row r="362" spans="1:1" x14ac:dyDescent="0.2">
      <c r="A362">
        <v>1093</v>
      </c>
    </row>
    <row r="363" spans="1:1" x14ac:dyDescent="0.2">
      <c r="A363">
        <v>992</v>
      </c>
    </row>
    <row r="364" spans="1:1" x14ac:dyDescent="0.2">
      <c r="A364">
        <v>1096</v>
      </c>
    </row>
    <row r="365" spans="1:1" x14ac:dyDescent="0.2">
      <c r="A365">
        <v>1044</v>
      </c>
    </row>
    <row r="366" spans="1:1" x14ac:dyDescent="0.2">
      <c r="A366">
        <v>1083</v>
      </c>
    </row>
    <row r="367" spans="1:1" x14ac:dyDescent="0.2">
      <c r="A367">
        <v>1096</v>
      </c>
    </row>
    <row r="368" spans="1:1" x14ac:dyDescent="0.2">
      <c r="A368">
        <v>923</v>
      </c>
    </row>
    <row r="369" spans="1:1" x14ac:dyDescent="0.2">
      <c r="A369">
        <v>959</v>
      </c>
    </row>
    <row r="370" spans="1:1" x14ac:dyDescent="0.2">
      <c r="A370">
        <v>997</v>
      </c>
    </row>
    <row r="371" spans="1:1" x14ac:dyDescent="0.2">
      <c r="A371">
        <v>788</v>
      </c>
    </row>
    <row r="372" spans="1:1" x14ac:dyDescent="0.2">
      <c r="A372">
        <v>947</v>
      </c>
    </row>
    <row r="373" spans="1:1" x14ac:dyDescent="0.2">
      <c r="A373">
        <v>1055</v>
      </c>
    </row>
    <row r="374" spans="1:1" x14ac:dyDescent="0.2">
      <c r="A374">
        <v>991</v>
      </c>
    </row>
    <row r="375" spans="1:1" x14ac:dyDescent="0.2">
      <c r="A375">
        <v>952</v>
      </c>
    </row>
    <row r="376" spans="1:1" x14ac:dyDescent="0.2">
      <c r="A376">
        <v>1034</v>
      </c>
    </row>
    <row r="377" spans="1:1" x14ac:dyDescent="0.2">
      <c r="A377">
        <v>987</v>
      </c>
    </row>
    <row r="378" spans="1:1" x14ac:dyDescent="0.2">
      <c r="A378">
        <v>1038</v>
      </c>
    </row>
    <row r="379" spans="1:1" x14ac:dyDescent="0.2">
      <c r="A379">
        <v>1053</v>
      </c>
    </row>
    <row r="380" spans="1:1" x14ac:dyDescent="0.2">
      <c r="A380">
        <v>1108</v>
      </c>
    </row>
    <row r="381" spans="1:1" x14ac:dyDescent="0.2">
      <c r="A381">
        <v>1169</v>
      </c>
    </row>
    <row r="382" spans="1:1" x14ac:dyDescent="0.2">
      <c r="A382">
        <v>1006</v>
      </c>
    </row>
    <row r="383" spans="1:1" x14ac:dyDescent="0.2">
      <c r="A383">
        <v>865</v>
      </c>
    </row>
    <row r="384" spans="1:1" x14ac:dyDescent="0.2">
      <c r="A384">
        <v>1012</v>
      </c>
    </row>
    <row r="385" spans="1:1" x14ac:dyDescent="0.2">
      <c r="A385">
        <v>777</v>
      </c>
    </row>
    <row r="386" spans="1:1" x14ac:dyDescent="0.2">
      <c r="A386">
        <v>1003</v>
      </c>
    </row>
    <row r="387" spans="1:1" x14ac:dyDescent="0.2">
      <c r="A387">
        <v>1090</v>
      </c>
    </row>
    <row r="388" spans="1:1" x14ac:dyDescent="0.2">
      <c r="A388">
        <v>914</v>
      </c>
    </row>
    <row r="389" spans="1:1" x14ac:dyDescent="0.2">
      <c r="A389">
        <v>967</v>
      </c>
    </row>
    <row r="390" spans="1:1" x14ac:dyDescent="0.2">
      <c r="A390">
        <v>876</v>
      </c>
    </row>
    <row r="391" spans="1:1" x14ac:dyDescent="0.2">
      <c r="A391">
        <v>1138</v>
      </c>
    </row>
    <row r="392" spans="1:1" x14ac:dyDescent="0.2">
      <c r="A392">
        <v>979</v>
      </c>
    </row>
    <row r="393" spans="1:1" x14ac:dyDescent="0.2">
      <c r="A393">
        <v>991</v>
      </c>
    </row>
    <row r="394" spans="1:1" x14ac:dyDescent="0.2">
      <c r="A394">
        <v>1191</v>
      </c>
    </row>
    <row r="395" spans="1:1" x14ac:dyDescent="0.2">
      <c r="A395">
        <v>956</v>
      </c>
    </row>
    <row r="396" spans="1:1" x14ac:dyDescent="0.2">
      <c r="A396">
        <v>1064</v>
      </c>
    </row>
    <row r="397" spans="1:1" x14ac:dyDescent="0.2">
      <c r="A397">
        <v>1008</v>
      </c>
    </row>
    <row r="398" spans="1:1" x14ac:dyDescent="0.2">
      <c r="A398">
        <v>1021</v>
      </c>
    </row>
    <row r="399" spans="1:1" x14ac:dyDescent="0.2">
      <c r="A399">
        <v>1029</v>
      </c>
    </row>
    <row r="400" spans="1:1" x14ac:dyDescent="0.2">
      <c r="A400">
        <v>989</v>
      </c>
    </row>
    <row r="401" spans="1:1" x14ac:dyDescent="0.2">
      <c r="A401">
        <v>1074</v>
      </c>
    </row>
    <row r="402" spans="1:1" x14ac:dyDescent="0.2">
      <c r="A402">
        <v>870</v>
      </c>
    </row>
    <row r="403" spans="1:1" x14ac:dyDescent="0.2">
      <c r="A403">
        <v>1147</v>
      </c>
    </row>
    <row r="404" spans="1:1" x14ac:dyDescent="0.2">
      <c r="A404">
        <v>945</v>
      </c>
    </row>
    <row r="405" spans="1:1" x14ac:dyDescent="0.2">
      <c r="A405">
        <v>1020</v>
      </c>
    </row>
    <row r="406" spans="1:1" x14ac:dyDescent="0.2">
      <c r="A406">
        <v>925</v>
      </c>
    </row>
    <row r="407" spans="1:1" x14ac:dyDescent="0.2">
      <c r="A407">
        <v>1018</v>
      </c>
    </row>
    <row r="408" spans="1:1" x14ac:dyDescent="0.2">
      <c r="A408">
        <v>1080</v>
      </c>
    </row>
    <row r="409" spans="1:1" x14ac:dyDescent="0.2">
      <c r="A409">
        <v>1106</v>
      </c>
    </row>
    <row r="410" spans="1:1" x14ac:dyDescent="0.2">
      <c r="A410">
        <v>1104</v>
      </c>
    </row>
    <row r="411" spans="1:1" x14ac:dyDescent="0.2">
      <c r="A411">
        <v>1078</v>
      </c>
    </row>
    <row r="412" spans="1:1" x14ac:dyDescent="0.2">
      <c r="A412">
        <v>1034</v>
      </c>
    </row>
    <row r="413" spans="1:1" x14ac:dyDescent="0.2">
      <c r="A413">
        <v>1089</v>
      </c>
    </row>
    <row r="414" spans="1:1" x14ac:dyDescent="0.2">
      <c r="A414">
        <v>998</v>
      </c>
    </row>
    <row r="415" spans="1:1" x14ac:dyDescent="0.2">
      <c r="A415">
        <v>1095</v>
      </c>
    </row>
    <row r="416" spans="1:1" x14ac:dyDescent="0.2">
      <c r="A416">
        <v>1041</v>
      </c>
    </row>
    <row r="417" spans="1:1" x14ac:dyDescent="0.2">
      <c r="A417">
        <v>1133</v>
      </c>
    </row>
    <row r="418" spans="1:1" x14ac:dyDescent="0.2">
      <c r="A418">
        <v>1083</v>
      </c>
    </row>
    <row r="419" spans="1:1" x14ac:dyDescent="0.2">
      <c r="A419">
        <v>964</v>
      </c>
    </row>
    <row r="420" spans="1:1" x14ac:dyDescent="0.2">
      <c r="A420">
        <v>1129</v>
      </c>
    </row>
    <row r="421" spans="1:1" x14ac:dyDescent="0.2">
      <c r="A421">
        <v>1070</v>
      </c>
    </row>
    <row r="422" spans="1:1" x14ac:dyDescent="0.2">
      <c r="A422">
        <v>961</v>
      </c>
    </row>
    <row r="423" spans="1:1" x14ac:dyDescent="0.2">
      <c r="A423">
        <v>1047</v>
      </c>
    </row>
    <row r="424" spans="1:1" x14ac:dyDescent="0.2">
      <c r="A424">
        <v>1001</v>
      </c>
    </row>
    <row r="425" spans="1:1" x14ac:dyDescent="0.2">
      <c r="A425">
        <v>855</v>
      </c>
    </row>
    <row r="426" spans="1:1" x14ac:dyDescent="0.2">
      <c r="A426">
        <v>1023</v>
      </c>
    </row>
    <row r="427" spans="1:1" x14ac:dyDescent="0.2">
      <c r="A427">
        <v>1108</v>
      </c>
    </row>
    <row r="428" spans="1:1" x14ac:dyDescent="0.2">
      <c r="A428">
        <v>937</v>
      </c>
    </row>
    <row r="429" spans="1:1" x14ac:dyDescent="0.2">
      <c r="A429">
        <v>1076</v>
      </c>
    </row>
    <row r="430" spans="1:1" x14ac:dyDescent="0.2">
      <c r="A430">
        <v>1080</v>
      </c>
    </row>
    <row r="431" spans="1:1" x14ac:dyDescent="0.2">
      <c r="A431">
        <v>964</v>
      </c>
    </row>
    <row r="432" spans="1:1" x14ac:dyDescent="0.2">
      <c r="A432">
        <v>843</v>
      </c>
    </row>
    <row r="433" spans="1:1" x14ac:dyDescent="0.2">
      <c r="A433">
        <v>1002</v>
      </c>
    </row>
    <row r="434" spans="1:1" x14ac:dyDescent="0.2">
      <c r="A434">
        <v>1073</v>
      </c>
    </row>
    <row r="435" spans="1:1" x14ac:dyDescent="0.2">
      <c r="A435">
        <v>1029</v>
      </c>
    </row>
    <row r="436" spans="1:1" x14ac:dyDescent="0.2">
      <c r="A436">
        <v>1017</v>
      </c>
    </row>
    <row r="437" spans="1:1" x14ac:dyDescent="0.2">
      <c r="A437">
        <v>1062</v>
      </c>
    </row>
    <row r="438" spans="1:1" x14ac:dyDescent="0.2">
      <c r="A438">
        <v>1097</v>
      </c>
    </row>
    <row r="439" spans="1:1" x14ac:dyDescent="0.2">
      <c r="A439">
        <v>973</v>
      </c>
    </row>
    <row r="440" spans="1:1" x14ac:dyDescent="0.2">
      <c r="A440">
        <v>1003</v>
      </c>
    </row>
    <row r="441" spans="1:1" x14ac:dyDescent="0.2">
      <c r="A441">
        <v>1074</v>
      </c>
    </row>
    <row r="442" spans="1:1" x14ac:dyDescent="0.2">
      <c r="A442">
        <v>1013</v>
      </c>
    </row>
    <row r="443" spans="1:1" x14ac:dyDescent="0.2">
      <c r="A443">
        <v>1027</v>
      </c>
    </row>
    <row r="444" spans="1:1" x14ac:dyDescent="0.2">
      <c r="A444">
        <v>961</v>
      </c>
    </row>
    <row r="445" spans="1:1" x14ac:dyDescent="0.2">
      <c r="A445">
        <v>1063</v>
      </c>
    </row>
    <row r="446" spans="1:1" x14ac:dyDescent="0.2">
      <c r="A446">
        <v>980</v>
      </c>
    </row>
    <row r="447" spans="1:1" x14ac:dyDescent="0.2">
      <c r="A447">
        <v>1370</v>
      </c>
    </row>
    <row r="448" spans="1:1" x14ac:dyDescent="0.2">
      <c r="A448">
        <v>1084</v>
      </c>
    </row>
    <row r="449" spans="1:1" x14ac:dyDescent="0.2">
      <c r="A449">
        <v>1048</v>
      </c>
    </row>
    <row r="450" spans="1:1" x14ac:dyDescent="0.2">
      <c r="A450">
        <v>1018</v>
      </c>
    </row>
    <row r="451" spans="1:1" x14ac:dyDescent="0.2">
      <c r="A451">
        <v>1058</v>
      </c>
    </row>
    <row r="452" spans="1:1" x14ac:dyDescent="0.2">
      <c r="A452">
        <v>1066</v>
      </c>
    </row>
    <row r="453" spans="1:1" x14ac:dyDescent="0.2">
      <c r="A453">
        <v>1159</v>
      </c>
    </row>
    <row r="454" spans="1:1" x14ac:dyDescent="0.2">
      <c r="A454">
        <v>1087</v>
      </c>
    </row>
    <row r="455" spans="1:1" x14ac:dyDescent="0.2">
      <c r="A455">
        <v>944</v>
      </c>
    </row>
    <row r="456" spans="1:1" x14ac:dyDescent="0.2">
      <c r="A456">
        <v>1087</v>
      </c>
    </row>
    <row r="457" spans="1:1" x14ac:dyDescent="0.2">
      <c r="A457">
        <v>808</v>
      </c>
    </row>
    <row r="458" spans="1:1" x14ac:dyDescent="0.2">
      <c r="A458">
        <v>1113</v>
      </c>
    </row>
    <row r="459" spans="1:1" x14ac:dyDescent="0.2">
      <c r="A459">
        <v>1161</v>
      </c>
    </row>
    <row r="460" spans="1:1" x14ac:dyDescent="0.2">
      <c r="A460">
        <v>1154</v>
      </c>
    </row>
    <row r="461" spans="1:1" x14ac:dyDescent="0.2">
      <c r="A461">
        <v>1011</v>
      </c>
    </row>
    <row r="462" spans="1:1" x14ac:dyDescent="0.2">
      <c r="A462">
        <v>1078</v>
      </c>
    </row>
    <row r="463" spans="1:1" x14ac:dyDescent="0.2">
      <c r="A463">
        <v>1064</v>
      </c>
    </row>
    <row r="464" spans="1:1" x14ac:dyDescent="0.2">
      <c r="A464">
        <v>1062</v>
      </c>
    </row>
    <row r="465" spans="1:1" x14ac:dyDescent="0.2">
      <c r="A465">
        <v>1028</v>
      </c>
    </row>
    <row r="466" spans="1:1" x14ac:dyDescent="0.2">
      <c r="A466">
        <v>1046</v>
      </c>
    </row>
    <row r="467" spans="1:1" x14ac:dyDescent="0.2">
      <c r="A467">
        <v>986</v>
      </c>
    </row>
    <row r="468" spans="1:1" x14ac:dyDescent="0.2">
      <c r="A468">
        <v>1085</v>
      </c>
    </row>
    <row r="469" spans="1:1" x14ac:dyDescent="0.2">
      <c r="A469">
        <v>1129</v>
      </c>
    </row>
    <row r="470" spans="1:1" x14ac:dyDescent="0.2">
      <c r="A470">
        <v>1124</v>
      </c>
    </row>
    <row r="471" spans="1:1" x14ac:dyDescent="0.2">
      <c r="A471">
        <v>963</v>
      </c>
    </row>
    <row r="472" spans="1:1" x14ac:dyDescent="0.2">
      <c r="A472">
        <v>1083</v>
      </c>
    </row>
    <row r="473" spans="1:1" x14ac:dyDescent="0.2">
      <c r="A473">
        <v>908</v>
      </c>
    </row>
    <row r="474" spans="1:1" x14ac:dyDescent="0.2">
      <c r="A474">
        <v>1050</v>
      </c>
    </row>
    <row r="475" spans="1:1" x14ac:dyDescent="0.2">
      <c r="A475">
        <v>1075</v>
      </c>
    </row>
    <row r="476" spans="1:1" x14ac:dyDescent="0.2">
      <c r="A476">
        <v>1079</v>
      </c>
    </row>
    <row r="477" spans="1:1" x14ac:dyDescent="0.2">
      <c r="A477">
        <v>1076</v>
      </c>
    </row>
    <row r="478" spans="1:1" x14ac:dyDescent="0.2">
      <c r="A478">
        <v>1069</v>
      </c>
    </row>
    <row r="479" spans="1:1" x14ac:dyDescent="0.2">
      <c r="A479">
        <v>1075</v>
      </c>
    </row>
    <row r="480" spans="1:1" x14ac:dyDescent="0.2">
      <c r="A480">
        <v>997</v>
      </c>
    </row>
    <row r="481" spans="1:1" x14ac:dyDescent="0.2">
      <c r="A481">
        <v>887</v>
      </c>
    </row>
    <row r="482" spans="1:1" x14ac:dyDescent="0.2">
      <c r="A482">
        <v>1029</v>
      </c>
    </row>
    <row r="483" spans="1:1" x14ac:dyDescent="0.2">
      <c r="A483">
        <v>1012</v>
      </c>
    </row>
    <row r="484" spans="1:1" x14ac:dyDescent="0.2">
      <c r="A484">
        <v>1090</v>
      </c>
    </row>
    <row r="485" spans="1:1" x14ac:dyDescent="0.2">
      <c r="A485">
        <v>1126</v>
      </c>
    </row>
    <row r="486" spans="1:1" x14ac:dyDescent="0.2">
      <c r="A486">
        <v>971</v>
      </c>
    </row>
    <row r="487" spans="1:1" x14ac:dyDescent="0.2">
      <c r="A487">
        <v>1053</v>
      </c>
    </row>
    <row r="488" spans="1:1" x14ac:dyDescent="0.2">
      <c r="A488">
        <v>961</v>
      </c>
    </row>
    <row r="489" spans="1:1" x14ac:dyDescent="0.2">
      <c r="A489">
        <v>993</v>
      </c>
    </row>
    <row r="490" spans="1:1" x14ac:dyDescent="0.2">
      <c r="A490">
        <v>1116</v>
      </c>
    </row>
    <row r="491" spans="1:1" x14ac:dyDescent="0.2">
      <c r="A491">
        <v>1017</v>
      </c>
    </row>
    <row r="492" spans="1:1" x14ac:dyDescent="0.2">
      <c r="A492">
        <v>1096</v>
      </c>
    </row>
    <row r="493" spans="1:1" x14ac:dyDescent="0.2">
      <c r="A493">
        <v>869</v>
      </c>
    </row>
    <row r="494" spans="1:1" x14ac:dyDescent="0.2">
      <c r="A494">
        <v>1084</v>
      </c>
    </row>
    <row r="495" spans="1:1" x14ac:dyDescent="0.2">
      <c r="A495">
        <v>1106</v>
      </c>
    </row>
    <row r="496" spans="1:1" x14ac:dyDescent="0.2">
      <c r="A496">
        <v>1050</v>
      </c>
    </row>
    <row r="497" spans="1:1" x14ac:dyDescent="0.2">
      <c r="A497">
        <v>1040</v>
      </c>
    </row>
    <row r="498" spans="1:1" x14ac:dyDescent="0.2">
      <c r="A498">
        <v>804</v>
      </c>
    </row>
    <row r="499" spans="1:1" x14ac:dyDescent="0.2">
      <c r="A499">
        <v>1148</v>
      </c>
    </row>
    <row r="500" spans="1:1" x14ac:dyDescent="0.2">
      <c r="A500">
        <v>1027</v>
      </c>
    </row>
    <row r="501" spans="1:1" x14ac:dyDescent="0.2">
      <c r="A501">
        <v>1004</v>
      </c>
    </row>
    <row r="502" spans="1:1" x14ac:dyDescent="0.2">
      <c r="A502">
        <v>1200</v>
      </c>
    </row>
    <row r="503" spans="1:1" x14ac:dyDescent="0.2">
      <c r="A503">
        <v>1069</v>
      </c>
    </row>
    <row r="504" spans="1:1" x14ac:dyDescent="0.2">
      <c r="A504">
        <v>1035</v>
      </c>
    </row>
    <row r="505" spans="1:1" x14ac:dyDescent="0.2">
      <c r="A505">
        <v>997</v>
      </c>
    </row>
    <row r="506" spans="1:1" x14ac:dyDescent="0.2">
      <c r="A506">
        <v>1019</v>
      </c>
    </row>
    <row r="507" spans="1:1" x14ac:dyDescent="0.2">
      <c r="A507">
        <v>1154</v>
      </c>
    </row>
    <row r="508" spans="1:1" x14ac:dyDescent="0.2">
      <c r="A508">
        <v>1034</v>
      </c>
    </row>
    <row r="509" spans="1:1" x14ac:dyDescent="0.2">
      <c r="A509">
        <v>896</v>
      </c>
    </row>
    <row r="510" spans="1:1" x14ac:dyDescent="0.2">
      <c r="A510">
        <v>1116</v>
      </c>
    </row>
    <row r="511" spans="1:1" x14ac:dyDescent="0.2">
      <c r="A511">
        <v>991</v>
      </c>
    </row>
    <row r="512" spans="1:1" x14ac:dyDescent="0.2">
      <c r="A512">
        <v>1034</v>
      </c>
    </row>
    <row r="513" spans="1:1" x14ac:dyDescent="0.2">
      <c r="A513">
        <v>1073</v>
      </c>
    </row>
    <row r="514" spans="1:1" x14ac:dyDescent="0.2">
      <c r="A514">
        <v>1088</v>
      </c>
    </row>
    <row r="515" spans="1:1" x14ac:dyDescent="0.2">
      <c r="A515">
        <v>1104</v>
      </c>
    </row>
    <row r="516" spans="1:1" x14ac:dyDescent="0.2">
      <c r="A516">
        <v>908</v>
      </c>
    </row>
    <row r="517" spans="1:1" x14ac:dyDescent="0.2">
      <c r="A517">
        <v>1034</v>
      </c>
    </row>
    <row r="518" spans="1:1" x14ac:dyDescent="0.2">
      <c r="A518">
        <v>1031</v>
      </c>
    </row>
    <row r="519" spans="1:1" x14ac:dyDescent="0.2">
      <c r="A519">
        <v>1034</v>
      </c>
    </row>
    <row r="520" spans="1:1" x14ac:dyDescent="0.2">
      <c r="A520">
        <v>961</v>
      </c>
    </row>
    <row r="521" spans="1:1" x14ac:dyDescent="0.2">
      <c r="A521">
        <v>1077</v>
      </c>
    </row>
    <row r="522" spans="1:1" x14ac:dyDescent="0.2">
      <c r="A522">
        <v>1112</v>
      </c>
    </row>
    <row r="523" spans="1:1" x14ac:dyDescent="0.2">
      <c r="A523">
        <v>983</v>
      </c>
    </row>
    <row r="524" spans="1:1" x14ac:dyDescent="0.2">
      <c r="A524">
        <v>1143</v>
      </c>
    </row>
    <row r="525" spans="1:1" x14ac:dyDescent="0.2">
      <c r="A525">
        <v>1011</v>
      </c>
    </row>
    <row r="526" spans="1:1" x14ac:dyDescent="0.2">
      <c r="A526">
        <v>1008</v>
      </c>
    </row>
    <row r="527" spans="1:1" x14ac:dyDescent="0.2">
      <c r="A527">
        <v>1040</v>
      </c>
    </row>
    <row r="528" spans="1:1" x14ac:dyDescent="0.2">
      <c r="A528">
        <v>1129</v>
      </c>
    </row>
    <row r="529" spans="1:1" x14ac:dyDescent="0.2">
      <c r="A529">
        <v>1106</v>
      </c>
    </row>
    <row r="530" spans="1:1" x14ac:dyDescent="0.2">
      <c r="A530">
        <v>1023</v>
      </c>
    </row>
    <row r="531" spans="1:1" x14ac:dyDescent="0.2">
      <c r="A531">
        <v>1039</v>
      </c>
    </row>
    <row r="532" spans="1:1" x14ac:dyDescent="0.2">
      <c r="A532">
        <v>1069</v>
      </c>
    </row>
    <row r="533" spans="1:1" x14ac:dyDescent="0.2">
      <c r="A533">
        <v>976</v>
      </c>
    </row>
    <row r="534" spans="1:1" x14ac:dyDescent="0.2">
      <c r="A534">
        <v>1082</v>
      </c>
    </row>
    <row r="535" spans="1:1" x14ac:dyDescent="0.2">
      <c r="A535">
        <v>1099</v>
      </c>
    </row>
    <row r="536" spans="1:1" x14ac:dyDescent="0.2">
      <c r="A536">
        <v>972</v>
      </c>
    </row>
    <row r="537" spans="1:1" x14ac:dyDescent="0.2">
      <c r="A537">
        <v>1018</v>
      </c>
    </row>
    <row r="538" spans="1:1" x14ac:dyDescent="0.2">
      <c r="A538">
        <v>1010</v>
      </c>
    </row>
    <row r="539" spans="1:1" x14ac:dyDescent="0.2">
      <c r="A539">
        <v>1098</v>
      </c>
    </row>
    <row r="540" spans="1:1" x14ac:dyDescent="0.2">
      <c r="A540">
        <v>1009</v>
      </c>
    </row>
    <row r="541" spans="1:1" x14ac:dyDescent="0.2">
      <c r="A541">
        <v>980</v>
      </c>
    </row>
    <row r="542" spans="1:1" x14ac:dyDescent="0.2">
      <c r="A542">
        <v>1052</v>
      </c>
    </row>
    <row r="543" spans="1:1" x14ac:dyDescent="0.2">
      <c r="A543">
        <v>1009</v>
      </c>
    </row>
    <row r="544" spans="1:1" x14ac:dyDescent="0.2">
      <c r="A544">
        <v>790</v>
      </c>
    </row>
    <row r="545" spans="1:1" x14ac:dyDescent="0.2">
      <c r="A545">
        <v>1109</v>
      </c>
    </row>
    <row r="546" spans="1:1" x14ac:dyDescent="0.2">
      <c r="A546">
        <v>1099</v>
      </c>
    </row>
    <row r="547" spans="1:1" x14ac:dyDescent="0.2">
      <c r="A547">
        <v>988</v>
      </c>
    </row>
    <row r="548" spans="1:1" x14ac:dyDescent="0.2">
      <c r="A548">
        <v>889</v>
      </c>
    </row>
    <row r="549" spans="1:1" x14ac:dyDescent="0.2">
      <c r="A549">
        <v>889</v>
      </c>
    </row>
    <row r="550" spans="1:1" x14ac:dyDescent="0.2">
      <c r="A550">
        <v>1090</v>
      </c>
    </row>
    <row r="551" spans="1:1" x14ac:dyDescent="0.2">
      <c r="A551">
        <v>964</v>
      </c>
    </row>
    <row r="552" spans="1:1" x14ac:dyDescent="0.2">
      <c r="A552">
        <v>1067</v>
      </c>
    </row>
    <row r="553" spans="1:1" x14ac:dyDescent="0.2">
      <c r="A553">
        <v>966</v>
      </c>
    </row>
    <row r="554" spans="1:1" x14ac:dyDescent="0.2">
      <c r="A554">
        <v>1038</v>
      </c>
    </row>
    <row r="555" spans="1:1" x14ac:dyDescent="0.2">
      <c r="A555">
        <v>1269</v>
      </c>
    </row>
    <row r="556" spans="1:1" x14ac:dyDescent="0.2">
      <c r="A556">
        <v>1123</v>
      </c>
    </row>
    <row r="557" spans="1:1" x14ac:dyDescent="0.2">
      <c r="A557">
        <v>905</v>
      </c>
    </row>
    <row r="558" spans="1:1" x14ac:dyDescent="0.2">
      <c r="A558">
        <v>1004</v>
      </c>
    </row>
    <row r="559" spans="1:1" x14ac:dyDescent="0.2">
      <c r="A559">
        <v>857</v>
      </c>
    </row>
    <row r="560" spans="1:1" x14ac:dyDescent="0.2">
      <c r="A560">
        <v>1092</v>
      </c>
    </row>
    <row r="561" spans="1:1" x14ac:dyDescent="0.2">
      <c r="A561">
        <v>957</v>
      </c>
    </row>
    <row r="562" spans="1:1" x14ac:dyDescent="0.2">
      <c r="A562">
        <v>1022</v>
      </c>
    </row>
    <row r="563" spans="1:1" x14ac:dyDescent="0.2">
      <c r="A563">
        <v>1053</v>
      </c>
    </row>
    <row r="564" spans="1:1" x14ac:dyDescent="0.2">
      <c r="A564">
        <v>824</v>
      </c>
    </row>
    <row r="565" spans="1:1" x14ac:dyDescent="0.2">
      <c r="A565">
        <v>978</v>
      </c>
    </row>
    <row r="566" spans="1:1" x14ac:dyDescent="0.2">
      <c r="A566">
        <v>1001</v>
      </c>
    </row>
    <row r="567" spans="1:1" x14ac:dyDescent="0.2">
      <c r="A567">
        <v>1033</v>
      </c>
    </row>
    <row r="568" spans="1:1" x14ac:dyDescent="0.2">
      <c r="A568">
        <v>866</v>
      </c>
    </row>
    <row r="569" spans="1:1" x14ac:dyDescent="0.2">
      <c r="A569">
        <v>1083</v>
      </c>
    </row>
    <row r="570" spans="1:1" x14ac:dyDescent="0.2">
      <c r="A570">
        <v>1038</v>
      </c>
    </row>
    <row r="571" spans="1:1" x14ac:dyDescent="0.2">
      <c r="A571">
        <v>981</v>
      </c>
    </row>
    <row r="572" spans="1:1" x14ac:dyDescent="0.2">
      <c r="A572">
        <v>1062</v>
      </c>
    </row>
    <row r="573" spans="1:1" x14ac:dyDescent="0.2">
      <c r="A573">
        <v>1024</v>
      </c>
    </row>
    <row r="574" spans="1:1" x14ac:dyDescent="0.2">
      <c r="A574">
        <v>970</v>
      </c>
    </row>
    <row r="575" spans="1:1" x14ac:dyDescent="0.2">
      <c r="A575">
        <v>1122</v>
      </c>
    </row>
    <row r="576" spans="1:1" x14ac:dyDescent="0.2">
      <c r="A576">
        <v>910</v>
      </c>
    </row>
    <row r="577" spans="1:1" x14ac:dyDescent="0.2">
      <c r="A577">
        <v>1041</v>
      </c>
    </row>
    <row r="578" spans="1:1" x14ac:dyDescent="0.2">
      <c r="A578">
        <v>870</v>
      </c>
    </row>
    <row r="579" spans="1:1" x14ac:dyDescent="0.2">
      <c r="A579">
        <v>965</v>
      </c>
    </row>
    <row r="580" spans="1:1" x14ac:dyDescent="0.2">
      <c r="A580">
        <v>1021</v>
      </c>
    </row>
    <row r="581" spans="1:1" x14ac:dyDescent="0.2">
      <c r="A581">
        <v>1032</v>
      </c>
    </row>
    <row r="582" spans="1:1" x14ac:dyDescent="0.2">
      <c r="A582">
        <v>912</v>
      </c>
    </row>
    <row r="583" spans="1:1" x14ac:dyDescent="0.2">
      <c r="A583">
        <v>787</v>
      </c>
    </row>
    <row r="584" spans="1:1" x14ac:dyDescent="0.2">
      <c r="A584">
        <v>949</v>
      </c>
    </row>
    <row r="585" spans="1:1" x14ac:dyDescent="0.2">
      <c r="A585">
        <v>1143</v>
      </c>
    </row>
    <row r="586" spans="1:1" x14ac:dyDescent="0.2">
      <c r="A586">
        <v>1020</v>
      </c>
    </row>
    <row r="587" spans="1:1" x14ac:dyDescent="0.2">
      <c r="A587">
        <v>1017</v>
      </c>
    </row>
    <row r="588" spans="1:1" x14ac:dyDescent="0.2">
      <c r="A588">
        <v>1037</v>
      </c>
    </row>
    <row r="589" spans="1:1" x14ac:dyDescent="0.2">
      <c r="A589">
        <v>1083</v>
      </c>
    </row>
    <row r="590" spans="1:1" x14ac:dyDescent="0.2">
      <c r="A590">
        <v>1135</v>
      </c>
    </row>
    <row r="591" spans="1:1" x14ac:dyDescent="0.2">
      <c r="A591">
        <v>1020</v>
      </c>
    </row>
    <row r="592" spans="1:1" x14ac:dyDescent="0.2">
      <c r="A592">
        <v>1115</v>
      </c>
    </row>
    <row r="593" spans="1:1" x14ac:dyDescent="0.2">
      <c r="A593">
        <v>1061</v>
      </c>
    </row>
    <row r="594" spans="1:1" x14ac:dyDescent="0.2">
      <c r="A594">
        <v>1104</v>
      </c>
    </row>
    <row r="595" spans="1:1" x14ac:dyDescent="0.2">
      <c r="A595">
        <v>862</v>
      </c>
    </row>
    <row r="596" spans="1:1" x14ac:dyDescent="0.2">
      <c r="A596">
        <v>1341</v>
      </c>
    </row>
    <row r="597" spans="1:1" x14ac:dyDescent="0.2">
      <c r="A597">
        <v>868</v>
      </c>
    </row>
    <row r="598" spans="1:1" x14ac:dyDescent="0.2">
      <c r="A598">
        <v>1122</v>
      </c>
    </row>
    <row r="599" spans="1:1" x14ac:dyDescent="0.2">
      <c r="A599">
        <v>1019</v>
      </c>
    </row>
    <row r="600" spans="1:1" x14ac:dyDescent="0.2">
      <c r="A600">
        <v>1135</v>
      </c>
    </row>
    <row r="601" spans="1:1" x14ac:dyDescent="0.2">
      <c r="A601">
        <v>1050</v>
      </c>
    </row>
    <row r="602" spans="1:1" x14ac:dyDescent="0.2">
      <c r="A602">
        <v>1049</v>
      </c>
    </row>
    <row r="603" spans="1:1" x14ac:dyDescent="0.2">
      <c r="A603">
        <v>943</v>
      </c>
    </row>
    <row r="604" spans="1:1" x14ac:dyDescent="0.2">
      <c r="A604">
        <v>1029</v>
      </c>
    </row>
    <row r="605" spans="1:1" x14ac:dyDescent="0.2">
      <c r="A605">
        <v>1075</v>
      </c>
    </row>
    <row r="606" spans="1:1" x14ac:dyDescent="0.2">
      <c r="A606">
        <v>953</v>
      </c>
    </row>
    <row r="607" spans="1:1" x14ac:dyDescent="0.2">
      <c r="A607">
        <v>1039</v>
      </c>
    </row>
    <row r="608" spans="1:1" x14ac:dyDescent="0.2">
      <c r="A608">
        <v>954</v>
      </c>
    </row>
    <row r="609" spans="1:1" x14ac:dyDescent="0.2">
      <c r="A609">
        <v>1048</v>
      </c>
    </row>
    <row r="610" spans="1:1" x14ac:dyDescent="0.2">
      <c r="A610">
        <v>1033</v>
      </c>
    </row>
    <row r="611" spans="1:1" x14ac:dyDescent="0.2">
      <c r="A611">
        <v>1128</v>
      </c>
    </row>
    <row r="612" spans="1:1" x14ac:dyDescent="0.2">
      <c r="A612">
        <v>1018</v>
      </c>
    </row>
    <row r="613" spans="1:1" x14ac:dyDescent="0.2">
      <c r="A613">
        <v>1071</v>
      </c>
    </row>
    <row r="614" spans="1:1" x14ac:dyDescent="0.2">
      <c r="A614">
        <v>1000</v>
      </c>
    </row>
    <row r="615" spans="1:1" x14ac:dyDescent="0.2">
      <c r="A615">
        <v>1007</v>
      </c>
    </row>
    <row r="616" spans="1:1" x14ac:dyDescent="0.2">
      <c r="A616">
        <v>1054</v>
      </c>
    </row>
    <row r="617" spans="1:1" x14ac:dyDescent="0.2">
      <c r="A617">
        <v>947</v>
      </c>
    </row>
    <row r="618" spans="1:1" x14ac:dyDescent="0.2">
      <c r="A618">
        <v>1024</v>
      </c>
    </row>
    <row r="619" spans="1:1" x14ac:dyDescent="0.2">
      <c r="A619">
        <v>1085</v>
      </c>
    </row>
    <row r="620" spans="1:1" x14ac:dyDescent="0.2">
      <c r="A620">
        <v>1005</v>
      </c>
    </row>
    <row r="621" spans="1:1" x14ac:dyDescent="0.2">
      <c r="A621">
        <v>971</v>
      </c>
    </row>
    <row r="622" spans="1:1" x14ac:dyDescent="0.2">
      <c r="A622">
        <v>1083</v>
      </c>
    </row>
    <row r="623" spans="1:1" x14ac:dyDescent="0.2">
      <c r="A623">
        <v>1000</v>
      </c>
    </row>
    <row r="624" spans="1:1" x14ac:dyDescent="0.2">
      <c r="A624">
        <v>960</v>
      </c>
    </row>
    <row r="625" spans="1:1" x14ac:dyDescent="0.2">
      <c r="A625">
        <v>907</v>
      </c>
    </row>
    <row r="626" spans="1:1" x14ac:dyDescent="0.2">
      <c r="A626">
        <v>1039</v>
      </c>
    </row>
    <row r="627" spans="1:1" x14ac:dyDescent="0.2">
      <c r="A627">
        <v>937</v>
      </c>
    </row>
    <row r="628" spans="1:1" x14ac:dyDescent="0.2">
      <c r="A628">
        <v>868</v>
      </c>
    </row>
    <row r="629" spans="1:1" x14ac:dyDescent="0.2">
      <c r="A629">
        <v>945</v>
      </c>
    </row>
    <row r="630" spans="1:1" x14ac:dyDescent="0.2">
      <c r="A630">
        <v>975</v>
      </c>
    </row>
    <row r="631" spans="1:1" x14ac:dyDescent="0.2">
      <c r="A631">
        <v>1039</v>
      </c>
    </row>
    <row r="632" spans="1:1" x14ac:dyDescent="0.2">
      <c r="A632">
        <v>1065</v>
      </c>
    </row>
    <row r="633" spans="1:1" x14ac:dyDescent="0.2">
      <c r="A633">
        <v>1092</v>
      </c>
    </row>
    <row r="634" spans="1:1" x14ac:dyDescent="0.2">
      <c r="A634">
        <v>1029</v>
      </c>
    </row>
    <row r="635" spans="1:1" x14ac:dyDescent="0.2">
      <c r="A635">
        <v>1040</v>
      </c>
    </row>
    <row r="636" spans="1:1" x14ac:dyDescent="0.2">
      <c r="A636">
        <v>1091</v>
      </c>
    </row>
    <row r="637" spans="1:1" x14ac:dyDescent="0.2">
      <c r="A637">
        <v>1119</v>
      </c>
    </row>
    <row r="638" spans="1:1" x14ac:dyDescent="0.2">
      <c r="A638">
        <v>1038</v>
      </c>
    </row>
    <row r="639" spans="1:1" x14ac:dyDescent="0.2">
      <c r="A639">
        <v>1043</v>
      </c>
    </row>
    <row r="640" spans="1:1" x14ac:dyDescent="0.2">
      <c r="A640">
        <v>1071</v>
      </c>
    </row>
    <row r="641" spans="1:1" x14ac:dyDescent="0.2">
      <c r="A641">
        <v>762</v>
      </c>
    </row>
    <row r="642" spans="1:1" x14ac:dyDescent="0.2">
      <c r="A642">
        <v>992</v>
      </c>
    </row>
    <row r="643" spans="1:1" x14ac:dyDescent="0.2">
      <c r="A643">
        <v>1031</v>
      </c>
    </row>
    <row r="644" spans="1:1" x14ac:dyDescent="0.2">
      <c r="A644">
        <v>804</v>
      </c>
    </row>
    <row r="645" spans="1:1" x14ac:dyDescent="0.2">
      <c r="A645">
        <v>996</v>
      </c>
    </row>
    <row r="646" spans="1:1" x14ac:dyDescent="0.2">
      <c r="A646">
        <v>1046</v>
      </c>
    </row>
    <row r="647" spans="1:1" x14ac:dyDescent="0.2">
      <c r="A647">
        <v>1045</v>
      </c>
    </row>
    <row r="648" spans="1:1" x14ac:dyDescent="0.2">
      <c r="A648">
        <v>1026</v>
      </c>
    </row>
    <row r="649" spans="1:1" x14ac:dyDescent="0.2">
      <c r="A649">
        <v>1047</v>
      </c>
    </row>
    <row r="650" spans="1:1" x14ac:dyDescent="0.2">
      <c r="A650">
        <v>1016</v>
      </c>
    </row>
    <row r="651" spans="1:1" x14ac:dyDescent="0.2">
      <c r="A651">
        <v>1254</v>
      </c>
    </row>
    <row r="652" spans="1:1" x14ac:dyDescent="0.2">
      <c r="A652">
        <v>950</v>
      </c>
    </row>
    <row r="653" spans="1:1" x14ac:dyDescent="0.2">
      <c r="A653">
        <v>1247</v>
      </c>
    </row>
    <row r="654" spans="1:1" x14ac:dyDescent="0.2">
      <c r="A654">
        <v>1096</v>
      </c>
    </row>
    <row r="655" spans="1:1" x14ac:dyDescent="0.2">
      <c r="A655">
        <v>1009</v>
      </c>
    </row>
    <row r="656" spans="1:1" x14ac:dyDescent="0.2">
      <c r="A656">
        <v>867</v>
      </c>
    </row>
    <row r="657" spans="1:1" x14ac:dyDescent="0.2">
      <c r="A657">
        <v>977</v>
      </c>
    </row>
    <row r="658" spans="1:1" x14ac:dyDescent="0.2">
      <c r="A658">
        <v>946</v>
      </c>
    </row>
    <row r="659" spans="1:1" x14ac:dyDescent="0.2">
      <c r="A659">
        <v>1090</v>
      </c>
    </row>
    <row r="660" spans="1:1" x14ac:dyDescent="0.2">
      <c r="A660">
        <v>940</v>
      </c>
    </row>
    <row r="661" spans="1:1" x14ac:dyDescent="0.2">
      <c r="A661">
        <v>980</v>
      </c>
    </row>
    <row r="662" spans="1:1" x14ac:dyDescent="0.2">
      <c r="A662">
        <v>1050</v>
      </c>
    </row>
    <row r="663" spans="1:1" x14ac:dyDescent="0.2">
      <c r="A663">
        <v>1034</v>
      </c>
    </row>
    <row r="664" spans="1:1" x14ac:dyDescent="0.2">
      <c r="A664">
        <v>1098</v>
      </c>
    </row>
    <row r="665" spans="1:1" x14ac:dyDescent="0.2">
      <c r="A665">
        <v>1170</v>
      </c>
    </row>
    <row r="666" spans="1:1" x14ac:dyDescent="0.2">
      <c r="A666">
        <v>853</v>
      </c>
    </row>
    <row r="667" spans="1:1" x14ac:dyDescent="0.2">
      <c r="A667">
        <v>784</v>
      </c>
    </row>
    <row r="668" spans="1:1" x14ac:dyDescent="0.2">
      <c r="A668">
        <v>1131</v>
      </c>
    </row>
    <row r="669" spans="1:1" x14ac:dyDescent="0.2">
      <c r="A669">
        <v>1015</v>
      </c>
    </row>
    <row r="670" spans="1:1" x14ac:dyDescent="0.2">
      <c r="A670">
        <v>955</v>
      </c>
    </row>
    <row r="671" spans="1:1" x14ac:dyDescent="0.2">
      <c r="A671">
        <v>934</v>
      </c>
    </row>
    <row r="672" spans="1:1" x14ac:dyDescent="0.2">
      <c r="A672">
        <v>924</v>
      </c>
    </row>
    <row r="673" spans="1:1" x14ac:dyDescent="0.2">
      <c r="A673">
        <v>846</v>
      </c>
    </row>
    <row r="674" spans="1:1" x14ac:dyDescent="0.2">
      <c r="A674">
        <v>1043</v>
      </c>
    </row>
    <row r="675" spans="1:1" x14ac:dyDescent="0.2">
      <c r="A675">
        <v>1031</v>
      </c>
    </row>
    <row r="676" spans="1:1" x14ac:dyDescent="0.2">
      <c r="A676">
        <v>917</v>
      </c>
    </row>
    <row r="677" spans="1:1" x14ac:dyDescent="0.2">
      <c r="A677">
        <v>974</v>
      </c>
    </row>
    <row r="678" spans="1:1" x14ac:dyDescent="0.2">
      <c r="A678">
        <v>1046</v>
      </c>
    </row>
    <row r="679" spans="1:1" x14ac:dyDescent="0.2">
      <c r="A679">
        <v>1187</v>
      </c>
    </row>
    <row r="680" spans="1:1" x14ac:dyDescent="0.2">
      <c r="A680">
        <v>1019</v>
      </c>
    </row>
    <row r="681" spans="1:1" x14ac:dyDescent="0.2">
      <c r="A681">
        <v>835</v>
      </c>
    </row>
    <row r="682" spans="1:1" x14ac:dyDescent="0.2">
      <c r="A682">
        <v>1068</v>
      </c>
    </row>
    <row r="683" spans="1:1" x14ac:dyDescent="0.2">
      <c r="A683">
        <v>1069</v>
      </c>
    </row>
    <row r="684" spans="1:1" x14ac:dyDescent="0.2">
      <c r="A684">
        <v>1091</v>
      </c>
    </row>
    <row r="685" spans="1:1" x14ac:dyDescent="0.2">
      <c r="A685">
        <v>838</v>
      </c>
    </row>
    <row r="686" spans="1:1" x14ac:dyDescent="0.2">
      <c r="A686">
        <v>880</v>
      </c>
    </row>
    <row r="687" spans="1:1" x14ac:dyDescent="0.2">
      <c r="A687">
        <v>826</v>
      </c>
    </row>
    <row r="688" spans="1:1" x14ac:dyDescent="0.2">
      <c r="A688">
        <v>959</v>
      </c>
    </row>
    <row r="689" spans="1:1" x14ac:dyDescent="0.2">
      <c r="A689">
        <v>1058</v>
      </c>
    </row>
    <row r="690" spans="1:1" x14ac:dyDescent="0.2">
      <c r="A690">
        <v>1155</v>
      </c>
    </row>
    <row r="691" spans="1:1" x14ac:dyDescent="0.2">
      <c r="A691">
        <v>990</v>
      </c>
    </row>
    <row r="692" spans="1:1" x14ac:dyDescent="0.2">
      <c r="A692">
        <v>1096</v>
      </c>
    </row>
    <row r="693" spans="1:1" x14ac:dyDescent="0.2">
      <c r="A693">
        <v>1039</v>
      </c>
    </row>
    <row r="694" spans="1:1" x14ac:dyDescent="0.2">
      <c r="A694">
        <v>1110</v>
      </c>
    </row>
    <row r="695" spans="1:1" x14ac:dyDescent="0.2">
      <c r="A695">
        <v>1367</v>
      </c>
    </row>
    <row r="696" spans="1:1" x14ac:dyDescent="0.2">
      <c r="A696">
        <v>1046</v>
      </c>
    </row>
    <row r="697" spans="1:1" x14ac:dyDescent="0.2">
      <c r="A697">
        <v>1176</v>
      </c>
    </row>
    <row r="698" spans="1:1" x14ac:dyDescent="0.2">
      <c r="A698">
        <v>1029</v>
      </c>
    </row>
    <row r="699" spans="1:1" x14ac:dyDescent="0.2">
      <c r="A699">
        <v>1154</v>
      </c>
    </row>
    <row r="700" spans="1:1" x14ac:dyDescent="0.2">
      <c r="A700">
        <v>1176</v>
      </c>
    </row>
    <row r="701" spans="1:1" x14ac:dyDescent="0.2">
      <c r="A701">
        <v>1015</v>
      </c>
    </row>
    <row r="702" spans="1:1" x14ac:dyDescent="0.2">
      <c r="A702">
        <v>858</v>
      </c>
    </row>
    <row r="703" spans="1:1" x14ac:dyDescent="0.2">
      <c r="A703">
        <v>1047</v>
      </c>
    </row>
    <row r="704" spans="1:1" x14ac:dyDescent="0.2">
      <c r="A704">
        <v>1190</v>
      </c>
    </row>
    <row r="705" spans="1:1" x14ac:dyDescent="0.2">
      <c r="A705">
        <v>1028</v>
      </c>
    </row>
    <row r="706" spans="1:1" x14ac:dyDescent="0.2">
      <c r="A706">
        <v>1083</v>
      </c>
    </row>
    <row r="707" spans="1:1" x14ac:dyDescent="0.2">
      <c r="A707">
        <v>915</v>
      </c>
    </row>
    <row r="708" spans="1:1" x14ac:dyDescent="0.2">
      <c r="A708">
        <v>1150</v>
      </c>
    </row>
    <row r="709" spans="1:1" x14ac:dyDescent="0.2">
      <c r="A709">
        <v>1099</v>
      </c>
    </row>
    <row r="710" spans="1:1" x14ac:dyDescent="0.2">
      <c r="A710">
        <v>1017</v>
      </c>
    </row>
    <row r="711" spans="1:1" x14ac:dyDescent="0.2">
      <c r="A711">
        <v>1043</v>
      </c>
    </row>
    <row r="712" spans="1:1" x14ac:dyDescent="0.2">
      <c r="A712">
        <v>1006</v>
      </c>
    </row>
    <row r="713" spans="1:1" x14ac:dyDescent="0.2">
      <c r="A713">
        <v>1063</v>
      </c>
    </row>
    <row r="714" spans="1:1" x14ac:dyDescent="0.2">
      <c r="A714">
        <v>1172</v>
      </c>
    </row>
    <row r="715" spans="1:1" x14ac:dyDescent="0.2">
      <c r="A715">
        <v>1162</v>
      </c>
    </row>
    <row r="716" spans="1:1" x14ac:dyDescent="0.2">
      <c r="A716">
        <v>1024</v>
      </c>
    </row>
    <row r="717" spans="1:1" x14ac:dyDescent="0.2">
      <c r="A717">
        <v>1050</v>
      </c>
    </row>
    <row r="718" spans="1:1" x14ac:dyDescent="0.2">
      <c r="A718">
        <v>1036</v>
      </c>
    </row>
    <row r="719" spans="1:1" x14ac:dyDescent="0.2">
      <c r="A719">
        <v>1068</v>
      </c>
    </row>
    <row r="720" spans="1:1" x14ac:dyDescent="0.2">
      <c r="A720">
        <v>1002</v>
      </c>
    </row>
    <row r="721" spans="1:1" x14ac:dyDescent="0.2">
      <c r="A721">
        <v>1075</v>
      </c>
    </row>
    <row r="722" spans="1:1" x14ac:dyDescent="0.2">
      <c r="A722">
        <v>1107</v>
      </c>
    </row>
    <row r="723" spans="1:1" x14ac:dyDescent="0.2">
      <c r="A723">
        <v>1010</v>
      </c>
    </row>
    <row r="724" spans="1:1" x14ac:dyDescent="0.2">
      <c r="A724">
        <v>1021</v>
      </c>
    </row>
    <row r="725" spans="1:1" x14ac:dyDescent="0.2">
      <c r="A725">
        <v>813</v>
      </c>
    </row>
    <row r="726" spans="1:1" x14ac:dyDescent="0.2">
      <c r="A726">
        <v>1041</v>
      </c>
    </row>
    <row r="727" spans="1:1" x14ac:dyDescent="0.2">
      <c r="A727">
        <v>1045</v>
      </c>
    </row>
    <row r="728" spans="1:1" x14ac:dyDescent="0.2">
      <c r="A728">
        <v>892</v>
      </c>
    </row>
    <row r="729" spans="1:1" x14ac:dyDescent="0.2">
      <c r="A729">
        <v>1023</v>
      </c>
    </row>
    <row r="730" spans="1:1" x14ac:dyDescent="0.2">
      <c r="A730">
        <v>945</v>
      </c>
    </row>
    <row r="731" spans="1:1" x14ac:dyDescent="0.2">
      <c r="A731">
        <v>1036</v>
      </c>
    </row>
    <row r="732" spans="1:1" x14ac:dyDescent="0.2">
      <c r="A732">
        <v>1029</v>
      </c>
    </row>
    <row r="733" spans="1:1" x14ac:dyDescent="0.2">
      <c r="A733">
        <v>1009</v>
      </c>
    </row>
    <row r="734" spans="1:1" x14ac:dyDescent="0.2">
      <c r="A734">
        <v>1035</v>
      </c>
    </row>
    <row r="735" spans="1:1" x14ac:dyDescent="0.2">
      <c r="A735">
        <v>982</v>
      </c>
    </row>
    <row r="736" spans="1:1" x14ac:dyDescent="0.2">
      <c r="A736">
        <v>1044</v>
      </c>
    </row>
    <row r="737" spans="1:1" x14ac:dyDescent="0.2">
      <c r="A737">
        <v>840</v>
      </c>
    </row>
    <row r="738" spans="1:1" x14ac:dyDescent="0.2">
      <c r="A738">
        <v>1062</v>
      </c>
    </row>
    <row r="739" spans="1:1" x14ac:dyDescent="0.2">
      <c r="A739">
        <v>967</v>
      </c>
    </row>
    <row r="740" spans="1:1" x14ac:dyDescent="0.2">
      <c r="A740">
        <v>955</v>
      </c>
    </row>
    <row r="741" spans="1:1" x14ac:dyDescent="0.2">
      <c r="A741">
        <v>809</v>
      </c>
    </row>
    <row r="742" spans="1:1" x14ac:dyDescent="0.2">
      <c r="A742">
        <v>1005</v>
      </c>
    </row>
    <row r="743" spans="1:1" x14ac:dyDescent="0.2">
      <c r="A743">
        <v>904</v>
      </c>
    </row>
    <row r="744" spans="1:1" x14ac:dyDescent="0.2">
      <c r="A744">
        <v>988</v>
      </c>
    </row>
    <row r="745" spans="1:1" x14ac:dyDescent="0.2">
      <c r="A745">
        <v>1018</v>
      </c>
    </row>
    <row r="746" spans="1:1" x14ac:dyDescent="0.2">
      <c r="A746">
        <v>1059</v>
      </c>
    </row>
    <row r="747" spans="1:1" x14ac:dyDescent="0.2">
      <c r="A747">
        <v>1031</v>
      </c>
    </row>
    <row r="748" spans="1:1" x14ac:dyDescent="0.2">
      <c r="A748">
        <v>1051</v>
      </c>
    </row>
    <row r="749" spans="1:1" x14ac:dyDescent="0.2">
      <c r="A749">
        <v>1067</v>
      </c>
    </row>
    <row r="750" spans="1:1" x14ac:dyDescent="0.2">
      <c r="A750">
        <v>1103</v>
      </c>
    </row>
    <row r="751" spans="1:1" x14ac:dyDescent="0.2">
      <c r="A751">
        <v>1030</v>
      </c>
    </row>
    <row r="752" spans="1:1" x14ac:dyDescent="0.2">
      <c r="A752">
        <v>832</v>
      </c>
    </row>
    <row r="753" spans="1:1" x14ac:dyDescent="0.2">
      <c r="A753">
        <v>1006</v>
      </c>
    </row>
    <row r="754" spans="1:1" x14ac:dyDescent="0.2">
      <c r="A754">
        <v>1024</v>
      </c>
    </row>
    <row r="755" spans="1:1" x14ac:dyDescent="0.2">
      <c r="A755">
        <v>992</v>
      </c>
    </row>
    <row r="756" spans="1:1" x14ac:dyDescent="0.2">
      <c r="A756">
        <v>1076</v>
      </c>
    </row>
    <row r="757" spans="1:1" x14ac:dyDescent="0.2">
      <c r="A757">
        <v>1057</v>
      </c>
    </row>
    <row r="758" spans="1:1" x14ac:dyDescent="0.2">
      <c r="A758">
        <v>782</v>
      </c>
    </row>
    <row r="759" spans="1:1" x14ac:dyDescent="0.2">
      <c r="A759">
        <v>1066</v>
      </c>
    </row>
    <row r="760" spans="1:1" x14ac:dyDescent="0.2">
      <c r="A760">
        <v>951</v>
      </c>
    </row>
    <row r="761" spans="1:1" x14ac:dyDescent="0.2">
      <c r="A761">
        <v>1394</v>
      </c>
    </row>
    <row r="762" spans="1:1" x14ac:dyDescent="0.2">
      <c r="A762">
        <v>1010</v>
      </c>
    </row>
    <row r="763" spans="1:1" x14ac:dyDescent="0.2">
      <c r="A763">
        <v>1063</v>
      </c>
    </row>
    <row r="764" spans="1:1" x14ac:dyDescent="0.2">
      <c r="A764">
        <v>1034</v>
      </c>
    </row>
    <row r="765" spans="1:1" x14ac:dyDescent="0.2">
      <c r="A765">
        <v>1055</v>
      </c>
    </row>
    <row r="766" spans="1:1" x14ac:dyDescent="0.2">
      <c r="A766">
        <v>863</v>
      </c>
    </row>
    <row r="767" spans="1:1" x14ac:dyDescent="0.2">
      <c r="A767">
        <v>942</v>
      </c>
    </row>
    <row r="768" spans="1:1" x14ac:dyDescent="0.2">
      <c r="A768">
        <v>890</v>
      </c>
    </row>
    <row r="769" spans="1:1" x14ac:dyDescent="0.2">
      <c r="A769">
        <v>1073</v>
      </c>
    </row>
    <row r="770" spans="1:1" x14ac:dyDescent="0.2">
      <c r="A770">
        <v>855</v>
      </c>
    </row>
    <row r="771" spans="1:1" x14ac:dyDescent="0.2">
      <c r="A771">
        <v>986</v>
      </c>
    </row>
    <row r="772" spans="1:1" x14ac:dyDescent="0.2">
      <c r="A772">
        <v>814</v>
      </c>
    </row>
    <row r="773" spans="1:1" x14ac:dyDescent="0.2">
      <c r="A773">
        <v>1081</v>
      </c>
    </row>
    <row r="774" spans="1:1" x14ac:dyDescent="0.2">
      <c r="A774">
        <v>975</v>
      </c>
    </row>
    <row r="775" spans="1:1" x14ac:dyDescent="0.2">
      <c r="A775">
        <v>967</v>
      </c>
    </row>
    <row r="776" spans="1:1" x14ac:dyDescent="0.2">
      <c r="A776">
        <v>837</v>
      </c>
    </row>
    <row r="777" spans="1:1" x14ac:dyDescent="0.2">
      <c r="A777">
        <v>1143</v>
      </c>
    </row>
    <row r="778" spans="1:1" x14ac:dyDescent="0.2">
      <c r="A778">
        <v>959</v>
      </c>
    </row>
    <row r="779" spans="1:1" x14ac:dyDescent="0.2">
      <c r="A779">
        <v>1032</v>
      </c>
    </row>
    <row r="780" spans="1:1" x14ac:dyDescent="0.2">
      <c r="A780">
        <v>1043</v>
      </c>
    </row>
    <row r="781" spans="1:1" x14ac:dyDescent="0.2">
      <c r="A781">
        <v>1040</v>
      </c>
    </row>
    <row r="782" spans="1:1" x14ac:dyDescent="0.2">
      <c r="A782">
        <v>1072</v>
      </c>
    </row>
    <row r="783" spans="1:1" x14ac:dyDescent="0.2">
      <c r="A783">
        <v>920</v>
      </c>
    </row>
    <row r="784" spans="1:1" x14ac:dyDescent="0.2">
      <c r="A784">
        <v>961</v>
      </c>
    </row>
    <row r="785" spans="1:1" x14ac:dyDescent="0.2">
      <c r="A785">
        <v>958</v>
      </c>
    </row>
    <row r="786" spans="1:1" x14ac:dyDescent="0.2">
      <c r="A786">
        <v>993</v>
      </c>
    </row>
    <row r="787" spans="1:1" x14ac:dyDescent="0.2">
      <c r="A787">
        <v>912</v>
      </c>
    </row>
    <row r="788" spans="1:1" x14ac:dyDescent="0.2">
      <c r="A788">
        <v>1124</v>
      </c>
    </row>
    <row r="789" spans="1:1" x14ac:dyDescent="0.2">
      <c r="A789">
        <v>1104</v>
      </c>
    </row>
    <row r="790" spans="1:1" x14ac:dyDescent="0.2">
      <c r="A790">
        <v>1037</v>
      </c>
    </row>
    <row r="791" spans="1:1" x14ac:dyDescent="0.2">
      <c r="A791">
        <v>1013</v>
      </c>
    </row>
    <row r="792" spans="1:1" x14ac:dyDescent="0.2">
      <c r="A792">
        <v>969</v>
      </c>
    </row>
    <row r="793" spans="1:1" x14ac:dyDescent="0.2">
      <c r="A793">
        <v>830</v>
      </c>
    </row>
    <row r="794" spans="1:1" x14ac:dyDescent="0.2">
      <c r="A794">
        <v>823</v>
      </c>
    </row>
    <row r="795" spans="1:1" x14ac:dyDescent="0.2">
      <c r="A795">
        <v>1152</v>
      </c>
    </row>
    <row r="796" spans="1:1" x14ac:dyDescent="0.2">
      <c r="A796">
        <v>867</v>
      </c>
    </row>
    <row r="797" spans="1:1" x14ac:dyDescent="0.2">
      <c r="A797">
        <v>1069</v>
      </c>
    </row>
    <row r="798" spans="1:1" x14ac:dyDescent="0.2">
      <c r="A798">
        <v>897</v>
      </c>
    </row>
    <row r="799" spans="1:1" x14ac:dyDescent="0.2">
      <c r="A799">
        <v>846</v>
      </c>
    </row>
    <row r="800" spans="1:1" x14ac:dyDescent="0.2">
      <c r="A800">
        <v>948</v>
      </c>
    </row>
    <row r="801" spans="1:1" x14ac:dyDescent="0.2">
      <c r="A801">
        <v>1153</v>
      </c>
    </row>
    <row r="802" spans="1:1" x14ac:dyDescent="0.2">
      <c r="A802">
        <v>840</v>
      </c>
    </row>
    <row r="803" spans="1:1" x14ac:dyDescent="0.2">
      <c r="A803">
        <v>944</v>
      </c>
    </row>
    <row r="804" spans="1:1" x14ac:dyDescent="0.2">
      <c r="A804">
        <v>1007</v>
      </c>
    </row>
    <row r="805" spans="1:1" x14ac:dyDescent="0.2">
      <c r="A805">
        <v>935</v>
      </c>
    </row>
    <row r="806" spans="1:1" x14ac:dyDescent="0.2">
      <c r="A806">
        <v>980</v>
      </c>
    </row>
    <row r="807" spans="1:1" x14ac:dyDescent="0.2">
      <c r="A807">
        <v>1100</v>
      </c>
    </row>
    <row r="808" spans="1:1" x14ac:dyDescent="0.2">
      <c r="A808">
        <v>1014</v>
      </c>
    </row>
    <row r="809" spans="1:1" x14ac:dyDescent="0.2">
      <c r="A809">
        <v>1271</v>
      </c>
    </row>
    <row r="810" spans="1:1" x14ac:dyDescent="0.2">
      <c r="A810">
        <v>1098</v>
      </c>
    </row>
    <row r="811" spans="1:1" x14ac:dyDescent="0.2">
      <c r="A811">
        <v>987</v>
      </c>
    </row>
    <row r="812" spans="1:1" x14ac:dyDescent="0.2">
      <c r="A812">
        <v>1015</v>
      </c>
    </row>
    <row r="813" spans="1:1" x14ac:dyDescent="0.2">
      <c r="A813">
        <v>1090</v>
      </c>
    </row>
    <row r="814" spans="1:1" x14ac:dyDescent="0.2">
      <c r="A814">
        <v>815</v>
      </c>
    </row>
    <row r="815" spans="1:1" x14ac:dyDescent="0.2">
      <c r="A815">
        <v>1014</v>
      </c>
    </row>
    <row r="816" spans="1:1" x14ac:dyDescent="0.2">
      <c r="A816">
        <v>1038</v>
      </c>
    </row>
    <row r="817" spans="1:1" x14ac:dyDescent="0.2">
      <c r="A817">
        <v>1045</v>
      </c>
    </row>
    <row r="818" spans="1:1" x14ac:dyDescent="0.2">
      <c r="A818">
        <v>991</v>
      </c>
    </row>
    <row r="819" spans="1:1" x14ac:dyDescent="0.2">
      <c r="A819">
        <v>1038</v>
      </c>
    </row>
    <row r="820" spans="1:1" x14ac:dyDescent="0.2">
      <c r="A820">
        <v>823</v>
      </c>
    </row>
    <row r="821" spans="1:1" x14ac:dyDescent="0.2">
      <c r="A821">
        <v>985</v>
      </c>
    </row>
    <row r="822" spans="1:1" x14ac:dyDescent="0.2">
      <c r="A822">
        <v>1094</v>
      </c>
    </row>
    <row r="823" spans="1:1" x14ac:dyDescent="0.2">
      <c r="A823">
        <v>1226</v>
      </c>
    </row>
    <row r="824" spans="1:1" x14ac:dyDescent="0.2">
      <c r="A824">
        <v>1077</v>
      </c>
    </row>
    <row r="825" spans="1:1" x14ac:dyDescent="0.2">
      <c r="A825">
        <v>904</v>
      </c>
    </row>
    <row r="826" spans="1:1" x14ac:dyDescent="0.2">
      <c r="A826">
        <v>930</v>
      </c>
    </row>
    <row r="827" spans="1:1" x14ac:dyDescent="0.2">
      <c r="A827">
        <v>1035</v>
      </c>
    </row>
    <row r="828" spans="1:1" x14ac:dyDescent="0.2">
      <c r="A828">
        <v>1072</v>
      </c>
    </row>
    <row r="829" spans="1:1" x14ac:dyDescent="0.2">
      <c r="A829">
        <v>930</v>
      </c>
    </row>
    <row r="830" spans="1:1" x14ac:dyDescent="0.2">
      <c r="A830">
        <v>1079</v>
      </c>
    </row>
    <row r="831" spans="1:1" x14ac:dyDescent="0.2">
      <c r="A831">
        <v>929</v>
      </c>
    </row>
    <row r="832" spans="1:1" x14ac:dyDescent="0.2">
      <c r="A832">
        <v>886</v>
      </c>
    </row>
    <row r="833" spans="1:1" x14ac:dyDescent="0.2">
      <c r="A833">
        <v>895</v>
      </c>
    </row>
    <row r="834" spans="1:1" x14ac:dyDescent="0.2">
      <c r="A834">
        <v>1261</v>
      </c>
    </row>
    <row r="835" spans="1:1" x14ac:dyDescent="0.2">
      <c r="A835">
        <v>905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B1F9-2A4E-2240-B492-A0FF6FD679AF}">
  <dimension ref="A1:AQ1284"/>
  <sheetViews>
    <sheetView zoomScale="75" workbookViewId="0">
      <selection activeCell="O19" sqref="O19"/>
    </sheetView>
  </sheetViews>
  <sheetFormatPr baseColWidth="10" defaultRowHeight="16" x14ac:dyDescent="0.2"/>
  <cols>
    <col min="1" max="1" width="10.33203125" customWidth="1"/>
    <col min="12" max="12" width="10.33203125" customWidth="1"/>
  </cols>
  <sheetData>
    <row r="1" spans="1:43" x14ac:dyDescent="0.2">
      <c r="A1" t="s">
        <v>2277</v>
      </c>
      <c r="B1" t="s">
        <v>2191</v>
      </c>
      <c r="L1" t="s">
        <v>2277</v>
      </c>
      <c r="M1" t="s">
        <v>2192</v>
      </c>
      <c r="W1" t="s">
        <v>2191</v>
      </c>
      <c r="X1" t="s">
        <v>2192</v>
      </c>
      <c r="AH1" t="s">
        <v>2191</v>
      </c>
      <c r="AI1" t="s">
        <v>2193</v>
      </c>
    </row>
    <row r="2" spans="1:43" x14ac:dyDescent="0.2">
      <c r="A2" t="s">
        <v>13</v>
      </c>
      <c r="B2" t="s">
        <v>13</v>
      </c>
      <c r="D2" t="s">
        <v>2265</v>
      </c>
      <c r="L2" t="s">
        <v>13</v>
      </c>
      <c r="M2" t="s">
        <v>13</v>
      </c>
      <c r="O2" t="s">
        <v>2265</v>
      </c>
      <c r="W2" t="s">
        <v>13</v>
      </c>
      <c r="X2" t="s">
        <v>13</v>
      </c>
      <c r="Z2" t="s">
        <v>2265</v>
      </c>
      <c r="AH2" t="s">
        <v>13</v>
      </c>
      <c r="AI2" t="s">
        <v>13</v>
      </c>
      <c r="AK2" t="s">
        <v>2265</v>
      </c>
    </row>
    <row r="3" spans="1:43" x14ac:dyDescent="0.2">
      <c r="A3">
        <v>975</v>
      </c>
      <c r="B3">
        <v>1000</v>
      </c>
      <c r="L3">
        <v>975</v>
      </c>
      <c r="M3">
        <v>810</v>
      </c>
      <c r="W3">
        <v>1000</v>
      </c>
      <c r="X3">
        <v>810</v>
      </c>
      <c r="AH3">
        <v>1000</v>
      </c>
      <c r="AI3">
        <v>1019</v>
      </c>
    </row>
    <row r="4" spans="1:43" ht="17" thickBot="1" x14ac:dyDescent="0.25">
      <c r="A4">
        <v>977</v>
      </c>
      <c r="B4">
        <v>876</v>
      </c>
      <c r="D4" t="s">
        <v>2266</v>
      </c>
      <c r="L4">
        <v>977</v>
      </c>
      <c r="M4">
        <v>1206</v>
      </c>
      <c r="O4" t="s">
        <v>2266</v>
      </c>
      <c r="W4">
        <v>876</v>
      </c>
      <c r="X4">
        <v>1206</v>
      </c>
      <c r="Z4" t="s">
        <v>2266</v>
      </c>
      <c r="AH4">
        <v>876</v>
      </c>
      <c r="AI4">
        <v>1130</v>
      </c>
      <c r="AK4" t="s">
        <v>2266</v>
      </c>
    </row>
    <row r="5" spans="1:43" x14ac:dyDescent="0.2">
      <c r="A5">
        <v>838</v>
      </c>
      <c r="B5">
        <v>1015</v>
      </c>
      <c r="D5" s="6" t="s">
        <v>2267</v>
      </c>
      <c r="E5" s="6" t="s">
        <v>2202</v>
      </c>
      <c r="F5" s="6" t="s">
        <v>2268</v>
      </c>
      <c r="G5" s="6" t="s">
        <v>2269</v>
      </c>
      <c r="H5" s="6" t="s">
        <v>2247</v>
      </c>
      <c r="L5">
        <v>838</v>
      </c>
      <c r="M5">
        <v>906</v>
      </c>
      <c r="O5" s="6" t="s">
        <v>2267</v>
      </c>
      <c r="P5" s="6" t="s">
        <v>2202</v>
      </c>
      <c r="Q5" s="6" t="s">
        <v>2268</v>
      </c>
      <c r="R5" s="6" t="s">
        <v>2269</v>
      </c>
      <c r="S5" s="6" t="s">
        <v>2247</v>
      </c>
      <c r="W5">
        <v>1015</v>
      </c>
      <c r="X5">
        <v>906</v>
      </c>
      <c r="Z5" s="6" t="s">
        <v>2267</v>
      </c>
      <c r="AA5" s="6" t="s">
        <v>2202</v>
      </c>
      <c r="AB5" s="6" t="s">
        <v>2268</v>
      </c>
      <c r="AC5" s="6" t="s">
        <v>2269</v>
      </c>
      <c r="AD5" s="6" t="s">
        <v>2247</v>
      </c>
      <c r="AH5">
        <v>1015</v>
      </c>
      <c r="AI5">
        <v>1280</v>
      </c>
      <c r="AK5" s="6" t="s">
        <v>2267</v>
      </c>
      <c r="AL5" s="6" t="s">
        <v>2202</v>
      </c>
      <c r="AM5" s="6" t="s">
        <v>2268</v>
      </c>
      <c r="AN5" s="6" t="s">
        <v>2269</v>
      </c>
      <c r="AO5" s="6" t="s">
        <v>2247</v>
      </c>
    </row>
    <row r="6" spans="1:43" x14ac:dyDescent="0.2">
      <c r="A6">
        <v>1030</v>
      </c>
      <c r="B6">
        <v>800</v>
      </c>
      <c r="D6" s="4" t="s">
        <v>13</v>
      </c>
      <c r="E6" s="4">
        <v>1282</v>
      </c>
      <c r="F6" s="4">
        <v>1296479</v>
      </c>
      <c r="G6" s="4">
        <v>1011.2940717628705</v>
      </c>
      <c r="H6" s="4">
        <v>9880.246787623264</v>
      </c>
      <c r="L6">
        <v>1030</v>
      </c>
      <c r="M6">
        <v>870</v>
      </c>
      <c r="O6" s="4" t="s">
        <v>13</v>
      </c>
      <c r="P6" s="4">
        <v>1282</v>
      </c>
      <c r="Q6" s="4">
        <v>1296479</v>
      </c>
      <c r="R6" s="4">
        <v>1011.2940717628705</v>
      </c>
      <c r="S6" s="4">
        <v>9880.246787623264</v>
      </c>
      <c r="W6">
        <v>800</v>
      </c>
      <c r="X6">
        <v>870</v>
      </c>
      <c r="Z6" s="4" t="s">
        <v>13</v>
      </c>
      <c r="AA6" s="4">
        <v>834</v>
      </c>
      <c r="AB6" s="4">
        <v>841208</v>
      </c>
      <c r="AC6" s="4">
        <v>1008.6426858513189</v>
      </c>
      <c r="AD6" s="4">
        <v>9642.7893401965102</v>
      </c>
      <c r="AH6">
        <v>800</v>
      </c>
      <c r="AI6">
        <v>1031</v>
      </c>
      <c r="AK6" s="4" t="s">
        <v>13</v>
      </c>
      <c r="AL6" s="4">
        <v>834</v>
      </c>
      <c r="AM6" s="4">
        <v>841208</v>
      </c>
      <c r="AN6" s="4">
        <v>1008.6426858513189</v>
      </c>
      <c r="AO6" s="4">
        <v>9642.7893401965102</v>
      </c>
    </row>
    <row r="7" spans="1:43" ht="17" thickBot="1" x14ac:dyDescent="0.25">
      <c r="A7">
        <v>1008</v>
      </c>
      <c r="B7">
        <v>837</v>
      </c>
      <c r="D7" s="5" t="s">
        <v>13</v>
      </c>
      <c r="E7" s="5">
        <v>834</v>
      </c>
      <c r="F7" s="5">
        <v>841208</v>
      </c>
      <c r="G7" s="5">
        <v>1008.6426858513189</v>
      </c>
      <c r="H7" s="5">
        <v>9642.7893401965102</v>
      </c>
      <c r="L7">
        <v>1008</v>
      </c>
      <c r="M7">
        <v>1012</v>
      </c>
      <c r="O7" s="5" t="s">
        <v>13</v>
      </c>
      <c r="P7" s="5">
        <v>318</v>
      </c>
      <c r="Q7" s="5">
        <v>320684</v>
      </c>
      <c r="R7" s="5">
        <v>1008.440251572327</v>
      </c>
      <c r="S7" s="5">
        <v>9815.0610876336596</v>
      </c>
      <c r="W7">
        <v>837</v>
      </c>
      <c r="X7">
        <v>1012</v>
      </c>
      <c r="Z7" s="5" t="s">
        <v>13</v>
      </c>
      <c r="AA7" s="5">
        <v>318</v>
      </c>
      <c r="AB7" s="5">
        <v>320684</v>
      </c>
      <c r="AC7" s="5">
        <v>1008.440251572327</v>
      </c>
      <c r="AD7" s="5">
        <v>9815.0610876336596</v>
      </c>
      <c r="AH7">
        <v>837</v>
      </c>
      <c r="AI7">
        <v>963</v>
      </c>
      <c r="AK7" s="5" t="s">
        <v>13</v>
      </c>
      <c r="AL7" s="5">
        <v>114</v>
      </c>
      <c r="AM7" s="5">
        <v>118202</v>
      </c>
      <c r="AN7" s="5">
        <v>1036.859649122807</v>
      </c>
      <c r="AO7" s="5">
        <v>11252.900481291708</v>
      </c>
    </row>
    <row r="8" spans="1:43" x14ac:dyDescent="0.2">
      <c r="A8">
        <v>920</v>
      </c>
      <c r="B8">
        <v>1053</v>
      </c>
      <c r="L8">
        <v>920</v>
      </c>
      <c r="M8">
        <v>823</v>
      </c>
      <c r="W8">
        <v>1053</v>
      </c>
      <c r="X8">
        <v>823</v>
      </c>
      <c r="AH8">
        <v>1053</v>
      </c>
      <c r="AI8">
        <v>984</v>
      </c>
    </row>
    <row r="9" spans="1:43" x14ac:dyDescent="0.2">
      <c r="A9">
        <v>835</v>
      </c>
      <c r="B9">
        <v>833</v>
      </c>
      <c r="L9">
        <v>835</v>
      </c>
      <c r="M9">
        <v>877</v>
      </c>
      <c r="W9">
        <v>833</v>
      </c>
      <c r="X9">
        <v>877</v>
      </c>
      <c r="AH9">
        <v>833</v>
      </c>
      <c r="AI9">
        <v>928</v>
      </c>
    </row>
    <row r="10" spans="1:43" ht="17" thickBot="1" x14ac:dyDescent="0.25">
      <c r="A10">
        <v>980</v>
      </c>
      <c r="B10">
        <v>920</v>
      </c>
      <c r="D10" t="s">
        <v>2270</v>
      </c>
      <c r="L10">
        <v>980</v>
      </c>
      <c r="M10">
        <v>852</v>
      </c>
      <c r="O10" t="s">
        <v>2270</v>
      </c>
      <c r="W10">
        <v>920</v>
      </c>
      <c r="X10">
        <v>852</v>
      </c>
      <c r="Z10" t="s">
        <v>2270</v>
      </c>
      <c r="AH10">
        <v>920</v>
      </c>
      <c r="AI10">
        <v>1119</v>
      </c>
      <c r="AK10" t="s">
        <v>2270</v>
      </c>
    </row>
    <row r="11" spans="1:43" x14ac:dyDescent="0.2">
      <c r="A11">
        <v>1022</v>
      </c>
      <c r="B11">
        <v>1075</v>
      </c>
      <c r="D11" s="6" t="s">
        <v>2271</v>
      </c>
      <c r="E11" s="6" t="s">
        <v>2272</v>
      </c>
      <c r="F11" s="6" t="s">
        <v>2250</v>
      </c>
      <c r="G11" s="6" t="s">
        <v>2273</v>
      </c>
      <c r="H11" s="6" t="s">
        <v>2262</v>
      </c>
      <c r="I11" s="6" t="s">
        <v>2274</v>
      </c>
      <c r="J11" s="6" t="s">
        <v>2260</v>
      </c>
      <c r="L11">
        <v>1022</v>
      </c>
      <c r="M11">
        <v>1019</v>
      </c>
      <c r="O11" s="6" t="s">
        <v>2271</v>
      </c>
      <c r="P11" s="6" t="s">
        <v>2272</v>
      </c>
      <c r="Q11" s="6" t="s">
        <v>2250</v>
      </c>
      <c r="R11" s="6" t="s">
        <v>2273</v>
      </c>
      <c r="S11" s="6" t="s">
        <v>2262</v>
      </c>
      <c r="T11" s="6" t="s">
        <v>2274</v>
      </c>
      <c r="U11" s="6" t="s">
        <v>2260</v>
      </c>
      <c r="W11">
        <v>1075</v>
      </c>
      <c r="X11">
        <v>1019</v>
      </c>
      <c r="Z11" s="6" t="s">
        <v>2271</v>
      </c>
      <c r="AA11" s="6" t="s">
        <v>2272</v>
      </c>
      <c r="AB11" s="6" t="s">
        <v>2250</v>
      </c>
      <c r="AC11" s="6" t="s">
        <v>2273</v>
      </c>
      <c r="AD11" s="6" t="s">
        <v>2262</v>
      </c>
      <c r="AE11" s="6" t="s">
        <v>2274</v>
      </c>
      <c r="AF11" s="6" t="s">
        <v>2260</v>
      </c>
      <c r="AH11">
        <v>1075</v>
      </c>
      <c r="AI11">
        <v>1009</v>
      </c>
      <c r="AK11" s="6" t="s">
        <v>2271</v>
      </c>
      <c r="AL11" s="6" t="s">
        <v>2272</v>
      </c>
      <c r="AM11" s="6" t="s">
        <v>2250</v>
      </c>
      <c r="AN11" s="6" t="s">
        <v>2273</v>
      </c>
      <c r="AO11" s="6" t="s">
        <v>2262</v>
      </c>
      <c r="AP11" s="6" t="s">
        <v>2274</v>
      </c>
      <c r="AQ11" s="6" t="s">
        <v>2260</v>
      </c>
    </row>
    <row r="12" spans="1:43" x14ac:dyDescent="0.2">
      <c r="A12">
        <v>1106</v>
      </c>
      <c r="B12">
        <v>829</v>
      </c>
      <c r="D12" s="4" t="s">
        <v>2275</v>
      </c>
      <c r="E12" s="4">
        <v>3552.0927805639803</v>
      </c>
      <c r="F12" s="4">
        <v>1</v>
      </c>
      <c r="G12" s="4">
        <v>3552.0927805639803</v>
      </c>
      <c r="H12" s="4">
        <v>0.36295179782199555</v>
      </c>
      <c r="I12" s="4">
        <v>0.54693604999096657</v>
      </c>
      <c r="J12" s="4">
        <v>3.8458613908734613</v>
      </c>
      <c r="L12">
        <v>1106</v>
      </c>
      <c r="M12">
        <v>860</v>
      </c>
      <c r="O12" s="4" t="s">
        <v>2275</v>
      </c>
      <c r="P12" s="4">
        <v>2075.1446497496217</v>
      </c>
      <c r="Q12" s="4">
        <v>1</v>
      </c>
      <c r="R12" s="4">
        <v>2075.1446497496217</v>
      </c>
      <c r="S12" s="4">
        <v>0.21030488041296577</v>
      </c>
      <c r="T12" s="4">
        <v>0.64659090806710373</v>
      </c>
      <c r="U12" s="4">
        <v>3.8472845947024008</v>
      </c>
      <c r="W12">
        <v>829</v>
      </c>
      <c r="X12">
        <v>860</v>
      </c>
      <c r="Z12" s="4" t="s">
        <v>2275</v>
      </c>
      <c r="AA12" s="4">
        <v>9.4342809021472931</v>
      </c>
      <c r="AB12" s="4">
        <v>1</v>
      </c>
      <c r="AC12" s="4">
        <v>9.4342809021472931</v>
      </c>
      <c r="AD12" s="4">
        <v>9.7358222731850957E-4</v>
      </c>
      <c r="AE12" s="4">
        <v>0.97511363643865778</v>
      </c>
      <c r="AF12" s="4">
        <v>3.8495576594362513</v>
      </c>
      <c r="AH12">
        <v>829</v>
      </c>
      <c r="AI12">
        <v>964</v>
      </c>
      <c r="AK12" s="4" t="s">
        <v>2275</v>
      </c>
      <c r="AL12" s="4">
        <v>79851.505821058527</v>
      </c>
      <c r="AM12" s="4">
        <v>1</v>
      </c>
      <c r="AN12" s="4">
        <v>79851.505821058527</v>
      </c>
      <c r="AO12" s="4">
        <v>8.1190188925692794</v>
      </c>
      <c r="AP12" s="4">
        <v>4.4753788733277577E-3</v>
      </c>
      <c r="AQ12" s="4">
        <v>3.8513074496573831</v>
      </c>
    </row>
    <row r="13" spans="1:43" x14ac:dyDescent="0.2">
      <c r="A13">
        <v>990</v>
      </c>
      <c r="B13">
        <v>890</v>
      </c>
      <c r="D13" s="4" t="s">
        <v>2276</v>
      </c>
      <c r="E13" s="4">
        <v>20689039.655329093</v>
      </c>
      <c r="F13" s="4">
        <v>2114</v>
      </c>
      <c r="G13" s="4">
        <v>9786.6791179418615</v>
      </c>
      <c r="H13" s="4"/>
      <c r="I13" s="4"/>
      <c r="J13" s="4"/>
      <c r="L13">
        <v>990</v>
      </c>
      <c r="M13">
        <v>996</v>
      </c>
      <c r="O13" s="4" t="s">
        <v>2276</v>
      </c>
      <c r="P13" s="4">
        <v>15767970.499725271</v>
      </c>
      <c r="Q13" s="4">
        <v>1598</v>
      </c>
      <c r="R13" s="4">
        <v>9867.3157069619974</v>
      </c>
      <c r="S13" s="4"/>
      <c r="T13" s="4"/>
      <c r="U13" s="4"/>
      <c r="W13">
        <v>890</v>
      </c>
      <c r="X13">
        <v>996</v>
      </c>
      <c r="Z13" s="4" t="s">
        <v>2276</v>
      </c>
      <c r="AA13" s="4">
        <v>11143817.885163564</v>
      </c>
      <c r="AB13" s="4">
        <v>1150</v>
      </c>
      <c r="AC13" s="4">
        <v>9690.2764218813609</v>
      </c>
      <c r="AD13" s="4"/>
      <c r="AE13" s="4"/>
      <c r="AF13" s="4"/>
      <c r="AH13">
        <v>890</v>
      </c>
      <c r="AI13">
        <v>1013</v>
      </c>
      <c r="AK13" s="4" t="s">
        <v>2276</v>
      </c>
      <c r="AL13" s="4">
        <v>9304021.2747696582</v>
      </c>
      <c r="AM13" s="4">
        <v>946</v>
      </c>
      <c r="AN13" s="4">
        <v>9835.1176266064049</v>
      </c>
      <c r="AO13" s="4"/>
      <c r="AP13" s="4"/>
      <c r="AQ13" s="4"/>
    </row>
    <row r="14" spans="1:43" x14ac:dyDescent="0.2">
      <c r="A14">
        <v>1000</v>
      </c>
      <c r="B14">
        <v>1061</v>
      </c>
      <c r="D14" s="4"/>
      <c r="E14" s="4"/>
      <c r="F14" s="4"/>
      <c r="G14" s="4"/>
      <c r="H14" s="4"/>
      <c r="I14" s="4"/>
      <c r="J14" s="4"/>
      <c r="L14">
        <v>1000</v>
      </c>
      <c r="M14">
        <v>1101</v>
      </c>
      <c r="O14" s="4"/>
      <c r="P14" s="4"/>
      <c r="Q14" s="4"/>
      <c r="R14" s="4"/>
      <c r="S14" s="4"/>
      <c r="T14" s="4"/>
      <c r="U14" s="4"/>
      <c r="W14">
        <v>1061</v>
      </c>
      <c r="X14">
        <v>1101</v>
      </c>
      <c r="Z14" s="4"/>
      <c r="AA14" s="4"/>
      <c r="AB14" s="4"/>
      <c r="AC14" s="4"/>
      <c r="AD14" s="4"/>
      <c r="AE14" s="4"/>
      <c r="AF14" s="4"/>
      <c r="AH14">
        <v>1061</v>
      </c>
      <c r="AI14">
        <v>1227</v>
      </c>
      <c r="AK14" s="4"/>
      <c r="AL14" s="4"/>
      <c r="AM14" s="4"/>
      <c r="AN14" s="4"/>
      <c r="AO14" s="4"/>
      <c r="AP14" s="4"/>
      <c r="AQ14" s="4"/>
    </row>
    <row r="15" spans="1:43" ht="17" thickBot="1" x14ac:dyDescent="0.25">
      <c r="A15">
        <v>1039</v>
      </c>
      <c r="B15">
        <v>931</v>
      </c>
      <c r="D15" s="5" t="s">
        <v>13</v>
      </c>
      <c r="E15" s="5">
        <v>20692591.748109657</v>
      </c>
      <c r="F15" s="5">
        <v>2115</v>
      </c>
      <c r="G15" s="5"/>
      <c r="H15" s="5"/>
      <c r="I15" s="5"/>
      <c r="J15" s="5"/>
      <c r="L15">
        <v>1039</v>
      </c>
      <c r="M15">
        <v>1096</v>
      </c>
      <c r="O15" s="5" t="s">
        <v>13</v>
      </c>
      <c r="P15" s="5">
        <v>15770045.644375021</v>
      </c>
      <c r="Q15" s="5">
        <v>1599</v>
      </c>
      <c r="R15" s="5"/>
      <c r="S15" s="5"/>
      <c r="T15" s="5"/>
      <c r="U15" s="5"/>
      <c r="W15">
        <v>931</v>
      </c>
      <c r="X15">
        <v>1096</v>
      </c>
      <c r="Z15" s="5" t="s">
        <v>13</v>
      </c>
      <c r="AA15" s="5">
        <v>11143827.319444466</v>
      </c>
      <c r="AB15" s="5">
        <v>1151</v>
      </c>
      <c r="AC15" s="5"/>
      <c r="AD15" s="5"/>
      <c r="AE15" s="5"/>
      <c r="AF15" s="5"/>
      <c r="AH15">
        <v>931</v>
      </c>
      <c r="AI15">
        <v>1205</v>
      </c>
      <c r="AK15" s="5" t="s">
        <v>13</v>
      </c>
      <c r="AL15" s="5">
        <v>9383872.7805907167</v>
      </c>
      <c r="AM15" s="5">
        <v>947</v>
      </c>
      <c r="AN15" s="5"/>
      <c r="AO15" s="5"/>
      <c r="AP15" s="5"/>
      <c r="AQ15" s="5"/>
    </row>
    <row r="16" spans="1:43" x14ac:dyDescent="0.2">
      <c r="A16">
        <v>931</v>
      </c>
      <c r="B16">
        <v>960</v>
      </c>
      <c r="L16">
        <v>931</v>
      </c>
      <c r="M16">
        <v>1021</v>
      </c>
      <c r="W16">
        <v>960</v>
      </c>
      <c r="X16">
        <v>1021</v>
      </c>
      <c r="AH16">
        <v>960</v>
      </c>
      <c r="AI16">
        <v>1025</v>
      </c>
    </row>
    <row r="17" spans="1:38" x14ac:dyDescent="0.2">
      <c r="A17">
        <v>1088</v>
      </c>
      <c r="B17">
        <v>947</v>
      </c>
      <c r="L17">
        <v>1088</v>
      </c>
      <c r="M17">
        <v>833</v>
      </c>
      <c r="W17">
        <v>947</v>
      </c>
      <c r="X17">
        <v>833</v>
      </c>
      <c r="AH17">
        <v>947</v>
      </c>
      <c r="AI17">
        <v>950</v>
      </c>
    </row>
    <row r="18" spans="1:38" x14ac:dyDescent="0.2">
      <c r="A18">
        <v>870</v>
      </c>
      <c r="B18">
        <v>784</v>
      </c>
      <c r="D18" s="3">
        <v>0.95</v>
      </c>
      <c r="E18" t="s">
        <v>2283</v>
      </c>
      <c r="F18" t="s">
        <v>2284</v>
      </c>
      <c r="L18">
        <v>870</v>
      </c>
      <c r="M18">
        <v>855</v>
      </c>
      <c r="O18" s="3"/>
      <c r="W18">
        <v>784</v>
      </c>
      <c r="X18">
        <v>855</v>
      </c>
      <c r="Z18" s="3">
        <v>0.95</v>
      </c>
      <c r="AA18" t="s">
        <v>2281</v>
      </c>
      <c r="AH18">
        <v>784</v>
      </c>
      <c r="AI18">
        <v>1189</v>
      </c>
      <c r="AK18" s="3">
        <v>0.95</v>
      </c>
      <c r="AL18" t="s">
        <v>2282</v>
      </c>
    </row>
    <row r="19" spans="1:38" x14ac:dyDescent="0.2">
      <c r="A19">
        <v>1053</v>
      </c>
      <c r="B19">
        <v>1022</v>
      </c>
      <c r="D19" t="s">
        <v>2278</v>
      </c>
      <c r="E19">
        <f>H12</f>
        <v>0.36295179782199555</v>
      </c>
      <c r="F19">
        <f>S12</f>
        <v>0.21030488041296577</v>
      </c>
      <c r="L19">
        <v>1053</v>
      </c>
      <c r="M19">
        <v>1036</v>
      </c>
      <c r="W19">
        <v>1022</v>
      </c>
      <c r="X19">
        <v>1036</v>
      </c>
      <c r="Z19" t="s">
        <v>2278</v>
      </c>
      <c r="AA19">
        <f>AD12</f>
        <v>9.7358222731850957E-4</v>
      </c>
      <c r="AH19">
        <v>1022</v>
      </c>
      <c r="AI19">
        <v>833</v>
      </c>
      <c r="AK19" t="s">
        <v>2278</v>
      </c>
      <c r="AL19">
        <f>AO12</f>
        <v>8.1190188925692794</v>
      </c>
    </row>
    <row r="20" spans="1:38" x14ac:dyDescent="0.2">
      <c r="A20">
        <v>1063</v>
      </c>
      <c r="B20">
        <v>875</v>
      </c>
      <c r="D20" t="s">
        <v>2279</v>
      </c>
      <c r="E20">
        <f>J12</f>
        <v>3.8458613908734613</v>
      </c>
      <c r="F20">
        <f>U12</f>
        <v>3.8472845947024008</v>
      </c>
      <c r="L20">
        <v>1063</v>
      </c>
      <c r="M20">
        <v>908</v>
      </c>
      <c r="W20">
        <v>875</v>
      </c>
      <c r="X20">
        <v>908</v>
      </c>
      <c r="Z20" t="s">
        <v>2279</v>
      </c>
      <c r="AA20">
        <f>AF12</f>
        <v>3.8495576594362513</v>
      </c>
      <c r="AH20">
        <v>875</v>
      </c>
      <c r="AI20">
        <v>957</v>
      </c>
      <c r="AK20" t="s">
        <v>2279</v>
      </c>
      <c r="AL20">
        <f>AQ12</f>
        <v>3.8513074496573831</v>
      </c>
    </row>
    <row r="21" spans="1:38" x14ac:dyDescent="0.2">
      <c r="A21">
        <v>946</v>
      </c>
      <c r="B21">
        <v>847</v>
      </c>
      <c r="D21" t="s">
        <v>2280</v>
      </c>
      <c r="E21" t="s">
        <v>2256</v>
      </c>
      <c r="F21" t="s">
        <v>2256</v>
      </c>
      <c r="L21">
        <v>946</v>
      </c>
      <c r="M21">
        <v>991</v>
      </c>
      <c r="W21">
        <v>847</v>
      </c>
      <c r="X21">
        <v>991</v>
      </c>
      <c r="Z21" t="s">
        <v>2280</v>
      </c>
      <c r="AA21" t="s">
        <v>2256</v>
      </c>
      <c r="AH21">
        <v>847</v>
      </c>
      <c r="AI21">
        <v>984</v>
      </c>
      <c r="AK21" t="s">
        <v>2280</v>
      </c>
      <c r="AL21" t="s">
        <v>2233</v>
      </c>
    </row>
    <row r="22" spans="1:38" x14ac:dyDescent="0.2">
      <c r="A22">
        <v>947</v>
      </c>
      <c r="B22">
        <v>1055</v>
      </c>
      <c r="L22">
        <v>947</v>
      </c>
      <c r="M22">
        <v>908</v>
      </c>
      <c r="W22">
        <v>1055</v>
      </c>
      <c r="X22">
        <v>908</v>
      </c>
      <c r="AH22">
        <v>1055</v>
      </c>
      <c r="AI22">
        <v>1149</v>
      </c>
    </row>
    <row r="23" spans="1:38" x14ac:dyDescent="0.2">
      <c r="A23">
        <v>979</v>
      </c>
      <c r="B23">
        <v>1055</v>
      </c>
      <c r="L23">
        <v>979</v>
      </c>
      <c r="M23">
        <v>885</v>
      </c>
      <c r="W23">
        <v>1055</v>
      </c>
      <c r="X23">
        <v>885</v>
      </c>
      <c r="AH23">
        <v>1055</v>
      </c>
      <c r="AI23">
        <v>1044</v>
      </c>
    </row>
    <row r="24" spans="1:38" x14ac:dyDescent="0.2">
      <c r="A24">
        <v>807</v>
      </c>
      <c r="B24">
        <v>975</v>
      </c>
      <c r="L24">
        <v>807</v>
      </c>
      <c r="M24">
        <v>985</v>
      </c>
      <c r="W24">
        <v>975</v>
      </c>
      <c r="X24">
        <v>985</v>
      </c>
      <c r="AH24">
        <v>975</v>
      </c>
      <c r="AI24">
        <v>859</v>
      </c>
    </row>
    <row r="25" spans="1:38" x14ac:dyDescent="0.2">
      <c r="A25">
        <v>845</v>
      </c>
      <c r="B25">
        <v>977</v>
      </c>
      <c r="L25">
        <v>845</v>
      </c>
      <c r="M25">
        <v>1085</v>
      </c>
      <c r="W25">
        <v>977</v>
      </c>
      <c r="X25">
        <v>1085</v>
      </c>
      <c r="AH25">
        <v>977</v>
      </c>
      <c r="AI25">
        <v>953</v>
      </c>
    </row>
    <row r="26" spans="1:38" x14ac:dyDescent="0.2">
      <c r="A26">
        <v>1001</v>
      </c>
      <c r="B26">
        <v>986</v>
      </c>
      <c r="L26">
        <v>1001</v>
      </c>
      <c r="M26">
        <v>1056</v>
      </c>
      <c r="W26">
        <v>986</v>
      </c>
      <c r="X26">
        <v>1056</v>
      </c>
      <c r="AH26">
        <v>986</v>
      </c>
      <c r="AI26">
        <v>976</v>
      </c>
    </row>
    <row r="27" spans="1:38" x14ac:dyDescent="0.2">
      <c r="A27">
        <v>975</v>
      </c>
      <c r="B27">
        <v>1063</v>
      </c>
      <c r="L27">
        <v>975</v>
      </c>
      <c r="M27">
        <v>1084</v>
      </c>
      <c r="W27">
        <v>1063</v>
      </c>
      <c r="X27">
        <v>1084</v>
      </c>
      <c r="AH27">
        <v>1063</v>
      </c>
      <c r="AI27">
        <v>1190</v>
      </c>
    </row>
    <row r="28" spans="1:38" x14ac:dyDescent="0.2">
      <c r="A28">
        <v>1090</v>
      </c>
      <c r="B28">
        <v>936</v>
      </c>
      <c r="L28">
        <v>1090</v>
      </c>
      <c r="M28">
        <v>1092</v>
      </c>
      <c r="W28">
        <v>936</v>
      </c>
      <c r="X28">
        <v>1092</v>
      </c>
      <c r="AH28">
        <v>936</v>
      </c>
      <c r="AI28">
        <v>1243</v>
      </c>
    </row>
    <row r="29" spans="1:38" x14ac:dyDescent="0.2">
      <c r="A29">
        <v>936</v>
      </c>
      <c r="B29">
        <v>977</v>
      </c>
      <c r="L29">
        <v>936</v>
      </c>
      <c r="M29">
        <v>878</v>
      </c>
      <c r="W29">
        <v>977</v>
      </c>
      <c r="X29">
        <v>878</v>
      </c>
      <c r="AH29">
        <v>977</v>
      </c>
      <c r="AI29">
        <v>986</v>
      </c>
    </row>
    <row r="30" spans="1:38" x14ac:dyDescent="0.2">
      <c r="A30">
        <v>938</v>
      </c>
      <c r="B30">
        <v>983</v>
      </c>
      <c r="L30">
        <v>938</v>
      </c>
      <c r="M30">
        <v>1070</v>
      </c>
      <c r="W30">
        <v>983</v>
      </c>
      <c r="X30">
        <v>1070</v>
      </c>
      <c r="AH30">
        <v>983</v>
      </c>
      <c r="AI30">
        <v>1080</v>
      </c>
    </row>
    <row r="31" spans="1:38" x14ac:dyDescent="0.2">
      <c r="A31">
        <v>938</v>
      </c>
      <c r="B31">
        <v>966</v>
      </c>
      <c r="L31">
        <v>938</v>
      </c>
      <c r="M31">
        <v>1065</v>
      </c>
      <c r="W31">
        <v>966</v>
      </c>
      <c r="X31">
        <v>1065</v>
      </c>
      <c r="AH31">
        <v>966</v>
      </c>
      <c r="AI31">
        <v>978</v>
      </c>
    </row>
    <row r="32" spans="1:38" x14ac:dyDescent="0.2">
      <c r="A32">
        <v>988</v>
      </c>
      <c r="B32">
        <v>870</v>
      </c>
      <c r="L32">
        <v>988</v>
      </c>
      <c r="M32">
        <v>935</v>
      </c>
      <c r="W32">
        <v>870</v>
      </c>
      <c r="X32">
        <v>935</v>
      </c>
      <c r="AH32">
        <v>870</v>
      </c>
      <c r="AI32">
        <v>1242</v>
      </c>
    </row>
    <row r="33" spans="1:35" x14ac:dyDescent="0.2">
      <c r="A33">
        <v>1097</v>
      </c>
      <c r="B33">
        <v>785</v>
      </c>
      <c r="L33">
        <v>1097</v>
      </c>
      <c r="M33">
        <v>1008</v>
      </c>
      <c r="W33">
        <v>785</v>
      </c>
      <c r="X33">
        <v>1008</v>
      </c>
      <c r="AH33">
        <v>785</v>
      </c>
      <c r="AI33">
        <v>1012</v>
      </c>
    </row>
    <row r="34" spans="1:35" x14ac:dyDescent="0.2">
      <c r="A34">
        <v>983</v>
      </c>
      <c r="B34">
        <v>1034</v>
      </c>
      <c r="L34">
        <v>983</v>
      </c>
      <c r="M34">
        <v>879</v>
      </c>
      <c r="W34">
        <v>1034</v>
      </c>
      <c r="X34">
        <v>879</v>
      </c>
      <c r="AH34">
        <v>1034</v>
      </c>
      <c r="AI34">
        <v>1051</v>
      </c>
    </row>
    <row r="35" spans="1:35" x14ac:dyDescent="0.2">
      <c r="A35">
        <v>1020</v>
      </c>
      <c r="B35">
        <v>992</v>
      </c>
      <c r="L35">
        <v>1020</v>
      </c>
      <c r="M35">
        <v>1057</v>
      </c>
      <c r="W35">
        <v>992</v>
      </c>
      <c r="X35">
        <v>1057</v>
      </c>
      <c r="AH35">
        <v>992</v>
      </c>
      <c r="AI35">
        <v>1030</v>
      </c>
    </row>
    <row r="36" spans="1:35" x14ac:dyDescent="0.2">
      <c r="A36">
        <v>1122</v>
      </c>
      <c r="B36">
        <v>828</v>
      </c>
      <c r="L36">
        <v>1122</v>
      </c>
      <c r="M36">
        <v>1061</v>
      </c>
      <c r="W36">
        <v>828</v>
      </c>
      <c r="X36">
        <v>1061</v>
      </c>
      <c r="AH36">
        <v>828</v>
      </c>
      <c r="AI36">
        <v>1132</v>
      </c>
    </row>
    <row r="37" spans="1:35" x14ac:dyDescent="0.2">
      <c r="A37">
        <v>908</v>
      </c>
      <c r="B37">
        <v>979</v>
      </c>
      <c r="L37">
        <v>908</v>
      </c>
      <c r="M37">
        <v>1056</v>
      </c>
      <c r="W37">
        <v>979</v>
      </c>
      <c r="X37">
        <v>1056</v>
      </c>
      <c r="AH37">
        <v>979</v>
      </c>
      <c r="AI37">
        <v>1040</v>
      </c>
    </row>
    <row r="38" spans="1:35" x14ac:dyDescent="0.2">
      <c r="A38">
        <v>785</v>
      </c>
      <c r="B38">
        <v>953</v>
      </c>
      <c r="L38">
        <v>785</v>
      </c>
      <c r="M38">
        <v>1023</v>
      </c>
      <c r="W38">
        <v>953</v>
      </c>
      <c r="X38">
        <v>1023</v>
      </c>
      <c r="AH38">
        <v>953</v>
      </c>
      <c r="AI38">
        <v>1048</v>
      </c>
    </row>
    <row r="39" spans="1:35" x14ac:dyDescent="0.2">
      <c r="A39">
        <v>797</v>
      </c>
      <c r="B39">
        <v>1014</v>
      </c>
      <c r="L39">
        <v>797</v>
      </c>
      <c r="M39">
        <v>1066</v>
      </c>
      <c r="W39">
        <v>1014</v>
      </c>
      <c r="X39">
        <v>1066</v>
      </c>
      <c r="AH39">
        <v>1014</v>
      </c>
      <c r="AI39">
        <v>984</v>
      </c>
    </row>
    <row r="40" spans="1:35" x14ac:dyDescent="0.2">
      <c r="A40">
        <v>963</v>
      </c>
      <c r="B40">
        <v>830</v>
      </c>
      <c r="L40">
        <v>963</v>
      </c>
      <c r="M40">
        <v>1030</v>
      </c>
      <c r="W40">
        <v>830</v>
      </c>
      <c r="X40">
        <v>1030</v>
      </c>
      <c r="AH40">
        <v>830</v>
      </c>
      <c r="AI40">
        <v>1060</v>
      </c>
    </row>
    <row r="41" spans="1:35" x14ac:dyDescent="0.2">
      <c r="A41">
        <v>1018</v>
      </c>
      <c r="B41">
        <v>830</v>
      </c>
      <c r="L41">
        <v>1018</v>
      </c>
      <c r="M41">
        <v>973</v>
      </c>
      <c r="W41">
        <v>830</v>
      </c>
      <c r="X41">
        <v>973</v>
      </c>
      <c r="AH41">
        <v>830</v>
      </c>
      <c r="AI41">
        <v>1052</v>
      </c>
    </row>
    <row r="42" spans="1:35" x14ac:dyDescent="0.2">
      <c r="A42">
        <v>810</v>
      </c>
      <c r="B42">
        <v>945</v>
      </c>
      <c r="L42">
        <v>810</v>
      </c>
      <c r="M42">
        <v>859</v>
      </c>
      <c r="W42">
        <v>945</v>
      </c>
      <c r="X42">
        <v>859</v>
      </c>
      <c r="AH42">
        <v>945</v>
      </c>
      <c r="AI42">
        <v>1176</v>
      </c>
    </row>
    <row r="43" spans="1:35" x14ac:dyDescent="0.2">
      <c r="A43">
        <v>1080</v>
      </c>
      <c r="B43">
        <v>950</v>
      </c>
      <c r="L43">
        <v>1080</v>
      </c>
      <c r="M43">
        <v>936</v>
      </c>
      <c r="W43">
        <v>950</v>
      </c>
      <c r="X43">
        <v>936</v>
      </c>
      <c r="AH43">
        <v>950</v>
      </c>
      <c r="AI43">
        <v>1010</v>
      </c>
    </row>
    <row r="44" spans="1:35" x14ac:dyDescent="0.2">
      <c r="A44">
        <v>983</v>
      </c>
      <c r="B44">
        <v>1027</v>
      </c>
      <c r="L44">
        <v>983</v>
      </c>
      <c r="M44">
        <v>852</v>
      </c>
      <c r="W44">
        <v>1027</v>
      </c>
      <c r="X44">
        <v>852</v>
      </c>
      <c r="AH44">
        <v>1027</v>
      </c>
      <c r="AI44">
        <v>950</v>
      </c>
    </row>
    <row r="45" spans="1:35" x14ac:dyDescent="0.2">
      <c r="A45">
        <v>1019</v>
      </c>
      <c r="B45">
        <v>1066</v>
      </c>
      <c r="L45">
        <v>1019</v>
      </c>
      <c r="M45">
        <v>1001</v>
      </c>
      <c r="W45">
        <v>1066</v>
      </c>
      <c r="X45">
        <v>1001</v>
      </c>
      <c r="AH45">
        <v>1066</v>
      </c>
      <c r="AI45">
        <v>920</v>
      </c>
    </row>
    <row r="46" spans="1:35" x14ac:dyDescent="0.2">
      <c r="A46">
        <v>890</v>
      </c>
      <c r="B46">
        <v>945</v>
      </c>
      <c r="L46">
        <v>890</v>
      </c>
      <c r="M46">
        <v>1104</v>
      </c>
      <c r="W46">
        <v>945</v>
      </c>
      <c r="X46">
        <v>1104</v>
      </c>
      <c r="AH46">
        <v>945</v>
      </c>
      <c r="AI46">
        <v>958</v>
      </c>
    </row>
    <row r="47" spans="1:35" x14ac:dyDescent="0.2">
      <c r="A47">
        <v>1066</v>
      </c>
      <c r="B47">
        <v>1055</v>
      </c>
      <c r="L47">
        <v>1066</v>
      </c>
      <c r="M47">
        <v>857</v>
      </c>
      <c r="W47">
        <v>1055</v>
      </c>
      <c r="X47">
        <v>857</v>
      </c>
      <c r="AH47">
        <v>1055</v>
      </c>
      <c r="AI47">
        <v>831</v>
      </c>
    </row>
    <row r="48" spans="1:35" x14ac:dyDescent="0.2">
      <c r="A48">
        <v>1061</v>
      </c>
      <c r="B48">
        <v>981</v>
      </c>
      <c r="L48">
        <v>1061</v>
      </c>
      <c r="M48">
        <v>887</v>
      </c>
      <c r="W48">
        <v>981</v>
      </c>
      <c r="X48">
        <v>887</v>
      </c>
      <c r="AH48">
        <v>981</v>
      </c>
      <c r="AI48">
        <v>965</v>
      </c>
    </row>
    <row r="49" spans="1:35" x14ac:dyDescent="0.2">
      <c r="A49">
        <v>996</v>
      </c>
      <c r="B49">
        <v>830</v>
      </c>
      <c r="L49">
        <v>996</v>
      </c>
      <c r="M49">
        <v>1094</v>
      </c>
      <c r="W49">
        <v>830</v>
      </c>
      <c r="X49">
        <v>1094</v>
      </c>
      <c r="AH49">
        <v>830</v>
      </c>
      <c r="AI49">
        <v>1200</v>
      </c>
    </row>
    <row r="50" spans="1:35" x14ac:dyDescent="0.2">
      <c r="A50">
        <v>1043</v>
      </c>
      <c r="B50">
        <v>986</v>
      </c>
      <c r="L50">
        <v>1043</v>
      </c>
      <c r="M50">
        <v>1063</v>
      </c>
      <c r="W50">
        <v>986</v>
      </c>
      <c r="X50">
        <v>1063</v>
      </c>
      <c r="AH50">
        <v>986</v>
      </c>
      <c r="AI50">
        <v>961</v>
      </c>
    </row>
    <row r="51" spans="1:35" x14ac:dyDescent="0.2">
      <c r="A51">
        <v>1031</v>
      </c>
      <c r="B51">
        <v>990</v>
      </c>
      <c r="L51">
        <v>1031</v>
      </c>
      <c r="M51">
        <v>1086</v>
      </c>
      <c r="W51">
        <v>990</v>
      </c>
      <c r="X51">
        <v>1086</v>
      </c>
      <c r="AH51">
        <v>990</v>
      </c>
      <c r="AI51">
        <v>1170</v>
      </c>
    </row>
    <row r="52" spans="1:35" x14ac:dyDescent="0.2">
      <c r="A52">
        <v>1021</v>
      </c>
      <c r="B52">
        <v>1030</v>
      </c>
      <c r="L52">
        <v>1021</v>
      </c>
      <c r="M52">
        <v>891</v>
      </c>
      <c r="W52">
        <v>1030</v>
      </c>
      <c r="X52">
        <v>891</v>
      </c>
      <c r="AH52">
        <v>1030</v>
      </c>
      <c r="AI52">
        <v>1211</v>
      </c>
    </row>
    <row r="53" spans="1:35" x14ac:dyDescent="0.2">
      <c r="A53">
        <v>1089</v>
      </c>
      <c r="B53">
        <v>1102</v>
      </c>
      <c r="L53">
        <v>1089</v>
      </c>
      <c r="M53">
        <v>903</v>
      </c>
      <c r="W53">
        <v>1102</v>
      </c>
      <c r="X53">
        <v>903</v>
      </c>
      <c r="AH53">
        <v>1102</v>
      </c>
      <c r="AI53">
        <v>922</v>
      </c>
    </row>
    <row r="54" spans="1:35" x14ac:dyDescent="0.2">
      <c r="A54">
        <v>1115</v>
      </c>
      <c r="B54">
        <v>836</v>
      </c>
      <c r="L54">
        <v>1115</v>
      </c>
      <c r="M54">
        <v>1151</v>
      </c>
      <c r="W54">
        <v>836</v>
      </c>
      <c r="X54">
        <v>1151</v>
      </c>
      <c r="AH54">
        <v>836</v>
      </c>
      <c r="AI54">
        <v>1049</v>
      </c>
    </row>
    <row r="55" spans="1:35" x14ac:dyDescent="0.2">
      <c r="A55">
        <v>1095</v>
      </c>
      <c r="B55">
        <v>1072</v>
      </c>
      <c r="L55">
        <v>1095</v>
      </c>
      <c r="M55">
        <v>921</v>
      </c>
      <c r="W55">
        <v>1072</v>
      </c>
      <c r="X55">
        <v>921</v>
      </c>
      <c r="AH55">
        <v>1072</v>
      </c>
      <c r="AI55">
        <v>902</v>
      </c>
    </row>
    <row r="56" spans="1:35" x14ac:dyDescent="0.2">
      <c r="A56">
        <v>924</v>
      </c>
      <c r="B56">
        <v>835</v>
      </c>
      <c r="L56">
        <v>924</v>
      </c>
      <c r="M56">
        <v>895</v>
      </c>
      <c r="W56">
        <v>835</v>
      </c>
      <c r="X56">
        <v>895</v>
      </c>
      <c r="AH56">
        <v>835</v>
      </c>
      <c r="AI56">
        <v>978</v>
      </c>
    </row>
    <row r="57" spans="1:35" x14ac:dyDescent="0.2">
      <c r="A57">
        <v>1064</v>
      </c>
      <c r="B57">
        <v>805</v>
      </c>
      <c r="L57">
        <v>1064</v>
      </c>
      <c r="M57">
        <v>953</v>
      </c>
      <c r="W57">
        <v>805</v>
      </c>
      <c r="X57">
        <v>953</v>
      </c>
      <c r="AH57">
        <v>805</v>
      </c>
      <c r="AI57">
        <v>1038</v>
      </c>
    </row>
    <row r="58" spans="1:35" x14ac:dyDescent="0.2">
      <c r="A58">
        <v>953</v>
      </c>
      <c r="B58">
        <v>820</v>
      </c>
      <c r="L58">
        <v>953</v>
      </c>
      <c r="M58">
        <v>1159</v>
      </c>
      <c r="W58">
        <v>820</v>
      </c>
      <c r="X58">
        <v>1159</v>
      </c>
      <c r="AH58">
        <v>820</v>
      </c>
      <c r="AI58">
        <v>1173</v>
      </c>
    </row>
    <row r="59" spans="1:35" x14ac:dyDescent="0.2">
      <c r="A59">
        <v>788</v>
      </c>
      <c r="B59">
        <v>975</v>
      </c>
      <c r="L59">
        <v>788</v>
      </c>
      <c r="M59">
        <v>841</v>
      </c>
      <c r="W59">
        <v>975</v>
      </c>
      <c r="X59">
        <v>841</v>
      </c>
      <c r="AH59">
        <v>975</v>
      </c>
      <c r="AI59">
        <v>871</v>
      </c>
    </row>
    <row r="60" spans="1:35" x14ac:dyDescent="0.2">
      <c r="A60">
        <v>985</v>
      </c>
      <c r="B60">
        <v>950</v>
      </c>
      <c r="L60">
        <v>985</v>
      </c>
      <c r="M60">
        <v>1061</v>
      </c>
      <c r="W60">
        <v>950</v>
      </c>
      <c r="X60">
        <v>1061</v>
      </c>
      <c r="AH60">
        <v>950</v>
      </c>
      <c r="AI60">
        <v>1189</v>
      </c>
    </row>
    <row r="61" spans="1:35" x14ac:dyDescent="0.2">
      <c r="A61">
        <v>1034</v>
      </c>
      <c r="B61">
        <v>1021</v>
      </c>
      <c r="L61">
        <v>1034</v>
      </c>
      <c r="M61">
        <v>989</v>
      </c>
      <c r="W61">
        <v>1021</v>
      </c>
      <c r="X61">
        <v>989</v>
      </c>
      <c r="AH61">
        <v>1021</v>
      </c>
      <c r="AI61">
        <v>1021</v>
      </c>
    </row>
    <row r="62" spans="1:35" x14ac:dyDescent="0.2">
      <c r="A62">
        <v>1092</v>
      </c>
      <c r="B62">
        <v>1163</v>
      </c>
      <c r="L62">
        <v>1092</v>
      </c>
      <c r="M62">
        <v>860</v>
      </c>
      <c r="W62">
        <v>1163</v>
      </c>
      <c r="X62">
        <v>860</v>
      </c>
      <c r="AH62">
        <v>1163</v>
      </c>
      <c r="AI62">
        <v>1020</v>
      </c>
    </row>
    <row r="63" spans="1:35" x14ac:dyDescent="0.2">
      <c r="A63">
        <v>1102</v>
      </c>
      <c r="B63">
        <v>951</v>
      </c>
      <c r="L63">
        <v>1102</v>
      </c>
      <c r="M63">
        <v>1042</v>
      </c>
      <c r="W63">
        <v>951</v>
      </c>
      <c r="X63">
        <v>1042</v>
      </c>
      <c r="AH63">
        <v>951</v>
      </c>
      <c r="AI63">
        <v>1192</v>
      </c>
    </row>
    <row r="64" spans="1:35" x14ac:dyDescent="0.2">
      <c r="A64">
        <v>1027</v>
      </c>
      <c r="B64">
        <v>980</v>
      </c>
      <c r="L64">
        <v>1027</v>
      </c>
      <c r="M64">
        <v>993</v>
      </c>
      <c r="W64">
        <v>980</v>
      </c>
      <c r="X64">
        <v>993</v>
      </c>
      <c r="AH64">
        <v>980</v>
      </c>
      <c r="AI64">
        <v>1102</v>
      </c>
    </row>
    <row r="65" spans="1:35" x14ac:dyDescent="0.2">
      <c r="A65">
        <v>1015</v>
      </c>
      <c r="B65">
        <v>838</v>
      </c>
      <c r="L65">
        <v>1015</v>
      </c>
      <c r="M65">
        <v>998</v>
      </c>
      <c r="W65">
        <v>838</v>
      </c>
      <c r="X65">
        <v>998</v>
      </c>
      <c r="AH65">
        <v>838</v>
      </c>
      <c r="AI65">
        <v>915</v>
      </c>
    </row>
    <row r="66" spans="1:35" x14ac:dyDescent="0.2">
      <c r="A66">
        <v>943</v>
      </c>
      <c r="B66">
        <v>888</v>
      </c>
      <c r="L66">
        <v>943</v>
      </c>
      <c r="M66">
        <v>910</v>
      </c>
      <c r="W66">
        <v>888</v>
      </c>
      <c r="X66">
        <v>910</v>
      </c>
      <c r="AH66">
        <v>888</v>
      </c>
      <c r="AI66">
        <v>1155</v>
      </c>
    </row>
    <row r="67" spans="1:35" x14ac:dyDescent="0.2">
      <c r="A67">
        <v>986</v>
      </c>
      <c r="B67">
        <v>1039</v>
      </c>
      <c r="L67">
        <v>986</v>
      </c>
      <c r="M67">
        <v>1061</v>
      </c>
      <c r="W67">
        <v>1039</v>
      </c>
      <c r="X67">
        <v>1061</v>
      </c>
      <c r="AH67">
        <v>1039</v>
      </c>
      <c r="AI67">
        <v>875</v>
      </c>
    </row>
    <row r="68" spans="1:35" x14ac:dyDescent="0.2">
      <c r="A68">
        <v>993</v>
      </c>
      <c r="B68">
        <v>1068</v>
      </c>
      <c r="L68">
        <v>993</v>
      </c>
      <c r="M68">
        <v>1064</v>
      </c>
      <c r="W68">
        <v>1068</v>
      </c>
      <c r="X68">
        <v>1064</v>
      </c>
      <c r="AH68">
        <v>1068</v>
      </c>
      <c r="AI68">
        <v>909</v>
      </c>
    </row>
    <row r="69" spans="1:35" x14ac:dyDescent="0.2">
      <c r="A69">
        <v>1006</v>
      </c>
      <c r="B69">
        <v>769</v>
      </c>
      <c r="L69">
        <v>1006</v>
      </c>
      <c r="M69">
        <v>949</v>
      </c>
      <c r="W69">
        <v>769</v>
      </c>
      <c r="X69">
        <v>949</v>
      </c>
      <c r="AH69">
        <v>769</v>
      </c>
      <c r="AI69">
        <v>1048</v>
      </c>
    </row>
    <row r="70" spans="1:35" x14ac:dyDescent="0.2">
      <c r="A70">
        <v>986</v>
      </c>
      <c r="B70">
        <v>946</v>
      </c>
      <c r="L70">
        <v>986</v>
      </c>
      <c r="M70">
        <v>849</v>
      </c>
      <c r="W70">
        <v>946</v>
      </c>
      <c r="X70">
        <v>849</v>
      </c>
      <c r="AH70">
        <v>946</v>
      </c>
      <c r="AI70">
        <v>1104</v>
      </c>
    </row>
    <row r="71" spans="1:35" x14ac:dyDescent="0.2">
      <c r="A71">
        <v>945</v>
      </c>
      <c r="B71">
        <v>1063</v>
      </c>
      <c r="L71">
        <v>945</v>
      </c>
      <c r="M71">
        <v>1068</v>
      </c>
      <c r="W71">
        <v>1063</v>
      </c>
      <c r="X71">
        <v>1068</v>
      </c>
      <c r="AH71">
        <v>1063</v>
      </c>
      <c r="AI71">
        <v>1085</v>
      </c>
    </row>
    <row r="72" spans="1:35" x14ac:dyDescent="0.2">
      <c r="A72">
        <v>985</v>
      </c>
      <c r="B72">
        <v>1115</v>
      </c>
      <c r="L72">
        <v>985</v>
      </c>
      <c r="M72">
        <v>1003</v>
      </c>
      <c r="W72">
        <v>1115</v>
      </c>
      <c r="X72">
        <v>1003</v>
      </c>
      <c r="AH72">
        <v>1115</v>
      </c>
      <c r="AI72">
        <v>987</v>
      </c>
    </row>
    <row r="73" spans="1:35" x14ac:dyDescent="0.2">
      <c r="A73">
        <v>870</v>
      </c>
      <c r="B73">
        <v>990</v>
      </c>
      <c r="L73">
        <v>870</v>
      </c>
      <c r="M73">
        <v>941</v>
      </c>
      <c r="W73">
        <v>990</v>
      </c>
      <c r="X73">
        <v>941</v>
      </c>
      <c r="AH73">
        <v>990</v>
      </c>
      <c r="AI73">
        <v>885</v>
      </c>
    </row>
    <row r="74" spans="1:35" x14ac:dyDescent="0.2">
      <c r="A74">
        <v>913</v>
      </c>
      <c r="B74">
        <v>776</v>
      </c>
      <c r="L74">
        <v>913</v>
      </c>
      <c r="M74">
        <v>1005</v>
      </c>
      <c r="W74">
        <v>776</v>
      </c>
      <c r="X74">
        <v>1005</v>
      </c>
      <c r="AH74">
        <v>776</v>
      </c>
      <c r="AI74">
        <v>992</v>
      </c>
    </row>
    <row r="75" spans="1:35" x14ac:dyDescent="0.2">
      <c r="A75">
        <v>845</v>
      </c>
      <c r="B75">
        <v>1110</v>
      </c>
      <c r="L75">
        <v>845</v>
      </c>
      <c r="M75">
        <v>958</v>
      </c>
      <c r="W75">
        <v>1110</v>
      </c>
      <c r="X75">
        <v>958</v>
      </c>
      <c r="AH75">
        <v>1110</v>
      </c>
      <c r="AI75">
        <v>894</v>
      </c>
    </row>
    <row r="76" spans="1:35" x14ac:dyDescent="0.2">
      <c r="A76">
        <v>1027</v>
      </c>
      <c r="B76">
        <v>966</v>
      </c>
      <c r="L76">
        <v>1027</v>
      </c>
      <c r="M76">
        <v>946</v>
      </c>
      <c r="W76">
        <v>966</v>
      </c>
      <c r="X76">
        <v>946</v>
      </c>
      <c r="AH76">
        <v>966</v>
      </c>
      <c r="AI76">
        <v>970</v>
      </c>
    </row>
    <row r="77" spans="1:35" x14ac:dyDescent="0.2">
      <c r="A77">
        <v>1163</v>
      </c>
      <c r="B77">
        <v>1000</v>
      </c>
      <c r="L77">
        <v>1163</v>
      </c>
      <c r="M77">
        <v>921</v>
      </c>
      <c r="W77">
        <v>1000</v>
      </c>
      <c r="X77">
        <v>921</v>
      </c>
      <c r="AH77">
        <v>1000</v>
      </c>
      <c r="AI77">
        <v>1085</v>
      </c>
    </row>
    <row r="78" spans="1:35" x14ac:dyDescent="0.2">
      <c r="A78">
        <v>1034</v>
      </c>
      <c r="B78">
        <v>933</v>
      </c>
      <c r="L78">
        <v>1034</v>
      </c>
      <c r="M78">
        <v>1179</v>
      </c>
      <c r="W78">
        <v>933</v>
      </c>
      <c r="X78">
        <v>1179</v>
      </c>
      <c r="AH78">
        <v>933</v>
      </c>
      <c r="AI78">
        <v>965</v>
      </c>
    </row>
    <row r="79" spans="1:35" x14ac:dyDescent="0.2">
      <c r="A79">
        <v>997</v>
      </c>
      <c r="B79">
        <v>924</v>
      </c>
      <c r="L79">
        <v>997</v>
      </c>
      <c r="M79">
        <v>960</v>
      </c>
      <c r="W79">
        <v>924</v>
      </c>
      <c r="X79">
        <v>960</v>
      </c>
      <c r="AH79">
        <v>924</v>
      </c>
      <c r="AI79">
        <v>961</v>
      </c>
    </row>
    <row r="80" spans="1:35" x14ac:dyDescent="0.2">
      <c r="A80">
        <v>918</v>
      </c>
      <c r="B80">
        <v>1064</v>
      </c>
      <c r="L80">
        <v>918</v>
      </c>
      <c r="M80">
        <v>1016</v>
      </c>
      <c r="W80">
        <v>1064</v>
      </c>
      <c r="X80">
        <v>1016</v>
      </c>
      <c r="AH80">
        <v>1064</v>
      </c>
      <c r="AI80">
        <v>989</v>
      </c>
    </row>
    <row r="81" spans="1:35" x14ac:dyDescent="0.2">
      <c r="A81">
        <v>870</v>
      </c>
      <c r="B81">
        <v>943</v>
      </c>
      <c r="L81">
        <v>870</v>
      </c>
      <c r="M81">
        <v>877</v>
      </c>
      <c r="W81">
        <v>943</v>
      </c>
      <c r="X81">
        <v>877</v>
      </c>
      <c r="AH81">
        <v>943</v>
      </c>
      <c r="AI81">
        <v>1141</v>
      </c>
    </row>
    <row r="82" spans="1:35" x14ac:dyDescent="0.2">
      <c r="A82">
        <v>945</v>
      </c>
      <c r="B82">
        <v>1088</v>
      </c>
      <c r="L82">
        <v>945</v>
      </c>
      <c r="M82">
        <v>909</v>
      </c>
      <c r="W82">
        <v>1088</v>
      </c>
      <c r="X82">
        <v>909</v>
      </c>
      <c r="AH82">
        <v>1088</v>
      </c>
      <c r="AI82">
        <v>1024</v>
      </c>
    </row>
    <row r="83" spans="1:35" x14ac:dyDescent="0.2">
      <c r="A83">
        <v>1082</v>
      </c>
      <c r="B83">
        <v>985</v>
      </c>
      <c r="L83">
        <v>1082</v>
      </c>
      <c r="M83">
        <v>998</v>
      </c>
      <c r="W83">
        <v>985</v>
      </c>
      <c r="X83">
        <v>998</v>
      </c>
      <c r="AH83">
        <v>985</v>
      </c>
      <c r="AI83">
        <v>1006</v>
      </c>
    </row>
    <row r="84" spans="1:35" x14ac:dyDescent="0.2">
      <c r="A84">
        <v>1088</v>
      </c>
      <c r="B84">
        <v>1089</v>
      </c>
      <c r="L84">
        <v>1088</v>
      </c>
      <c r="M84">
        <v>896</v>
      </c>
      <c r="W84">
        <v>1089</v>
      </c>
      <c r="X84">
        <v>896</v>
      </c>
      <c r="AH84">
        <v>1089</v>
      </c>
      <c r="AI84">
        <v>903</v>
      </c>
    </row>
    <row r="85" spans="1:35" x14ac:dyDescent="0.2">
      <c r="A85">
        <v>1014</v>
      </c>
      <c r="B85">
        <v>816</v>
      </c>
      <c r="L85">
        <v>1014</v>
      </c>
      <c r="M85">
        <v>1060</v>
      </c>
      <c r="W85">
        <v>816</v>
      </c>
      <c r="X85">
        <v>1060</v>
      </c>
      <c r="AH85">
        <v>816</v>
      </c>
      <c r="AI85">
        <v>1196</v>
      </c>
    </row>
    <row r="86" spans="1:35" x14ac:dyDescent="0.2">
      <c r="A86">
        <v>847</v>
      </c>
      <c r="B86">
        <v>804</v>
      </c>
      <c r="L86">
        <v>847</v>
      </c>
      <c r="M86">
        <v>822</v>
      </c>
      <c r="W86">
        <v>804</v>
      </c>
      <c r="X86">
        <v>822</v>
      </c>
      <c r="AH86">
        <v>804</v>
      </c>
      <c r="AI86">
        <v>1089</v>
      </c>
    </row>
    <row r="87" spans="1:35" x14ac:dyDescent="0.2">
      <c r="A87">
        <v>1007</v>
      </c>
      <c r="B87">
        <v>1015</v>
      </c>
      <c r="L87">
        <v>1007</v>
      </c>
      <c r="M87">
        <v>844</v>
      </c>
      <c r="W87">
        <v>1015</v>
      </c>
      <c r="X87">
        <v>844</v>
      </c>
      <c r="AH87">
        <v>1015</v>
      </c>
      <c r="AI87">
        <v>1026</v>
      </c>
    </row>
    <row r="88" spans="1:35" x14ac:dyDescent="0.2">
      <c r="A88">
        <v>1120</v>
      </c>
      <c r="B88">
        <v>890</v>
      </c>
      <c r="L88">
        <v>1120</v>
      </c>
      <c r="M88">
        <v>862</v>
      </c>
      <c r="W88">
        <v>890</v>
      </c>
      <c r="X88">
        <v>862</v>
      </c>
      <c r="AH88">
        <v>890</v>
      </c>
      <c r="AI88">
        <v>883</v>
      </c>
    </row>
    <row r="89" spans="1:35" x14ac:dyDescent="0.2">
      <c r="A89">
        <v>1003</v>
      </c>
      <c r="B89">
        <v>997</v>
      </c>
      <c r="L89">
        <v>1003</v>
      </c>
      <c r="M89">
        <v>885</v>
      </c>
      <c r="W89">
        <v>997</v>
      </c>
      <c r="X89">
        <v>885</v>
      </c>
      <c r="AH89">
        <v>997</v>
      </c>
      <c r="AI89">
        <v>1235</v>
      </c>
    </row>
    <row r="90" spans="1:35" x14ac:dyDescent="0.2">
      <c r="A90">
        <v>1026</v>
      </c>
      <c r="B90">
        <v>918</v>
      </c>
      <c r="L90">
        <v>1026</v>
      </c>
      <c r="M90">
        <v>1167</v>
      </c>
      <c r="W90">
        <v>918</v>
      </c>
      <c r="X90">
        <v>1167</v>
      </c>
      <c r="AH90">
        <v>918</v>
      </c>
      <c r="AI90">
        <v>901</v>
      </c>
    </row>
    <row r="91" spans="1:35" x14ac:dyDescent="0.2">
      <c r="A91">
        <v>1047</v>
      </c>
      <c r="B91">
        <v>911</v>
      </c>
      <c r="L91">
        <v>1047</v>
      </c>
      <c r="M91">
        <v>1094</v>
      </c>
      <c r="W91">
        <v>911</v>
      </c>
      <c r="X91">
        <v>1094</v>
      </c>
      <c r="AH91">
        <v>911</v>
      </c>
      <c r="AI91">
        <v>1110</v>
      </c>
    </row>
    <row r="92" spans="1:35" x14ac:dyDescent="0.2">
      <c r="A92">
        <v>1108</v>
      </c>
      <c r="B92">
        <v>943</v>
      </c>
      <c r="L92">
        <v>1108</v>
      </c>
      <c r="M92">
        <v>1091</v>
      </c>
      <c r="W92">
        <v>943</v>
      </c>
      <c r="X92">
        <v>1091</v>
      </c>
      <c r="AH92">
        <v>943</v>
      </c>
      <c r="AI92">
        <v>1099</v>
      </c>
    </row>
    <row r="93" spans="1:35" x14ac:dyDescent="0.2">
      <c r="A93">
        <v>964</v>
      </c>
      <c r="B93">
        <v>976</v>
      </c>
      <c r="L93">
        <v>964</v>
      </c>
      <c r="M93">
        <v>1123</v>
      </c>
      <c r="W93">
        <v>976</v>
      </c>
      <c r="X93">
        <v>1123</v>
      </c>
      <c r="AH93">
        <v>976</v>
      </c>
      <c r="AI93">
        <v>1258</v>
      </c>
    </row>
    <row r="94" spans="1:35" x14ac:dyDescent="0.2">
      <c r="A94">
        <v>1191</v>
      </c>
      <c r="B94">
        <v>1037</v>
      </c>
      <c r="L94">
        <v>1191</v>
      </c>
      <c r="M94">
        <v>1001</v>
      </c>
      <c r="W94">
        <v>1037</v>
      </c>
      <c r="X94">
        <v>1001</v>
      </c>
      <c r="AH94">
        <v>1037</v>
      </c>
      <c r="AI94">
        <v>927</v>
      </c>
    </row>
    <row r="95" spans="1:35" x14ac:dyDescent="0.2">
      <c r="A95">
        <v>981</v>
      </c>
      <c r="B95">
        <v>1084</v>
      </c>
      <c r="L95">
        <v>981</v>
      </c>
      <c r="M95">
        <v>856</v>
      </c>
      <c r="W95">
        <v>1084</v>
      </c>
      <c r="X95">
        <v>856</v>
      </c>
      <c r="AH95">
        <v>1084</v>
      </c>
      <c r="AI95">
        <v>1070</v>
      </c>
    </row>
    <row r="96" spans="1:35" x14ac:dyDescent="0.2">
      <c r="A96">
        <v>896</v>
      </c>
      <c r="B96">
        <v>1083</v>
      </c>
      <c r="L96">
        <v>896</v>
      </c>
      <c r="M96">
        <v>857</v>
      </c>
      <c r="W96">
        <v>1083</v>
      </c>
      <c r="X96">
        <v>857</v>
      </c>
      <c r="AH96">
        <v>1083</v>
      </c>
      <c r="AI96">
        <v>1169</v>
      </c>
    </row>
    <row r="97" spans="1:35" x14ac:dyDescent="0.2">
      <c r="A97">
        <v>1032</v>
      </c>
      <c r="B97">
        <v>842</v>
      </c>
      <c r="L97">
        <v>1032</v>
      </c>
      <c r="M97">
        <v>999</v>
      </c>
      <c r="W97">
        <v>842</v>
      </c>
      <c r="X97">
        <v>999</v>
      </c>
      <c r="AH97">
        <v>842</v>
      </c>
      <c r="AI97">
        <v>953</v>
      </c>
    </row>
    <row r="98" spans="1:35" x14ac:dyDescent="0.2">
      <c r="A98">
        <v>1077</v>
      </c>
      <c r="B98">
        <v>1076</v>
      </c>
      <c r="L98">
        <v>1077</v>
      </c>
      <c r="M98">
        <v>1179</v>
      </c>
      <c r="W98">
        <v>1076</v>
      </c>
      <c r="X98">
        <v>1179</v>
      </c>
      <c r="AH98">
        <v>1076</v>
      </c>
      <c r="AI98">
        <v>1144</v>
      </c>
    </row>
    <row r="99" spans="1:35" x14ac:dyDescent="0.2">
      <c r="A99">
        <v>957</v>
      </c>
      <c r="B99">
        <v>922</v>
      </c>
      <c r="L99">
        <v>957</v>
      </c>
      <c r="M99">
        <v>901</v>
      </c>
      <c r="W99">
        <v>922</v>
      </c>
      <c r="X99">
        <v>901</v>
      </c>
      <c r="AH99">
        <v>922</v>
      </c>
      <c r="AI99">
        <v>1031</v>
      </c>
    </row>
    <row r="100" spans="1:35" x14ac:dyDescent="0.2">
      <c r="A100">
        <v>1019</v>
      </c>
      <c r="B100">
        <v>961</v>
      </c>
      <c r="L100">
        <v>1019</v>
      </c>
      <c r="M100">
        <v>833</v>
      </c>
      <c r="W100">
        <v>961</v>
      </c>
      <c r="X100">
        <v>833</v>
      </c>
      <c r="AH100">
        <v>961</v>
      </c>
      <c r="AI100">
        <v>1119</v>
      </c>
    </row>
    <row r="101" spans="1:35" x14ac:dyDescent="0.2">
      <c r="A101">
        <v>1015</v>
      </c>
      <c r="B101">
        <v>807</v>
      </c>
      <c r="L101">
        <v>1015</v>
      </c>
      <c r="M101">
        <v>1158</v>
      </c>
      <c r="W101">
        <v>807</v>
      </c>
      <c r="X101">
        <v>1158</v>
      </c>
      <c r="AH101">
        <v>807</v>
      </c>
      <c r="AI101">
        <v>1026</v>
      </c>
    </row>
    <row r="102" spans="1:35" x14ac:dyDescent="0.2">
      <c r="A102">
        <v>1109</v>
      </c>
      <c r="B102">
        <v>797</v>
      </c>
      <c r="L102">
        <v>1109</v>
      </c>
      <c r="M102">
        <v>1037</v>
      </c>
      <c r="W102">
        <v>797</v>
      </c>
      <c r="X102">
        <v>1037</v>
      </c>
      <c r="AH102">
        <v>797</v>
      </c>
      <c r="AI102">
        <v>1058</v>
      </c>
    </row>
    <row r="103" spans="1:35" x14ac:dyDescent="0.2">
      <c r="A103">
        <v>1027</v>
      </c>
      <c r="B103">
        <v>955</v>
      </c>
      <c r="L103">
        <v>1027</v>
      </c>
      <c r="M103">
        <v>818</v>
      </c>
      <c r="W103">
        <v>955</v>
      </c>
      <c r="X103">
        <v>818</v>
      </c>
      <c r="AH103">
        <v>955</v>
      </c>
      <c r="AI103">
        <v>993</v>
      </c>
    </row>
    <row r="104" spans="1:35" x14ac:dyDescent="0.2">
      <c r="A104">
        <v>1084</v>
      </c>
      <c r="B104">
        <v>1095</v>
      </c>
      <c r="L104">
        <v>1084</v>
      </c>
      <c r="M104">
        <v>1010</v>
      </c>
      <c r="W104">
        <v>1095</v>
      </c>
      <c r="X104">
        <v>1010</v>
      </c>
      <c r="AH104">
        <v>1095</v>
      </c>
      <c r="AI104">
        <v>1097</v>
      </c>
    </row>
    <row r="105" spans="1:35" x14ac:dyDescent="0.2">
      <c r="A105">
        <v>1078</v>
      </c>
      <c r="B105">
        <v>918</v>
      </c>
      <c r="L105">
        <v>1078</v>
      </c>
      <c r="M105">
        <v>1057</v>
      </c>
      <c r="W105">
        <v>918</v>
      </c>
      <c r="X105">
        <v>1057</v>
      </c>
      <c r="AH105">
        <v>918</v>
      </c>
      <c r="AI105">
        <v>1104</v>
      </c>
    </row>
    <row r="106" spans="1:35" x14ac:dyDescent="0.2">
      <c r="A106">
        <v>1032</v>
      </c>
      <c r="B106">
        <v>870</v>
      </c>
      <c r="L106">
        <v>1032</v>
      </c>
      <c r="M106">
        <v>934</v>
      </c>
      <c r="W106">
        <v>870</v>
      </c>
      <c r="X106">
        <v>934</v>
      </c>
      <c r="AH106">
        <v>870</v>
      </c>
      <c r="AI106">
        <v>1107</v>
      </c>
    </row>
    <row r="107" spans="1:35" x14ac:dyDescent="0.2">
      <c r="A107">
        <v>930</v>
      </c>
      <c r="B107">
        <v>913</v>
      </c>
      <c r="L107">
        <v>930</v>
      </c>
      <c r="M107">
        <v>1043</v>
      </c>
      <c r="W107">
        <v>913</v>
      </c>
      <c r="X107">
        <v>1043</v>
      </c>
      <c r="AH107">
        <v>913</v>
      </c>
      <c r="AI107">
        <v>906</v>
      </c>
    </row>
    <row r="108" spans="1:35" x14ac:dyDescent="0.2">
      <c r="A108">
        <v>1034</v>
      </c>
      <c r="B108">
        <v>882</v>
      </c>
      <c r="L108">
        <v>1034</v>
      </c>
      <c r="M108">
        <v>1019</v>
      </c>
      <c r="W108">
        <v>882</v>
      </c>
      <c r="X108">
        <v>1019</v>
      </c>
      <c r="AH108">
        <v>882</v>
      </c>
      <c r="AI108">
        <v>919</v>
      </c>
    </row>
    <row r="109" spans="1:35" x14ac:dyDescent="0.2">
      <c r="A109">
        <v>1072</v>
      </c>
      <c r="B109">
        <v>852</v>
      </c>
      <c r="L109">
        <v>1072</v>
      </c>
      <c r="M109">
        <v>825</v>
      </c>
      <c r="W109">
        <v>852</v>
      </c>
      <c r="X109">
        <v>825</v>
      </c>
      <c r="AH109">
        <v>852</v>
      </c>
      <c r="AI109">
        <v>1019</v>
      </c>
    </row>
    <row r="110" spans="1:35" x14ac:dyDescent="0.2">
      <c r="A110">
        <v>925</v>
      </c>
      <c r="B110">
        <v>966</v>
      </c>
      <c r="L110">
        <v>925</v>
      </c>
      <c r="M110">
        <v>1105</v>
      </c>
      <c r="W110">
        <v>966</v>
      </c>
      <c r="X110">
        <v>1105</v>
      </c>
      <c r="AH110">
        <v>966</v>
      </c>
      <c r="AI110">
        <v>1147</v>
      </c>
    </row>
    <row r="111" spans="1:35" x14ac:dyDescent="0.2">
      <c r="A111">
        <v>1037</v>
      </c>
      <c r="B111">
        <v>1106</v>
      </c>
      <c r="L111">
        <v>1037</v>
      </c>
      <c r="M111">
        <v>1007</v>
      </c>
      <c r="W111">
        <v>1106</v>
      </c>
      <c r="X111">
        <v>1007</v>
      </c>
      <c r="AH111">
        <v>1106</v>
      </c>
      <c r="AI111">
        <v>1156</v>
      </c>
    </row>
    <row r="112" spans="1:35" x14ac:dyDescent="0.2">
      <c r="A112">
        <v>960</v>
      </c>
      <c r="B112">
        <v>1031</v>
      </c>
      <c r="L112">
        <v>960</v>
      </c>
      <c r="M112">
        <v>973</v>
      </c>
      <c r="W112">
        <v>1031</v>
      </c>
      <c r="X112">
        <v>973</v>
      </c>
      <c r="AH112">
        <v>1031</v>
      </c>
      <c r="AI112">
        <v>843</v>
      </c>
    </row>
    <row r="113" spans="1:35" x14ac:dyDescent="0.2">
      <c r="A113">
        <v>1013</v>
      </c>
      <c r="B113">
        <v>938</v>
      </c>
      <c r="L113">
        <v>1013</v>
      </c>
      <c r="M113">
        <v>925</v>
      </c>
      <c r="W113">
        <v>938</v>
      </c>
      <c r="X113">
        <v>925</v>
      </c>
      <c r="AH113">
        <v>938</v>
      </c>
      <c r="AI113">
        <v>967</v>
      </c>
    </row>
    <row r="114" spans="1:35" x14ac:dyDescent="0.2">
      <c r="A114">
        <v>1058</v>
      </c>
      <c r="B114">
        <v>925</v>
      </c>
      <c r="L114">
        <v>1058</v>
      </c>
      <c r="M114">
        <v>899</v>
      </c>
      <c r="W114">
        <v>925</v>
      </c>
      <c r="X114">
        <v>899</v>
      </c>
      <c r="AH114">
        <v>925</v>
      </c>
      <c r="AI114">
        <v>1012</v>
      </c>
    </row>
    <row r="115" spans="1:35" x14ac:dyDescent="0.2">
      <c r="A115">
        <v>1090</v>
      </c>
      <c r="B115">
        <v>813</v>
      </c>
      <c r="L115">
        <v>1090</v>
      </c>
      <c r="M115">
        <v>1159</v>
      </c>
      <c r="W115">
        <v>813</v>
      </c>
      <c r="X115">
        <v>1159</v>
      </c>
      <c r="AH115">
        <v>813</v>
      </c>
      <c r="AI115">
        <v>1090</v>
      </c>
    </row>
    <row r="116" spans="1:35" x14ac:dyDescent="0.2">
      <c r="A116">
        <v>1083</v>
      </c>
      <c r="B116">
        <v>1116</v>
      </c>
      <c r="L116">
        <v>1083</v>
      </c>
      <c r="M116">
        <v>857</v>
      </c>
      <c r="W116">
        <v>1116</v>
      </c>
      <c r="X116">
        <v>857</v>
      </c>
      <c r="AH116">
        <v>1116</v>
      </c>
      <c r="AI116">
        <v>927</v>
      </c>
    </row>
    <row r="117" spans="1:35" x14ac:dyDescent="0.2">
      <c r="A117">
        <v>1030</v>
      </c>
      <c r="B117">
        <v>1008</v>
      </c>
      <c r="L117">
        <v>1030</v>
      </c>
      <c r="M117">
        <v>1093</v>
      </c>
      <c r="W117">
        <v>1008</v>
      </c>
      <c r="X117">
        <v>1093</v>
      </c>
      <c r="AH117">
        <v>1008</v>
      </c>
    </row>
    <row r="118" spans="1:35" x14ac:dyDescent="0.2">
      <c r="A118">
        <v>1001</v>
      </c>
      <c r="B118">
        <v>943</v>
      </c>
      <c r="L118">
        <v>1001</v>
      </c>
      <c r="M118">
        <v>1052</v>
      </c>
      <c r="W118">
        <v>943</v>
      </c>
      <c r="X118">
        <v>1052</v>
      </c>
      <c r="AH118">
        <v>943</v>
      </c>
    </row>
    <row r="119" spans="1:35" x14ac:dyDescent="0.2">
      <c r="A119">
        <v>1002</v>
      </c>
      <c r="B119">
        <v>1078</v>
      </c>
      <c r="L119">
        <v>1002</v>
      </c>
      <c r="M119">
        <v>1075</v>
      </c>
      <c r="W119">
        <v>1078</v>
      </c>
      <c r="X119">
        <v>1075</v>
      </c>
      <c r="AH119">
        <v>1078</v>
      </c>
    </row>
    <row r="120" spans="1:35" x14ac:dyDescent="0.2">
      <c r="A120">
        <v>1095</v>
      </c>
      <c r="B120">
        <v>993</v>
      </c>
      <c r="L120">
        <v>1095</v>
      </c>
      <c r="M120">
        <v>1127</v>
      </c>
      <c r="W120">
        <v>993</v>
      </c>
      <c r="X120">
        <v>1127</v>
      </c>
      <c r="AH120">
        <v>993</v>
      </c>
    </row>
    <row r="121" spans="1:35" x14ac:dyDescent="0.2">
      <c r="A121">
        <v>961</v>
      </c>
      <c r="B121">
        <v>1047</v>
      </c>
      <c r="L121">
        <v>961</v>
      </c>
      <c r="M121">
        <v>935</v>
      </c>
      <c r="W121">
        <v>1047</v>
      </c>
      <c r="X121">
        <v>935</v>
      </c>
      <c r="AH121">
        <v>1047</v>
      </c>
    </row>
    <row r="122" spans="1:35" x14ac:dyDescent="0.2">
      <c r="A122">
        <v>922</v>
      </c>
      <c r="B122">
        <v>1068</v>
      </c>
      <c r="L122">
        <v>922</v>
      </c>
      <c r="M122">
        <v>1190</v>
      </c>
      <c r="W122">
        <v>1068</v>
      </c>
      <c r="X122">
        <v>1190</v>
      </c>
      <c r="AH122">
        <v>1068</v>
      </c>
    </row>
    <row r="123" spans="1:35" x14ac:dyDescent="0.2">
      <c r="A123">
        <v>945</v>
      </c>
      <c r="B123">
        <v>1001</v>
      </c>
      <c r="L123">
        <v>945</v>
      </c>
      <c r="M123">
        <v>1006</v>
      </c>
      <c r="W123">
        <v>1001</v>
      </c>
      <c r="X123">
        <v>1006</v>
      </c>
      <c r="AH123">
        <v>1001</v>
      </c>
    </row>
    <row r="124" spans="1:35" x14ac:dyDescent="0.2">
      <c r="A124">
        <v>918</v>
      </c>
      <c r="B124">
        <v>1018</v>
      </c>
      <c r="L124">
        <v>918</v>
      </c>
      <c r="M124">
        <v>1081</v>
      </c>
      <c r="W124">
        <v>1018</v>
      </c>
      <c r="X124">
        <v>1081</v>
      </c>
      <c r="AH124">
        <v>1018</v>
      </c>
    </row>
    <row r="125" spans="1:35" x14ac:dyDescent="0.2">
      <c r="A125">
        <v>889</v>
      </c>
      <c r="B125">
        <v>996</v>
      </c>
      <c r="L125">
        <v>889</v>
      </c>
      <c r="M125">
        <v>1068</v>
      </c>
      <c r="W125">
        <v>996</v>
      </c>
      <c r="X125">
        <v>1068</v>
      </c>
      <c r="AH125">
        <v>996</v>
      </c>
    </row>
    <row r="126" spans="1:35" x14ac:dyDescent="0.2">
      <c r="A126">
        <v>973</v>
      </c>
      <c r="B126">
        <v>1018</v>
      </c>
      <c r="L126">
        <v>973</v>
      </c>
      <c r="M126">
        <v>968</v>
      </c>
      <c r="W126">
        <v>1018</v>
      </c>
      <c r="X126">
        <v>968</v>
      </c>
      <c r="AH126">
        <v>1018</v>
      </c>
    </row>
    <row r="127" spans="1:35" x14ac:dyDescent="0.2">
      <c r="A127">
        <v>943</v>
      </c>
      <c r="B127">
        <v>1053</v>
      </c>
      <c r="L127">
        <v>943</v>
      </c>
      <c r="M127">
        <v>936</v>
      </c>
      <c r="W127">
        <v>1053</v>
      </c>
      <c r="X127">
        <v>936</v>
      </c>
      <c r="AH127">
        <v>1053</v>
      </c>
    </row>
    <row r="128" spans="1:35" x14ac:dyDescent="0.2">
      <c r="A128">
        <v>911</v>
      </c>
      <c r="B128">
        <v>1082</v>
      </c>
      <c r="L128">
        <v>911</v>
      </c>
      <c r="M128">
        <v>997</v>
      </c>
      <c r="W128">
        <v>1082</v>
      </c>
      <c r="X128">
        <v>997</v>
      </c>
      <c r="AH128">
        <v>1082</v>
      </c>
    </row>
    <row r="129" spans="1:34" x14ac:dyDescent="0.2">
      <c r="A129">
        <v>966</v>
      </c>
      <c r="B129">
        <v>1047</v>
      </c>
      <c r="L129">
        <v>966</v>
      </c>
      <c r="M129">
        <v>1107</v>
      </c>
      <c r="W129">
        <v>1047</v>
      </c>
      <c r="X129">
        <v>1107</v>
      </c>
      <c r="AH129">
        <v>1047</v>
      </c>
    </row>
    <row r="130" spans="1:34" x14ac:dyDescent="0.2">
      <c r="A130">
        <v>1097</v>
      </c>
      <c r="B130">
        <v>1030</v>
      </c>
      <c r="L130">
        <v>1097</v>
      </c>
      <c r="M130">
        <v>846</v>
      </c>
      <c r="W130">
        <v>1030</v>
      </c>
      <c r="X130">
        <v>846</v>
      </c>
      <c r="AH130">
        <v>1030</v>
      </c>
    </row>
    <row r="131" spans="1:34" x14ac:dyDescent="0.2">
      <c r="A131">
        <v>1018</v>
      </c>
      <c r="B131">
        <v>688</v>
      </c>
      <c r="L131">
        <v>1018</v>
      </c>
      <c r="M131">
        <v>1111</v>
      </c>
      <c r="W131">
        <v>688</v>
      </c>
      <c r="X131">
        <v>1111</v>
      </c>
      <c r="AH131">
        <v>688</v>
      </c>
    </row>
    <row r="132" spans="1:34" x14ac:dyDescent="0.2">
      <c r="A132">
        <v>1133</v>
      </c>
      <c r="B132">
        <v>798</v>
      </c>
      <c r="L132">
        <v>1133</v>
      </c>
      <c r="M132">
        <v>1001</v>
      </c>
      <c r="W132">
        <v>798</v>
      </c>
      <c r="X132">
        <v>1001</v>
      </c>
      <c r="AH132">
        <v>798</v>
      </c>
    </row>
    <row r="133" spans="1:34" x14ac:dyDescent="0.2">
      <c r="A133">
        <v>888</v>
      </c>
      <c r="B133">
        <v>1036</v>
      </c>
      <c r="L133">
        <v>888</v>
      </c>
      <c r="M133">
        <v>1023</v>
      </c>
      <c r="W133">
        <v>1036</v>
      </c>
      <c r="X133">
        <v>1023</v>
      </c>
      <c r="AH133">
        <v>1036</v>
      </c>
    </row>
    <row r="134" spans="1:34" x14ac:dyDescent="0.2">
      <c r="A134">
        <v>1131</v>
      </c>
      <c r="B134">
        <v>1090</v>
      </c>
      <c r="L134">
        <v>1131</v>
      </c>
      <c r="M134">
        <v>844</v>
      </c>
      <c r="W134">
        <v>1090</v>
      </c>
      <c r="X134">
        <v>844</v>
      </c>
      <c r="AH134">
        <v>1090</v>
      </c>
    </row>
    <row r="135" spans="1:34" x14ac:dyDescent="0.2">
      <c r="A135">
        <v>1001</v>
      </c>
      <c r="B135">
        <v>801</v>
      </c>
      <c r="L135">
        <v>1001</v>
      </c>
      <c r="M135">
        <v>1014</v>
      </c>
      <c r="W135">
        <v>801</v>
      </c>
      <c r="X135">
        <v>1014</v>
      </c>
      <c r="AH135">
        <v>801</v>
      </c>
    </row>
    <row r="136" spans="1:34" x14ac:dyDescent="0.2">
      <c r="A136">
        <v>1037</v>
      </c>
      <c r="B136">
        <v>984</v>
      </c>
      <c r="L136">
        <v>1037</v>
      </c>
      <c r="M136">
        <v>1020</v>
      </c>
      <c r="W136">
        <v>984</v>
      </c>
      <c r="X136">
        <v>1020</v>
      </c>
      <c r="AH136">
        <v>984</v>
      </c>
    </row>
    <row r="137" spans="1:34" x14ac:dyDescent="0.2">
      <c r="A137">
        <v>976</v>
      </c>
      <c r="B137">
        <v>1044</v>
      </c>
      <c r="L137">
        <v>976</v>
      </c>
      <c r="M137">
        <v>915</v>
      </c>
      <c r="W137">
        <v>1044</v>
      </c>
      <c r="X137">
        <v>915</v>
      </c>
      <c r="AH137">
        <v>1044</v>
      </c>
    </row>
    <row r="138" spans="1:34" x14ac:dyDescent="0.2">
      <c r="A138">
        <v>1050</v>
      </c>
      <c r="B138">
        <v>1007</v>
      </c>
      <c r="L138">
        <v>1050</v>
      </c>
      <c r="M138">
        <v>855</v>
      </c>
      <c r="W138">
        <v>1007</v>
      </c>
      <c r="X138">
        <v>855</v>
      </c>
      <c r="AH138">
        <v>1007</v>
      </c>
    </row>
    <row r="139" spans="1:34" x14ac:dyDescent="0.2">
      <c r="A139">
        <v>1045</v>
      </c>
      <c r="B139">
        <v>1042</v>
      </c>
      <c r="L139">
        <v>1045</v>
      </c>
      <c r="M139">
        <v>1025</v>
      </c>
      <c r="W139">
        <v>1042</v>
      </c>
      <c r="X139">
        <v>1025</v>
      </c>
      <c r="AH139">
        <v>1042</v>
      </c>
    </row>
    <row r="140" spans="1:34" x14ac:dyDescent="0.2">
      <c r="A140">
        <v>769</v>
      </c>
      <c r="B140">
        <v>1001</v>
      </c>
      <c r="L140">
        <v>769</v>
      </c>
      <c r="M140">
        <v>882</v>
      </c>
      <c r="W140">
        <v>1001</v>
      </c>
      <c r="X140">
        <v>882</v>
      </c>
      <c r="AH140">
        <v>1001</v>
      </c>
    </row>
    <row r="141" spans="1:34" x14ac:dyDescent="0.2">
      <c r="A141">
        <v>843</v>
      </c>
      <c r="B141">
        <v>1177</v>
      </c>
      <c r="L141">
        <v>843</v>
      </c>
      <c r="M141">
        <v>1082</v>
      </c>
      <c r="W141">
        <v>1177</v>
      </c>
      <c r="X141">
        <v>1082</v>
      </c>
      <c r="AH141">
        <v>1177</v>
      </c>
    </row>
    <row r="142" spans="1:34" x14ac:dyDescent="0.2">
      <c r="A142">
        <v>1024</v>
      </c>
      <c r="B142">
        <v>890</v>
      </c>
      <c r="L142">
        <v>1024</v>
      </c>
      <c r="M142">
        <v>998</v>
      </c>
      <c r="W142">
        <v>890</v>
      </c>
      <c r="X142">
        <v>998</v>
      </c>
      <c r="AH142">
        <v>890</v>
      </c>
    </row>
    <row r="143" spans="1:34" x14ac:dyDescent="0.2">
      <c r="A143">
        <v>1078</v>
      </c>
      <c r="B143">
        <v>845</v>
      </c>
      <c r="L143">
        <v>1078</v>
      </c>
      <c r="M143">
        <v>1009</v>
      </c>
      <c r="W143">
        <v>845</v>
      </c>
      <c r="X143">
        <v>1009</v>
      </c>
      <c r="AH143">
        <v>845</v>
      </c>
    </row>
    <row r="144" spans="1:34" x14ac:dyDescent="0.2">
      <c r="A144">
        <v>1032</v>
      </c>
      <c r="B144">
        <v>1077</v>
      </c>
      <c r="L144">
        <v>1032</v>
      </c>
      <c r="M144">
        <v>892</v>
      </c>
      <c r="W144">
        <v>1077</v>
      </c>
      <c r="X144">
        <v>892</v>
      </c>
      <c r="AH144">
        <v>1077</v>
      </c>
    </row>
    <row r="145" spans="1:34" x14ac:dyDescent="0.2">
      <c r="A145">
        <v>1055</v>
      </c>
      <c r="B145">
        <v>1092</v>
      </c>
      <c r="L145">
        <v>1055</v>
      </c>
      <c r="M145">
        <v>1152</v>
      </c>
      <c r="W145">
        <v>1092</v>
      </c>
      <c r="X145">
        <v>1152</v>
      </c>
      <c r="AH145">
        <v>1092</v>
      </c>
    </row>
    <row r="146" spans="1:34" x14ac:dyDescent="0.2">
      <c r="A146">
        <v>962</v>
      </c>
      <c r="B146">
        <v>984</v>
      </c>
      <c r="L146">
        <v>962</v>
      </c>
      <c r="M146">
        <v>1048</v>
      </c>
      <c r="W146">
        <v>984</v>
      </c>
      <c r="X146">
        <v>1048</v>
      </c>
      <c r="AH146">
        <v>984</v>
      </c>
    </row>
    <row r="147" spans="1:34" x14ac:dyDescent="0.2">
      <c r="A147">
        <v>955</v>
      </c>
      <c r="B147">
        <v>1097</v>
      </c>
      <c r="L147">
        <v>955</v>
      </c>
      <c r="M147">
        <v>887</v>
      </c>
      <c r="W147">
        <v>1097</v>
      </c>
      <c r="X147">
        <v>887</v>
      </c>
      <c r="AH147">
        <v>1097</v>
      </c>
    </row>
    <row r="148" spans="1:34" x14ac:dyDescent="0.2">
      <c r="A148">
        <v>1044</v>
      </c>
      <c r="B148">
        <v>1052</v>
      </c>
      <c r="L148">
        <v>1044</v>
      </c>
      <c r="M148">
        <v>974</v>
      </c>
      <c r="W148">
        <v>1052</v>
      </c>
      <c r="X148">
        <v>974</v>
      </c>
      <c r="AH148">
        <v>1052</v>
      </c>
    </row>
    <row r="149" spans="1:34" x14ac:dyDescent="0.2">
      <c r="A149">
        <v>1019</v>
      </c>
      <c r="B149">
        <v>1032</v>
      </c>
      <c r="L149">
        <v>1019</v>
      </c>
      <c r="M149">
        <v>946</v>
      </c>
      <c r="W149">
        <v>1032</v>
      </c>
      <c r="X149">
        <v>946</v>
      </c>
      <c r="AH149">
        <v>1032</v>
      </c>
    </row>
    <row r="150" spans="1:34" x14ac:dyDescent="0.2">
      <c r="A150">
        <v>833</v>
      </c>
      <c r="B150">
        <v>1024</v>
      </c>
      <c r="L150">
        <v>833</v>
      </c>
      <c r="M150">
        <v>897</v>
      </c>
      <c r="W150">
        <v>1024</v>
      </c>
      <c r="X150">
        <v>897</v>
      </c>
      <c r="AH150">
        <v>1024</v>
      </c>
    </row>
    <row r="151" spans="1:34" x14ac:dyDescent="0.2">
      <c r="A151">
        <v>1017</v>
      </c>
      <c r="B151">
        <v>938</v>
      </c>
      <c r="L151">
        <v>1017</v>
      </c>
      <c r="M151">
        <v>989</v>
      </c>
      <c r="W151">
        <v>938</v>
      </c>
      <c r="X151">
        <v>989</v>
      </c>
      <c r="AH151">
        <v>938</v>
      </c>
    </row>
    <row r="152" spans="1:34" x14ac:dyDescent="0.2">
      <c r="A152">
        <v>976</v>
      </c>
      <c r="B152">
        <v>843</v>
      </c>
      <c r="L152">
        <v>976</v>
      </c>
      <c r="M152">
        <v>1008</v>
      </c>
      <c r="W152">
        <v>843</v>
      </c>
      <c r="X152">
        <v>1008</v>
      </c>
      <c r="AH152">
        <v>843</v>
      </c>
    </row>
    <row r="153" spans="1:34" x14ac:dyDescent="0.2">
      <c r="A153">
        <v>1069</v>
      </c>
      <c r="B153">
        <v>833</v>
      </c>
      <c r="L153">
        <v>1069</v>
      </c>
      <c r="M153">
        <v>949</v>
      </c>
      <c r="W153">
        <v>833</v>
      </c>
      <c r="X153">
        <v>949</v>
      </c>
      <c r="AH153">
        <v>833</v>
      </c>
    </row>
    <row r="154" spans="1:34" x14ac:dyDescent="0.2">
      <c r="A154">
        <v>1034</v>
      </c>
      <c r="B154">
        <v>1122</v>
      </c>
      <c r="L154">
        <v>1034</v>
      </c>
      <c r="M154">
        <v>978</v>
      </c>
      <c r="W154">
        <v>1122</v>
      </c>
      <c r="X154">
        <v>978</v>
      </c>
      <c r="AH154">
        <v>1122</v>
      </c>
    </row>
    <row r="155" spans="1:34" x14ac:dyDescent="0.2">
      <c r="A155">
        <v>984</v>
      </c>
      <c r="B155">
        <v>1084</v>
      </c>
      <c r="L155">
        <v>984</v>
      </c>
      <c r="M155">
        <v>1154</v>
      </c>
      <c r="W155">
        <v>1084</v>
      </c>
      <c r="X155">
        <v>1154</v>
      </c>
      <c r="AH155">
        <v>1084</v>
      </c>
    </row>
    <row r="156" spans="1:34" x14ac:dyDescent="0.2">
      <c r="A156">
        <v>1036</v>
      </c>
      <c r="B156">
        <v>1090</v>
      </c>
      <c r="L156">
        <v>1036</v>
      </c>
      <c r="M156">
        <v>1002</v>
      </c>
      <c r="W156">
        <v>1090</v>
      </c>
      <c r="X156">
        <v>1002</v>
      </c>
      <c r="AH156">
        <v>1090</v>
      </c>
    </row>
    <row r="157" spans="1:34" x14ac:dyDescent="0.2">
      <c r="A157">
        <v>1042</v>
      </c>
      <c r="B157">
        <v>1074</v>
      </c>
      <c r="L157">
        <v>1042</v>
      </c>
      <c r="M157">
        <v>1017</v>
      </c>
      <c r="W157">
        <v>1074</v>
      </c>
      <c r="X157">
        <v>1017</v>
      </c>
      <c r="AH157">
        <v>1074</v>
      </c>
    </row>
    <row r="158" spans="1:34" x14ac:dyDescent="0.2">
      <c r="A158">
        <v>1037</v>
      </c>
      <c r="B158">
        <v>1136</v>
      </c>
      <c r="L158">
        <v>1037</v>
      </c>
      <c r="M158">
        <v>861</v>
      </c>
      <c r="W158">
        <v>1136</v>
      </c>
      <c r="X158">
        <v>861</v>
      </c>
      <c r="AH158">
        <v>1136</v>
      </c>
    </row>
    <row r="159" spans="1:34" x14ac:dyDescent="0.2">
      <c r="A159">
        <v>1092</v>
      </c>
      <c r="B159">
        <v>932</v>
      </c>
      <c r="L159">
        <v>1092</v>
      </c>
      <c r="M159">
        <v>1123</v>
      </c>
      <c r="W159">
        <v>932</v>
      </c>
      <c r="X159">
        <v>1123</v>
      </c>
      <c r="AH159">
        <v>932</v>
      </c>
    </row>
    <row r="160" spans="1:34" x14ac:dyDescent="0.2">
      <c r="A160">
        <v>1096</v>
      </c>
      <c r="B160">
        <v>1049</v>
      </c>
      <c r="L160">
        <v>1096</v>
      </c>
      <c r="M160">
        <v>1171</v>
      </c>
      <c r="W160">
        <v>1049</v>
      </c>
      <c r="X160">
        <v>1171</v>
      </c>
      <c r="AH160">
        <v>1049</v>
      </c>
    </row>
    <row r="161" spans="1:34" x14ac:dyDescent="0.2">
      <c r="A161">
        <v>1077</v>
      </c>
      <c r="B161">
        <v>966</v>
      </c>
      <c r="L161">
        <v>1077</v>
      </c>
      <c r="M161">
        <v>965</v>
      </c>
      <c r="W161">
        <v>966</v>
      </c>
      <c r="X161">
        <v>965</v>
      </c>
      <c r="AH161">
        <v>966</v>
      </c>
    </row>
    <row r="162" spans="1:34" x14ac:dyDescent="0.2">
      <c r="A162">
        <v>1074</v>
      </c>
      <c r="B162">
        <v>669</v>
      </c>
      <c r="L162">
        <v>1074</v>
      </c>
      <c r="M162">
        <v>1039</v>
      </c>
      <c r="W162">
        <v>669</v>
      </c>
      <c r="X162">
        <v>1039</v>
      </c>
      <c r="AH162">
        <v>669</v>
      </c>
    </row>
    <row r="163" spans="1:34" x14ac:dyDescent="0.2">
      <c r="A163">
        <v>982</v>
      </c>
      <c r="B163">
        <v>1020</v>
      </c>
      <c r="L163">
        <v>982</v>
      </c>
      <c r="M163">
        <v>904</v>
      </c>
      <c r="W163">
        <v>1020</v>
      </c>
      <c r="X163">
        <v>904</v>
      </c>
      <c r="AH163">
        <v>1020</v>
      </c>
    </row>
    <row r="164" spans="1:34" x14ac:dyDescent="0.2">
      <c r="A164">
        <v>965</v>
      </c>
      <c r="B164">
        <v>1144</v>
      </c>
      <c r="L164">
        <v>965</v>
      </c>
      <c r="M164">
        <v>899</v>
      </c>
      <c r="W164">
        <v>1144</v>
      </c>
      <c r="X164">
        <v>899</v>
      </c>
      <c r="AH164">
        <v>1144</v>
      </c>
    </row>
    <row r="165" spans="1:34" x14ac:dyDescent="0.2">
      <c r="A165">
        <v>1074</v>
      </c>
      <c r="B165">
        <v>1001</v>
      </c>
      <c r="L165">
        <v>1074</v>
      </c>
      <c r="M165">
        <v>1048</v>
      </c>
      <c r="W165">
        <v>1001</v>
      </c>
      <c r="X165">
        <v>1048</v>
      </c>
      <c r="AH165">
        <v>1001</v>
      </c>
    </row>
    <row r="166" spans="1:34" x14ac:dyDescent="0.2">
      <c r="A166">
        <v>1036</v>
      </c>
      <c r="B166">
        <v>909</v>
      </c>
      <c r="L166">
        <v>1036</v>
      </c>
      <c r="M166">
        <v>1030</v>
      </c>
      <c r="W166">
        <v>909</v>
      </c>
      <c r="X166">
        <v>1030</v>
      </c>
      <c r="AH166">
        <v>909</v>
      </c>
    </row>
    <row r="167" spans="1:34" x14ac:dyDescent="0.2">
      <c r="A167">
        <v>827</v>
      </c>
      <c r="B167">
        <v>1019</v>
      </c>
      <c r="L167">
        <v>827</v>
      </c>
      <c r="M167">
        <v>857</v>
      </c>
      <c r="W167">
        <v>1019</v>
      </c>
      <c r="X167">
        <v>857</v>
      </c>
      <c r="AH167">
        <v>1019</v>
      </c>
    </row>
    <row r="168" spans="1:34" x14ac:dyDescent="0.2">
      <c r="A168">
        <v>947</v>
      </c>
      <c r="B168">
        <v>712</v>
      </c>
      <c r="L168">
        <v>947</v>
      </c>
      <c r="M168">
        <v>1093</v>
      </c>
      <c r="W168">
        <v>712</v>
      </c>
      <c r="X168">
        <v>1093</v>
      </c>
      <c r="AH168">
        <v>712</v>
      </c>
    </row>
    <row r="169" spans="1:34" x14ac:dyDescent="0.2">
      <c r="A169">
        <v>1021</v>
      </c>
      <c r="B169">
        <v>976</v>
      </c>
      <c r="L169">
        <v>1021</v>
      </c>
      <c r="M169">
        <v>959</v>
      </c>
      <c r="W169">
        <v>976</v>
      </c>
      <c r="X169">
        <v>959</v>
      </c>
      <c r="AH169">
        <v>976</v>
      </c>
    </row>
    <row r="170" spans="1:34" x14ac:dyDescent="0.2">
      <c r="A170">
        <v>1177</v>
      </c>
      <c r="B170">
        <v>1050</v>
      </c>
      <c r="L170">
        <v>1177</v>
      </c>
      <c r="M170">
        <v>1102</v>
      </c>
      <c r="W170">
        <v>1050</v>
      </c>
      <c r="X170">
        <v>1102</v>
      </c>
      <c r="AH170">
        <v>1050</v>
      </c>
    </row>
    <row r="171" spans="1:34" x14ac:dyDescent="0.2">
      <c r="A171">
        <v>1047</v>
      </c>
      <c r="B171">
        <v>845</v>
      </c>
      <c r="L171">
        <v>1047</v>
      </c>
      <c r="M171">
        <v>1047</v>
      </c>
      <c r="W171">
        <v>845</v>
      </c>
      <c r="X171">
        <v>1047</v>
      </c>
      <c r="AH171">
        <v>845</v>
      </c>
    </row>
    <row r="172" spans="1:34" x14ac:dyDescent="0.2">
      <c r="A172">
        <v>909</v>
      </c>
      <c r="B172">
        <v>800</v>
      </c>
      <c r="L172">
        <v>909</v>
      </c>
      <c r="M172">
        <v>890</v>
      </c>
      <c r="W172">
        <v>800</v>
      </c>
      <c r="X172">
        <v>890</v>
      </c>
      <c r="AH172">
        <v>800</v>
      </c>
    </row>
    <row r="173" spans="1:34" x14ac:dyDescent="0.2">
      <c r="A173">
        <v>966</v>
      </c>
      <c r="B173">
        <v>874</v>
      </c>
      <c r="L173">
        <v>966</v>
      </c>
      <c r="M173">
        <v>1051</v>
      </c>
      <c r="W173">
        <v>874</v>
      </c>
      <c r="X173">
        <v>1051</v>
      </c>
      <c r="AH173">
        <v>874</v>
      </c>
    </row>
    <row r="174" spans="1:34" x14ac:dyDescent="0.2">
      <c r="A174">
        <v>1063</v>
      </c>
      <c r="B174">
        <v>985</v>
      </c>
      <c r="L174">
        <v>1063</v>
      </c>
      <c r="M174">
        <v>1083</v>
      </c>
      <c r="W174">
        <v>985</v>
      </c>
      <c r="X174">
        <v>1083</v>
      </c>
      <c r="AH174">
        <v>985</v>
      </c>
    </row>
    <row r="175" spans="1:34" x14ac:dyDescent="0.2">
      <c r="A175">
        <v>1076</v>
      </c>
      <c r="B175">
        <v>1096</v>
      </c>
      <c r="L175">
        <v>1076</v>
      </c>
      <c r="M175">
        <v>1015</v>
      </c>
      <c r="W175">
        <v>1096</v>
      </c>
      <c r="X175">
        <v>1015</v>
      </c>
      <c r="AH175">
        <v>1096</v>
      </c>
    </row>
    <row r="176" spans="1:34" x14ac:dyDescent="0.2">
      <c r="A176">
        <v>1085</v>
      </c>
      <c r="B176">
        <v>985</v>
      </c>
      <c r="L176">
        <v>1085</v>
      </c>
      <c r="M176">
        <v>1149</v>
      </c>
      <c r="W176">
        <v>985</v>
      </c>
      <c r="X176">
        <v>1149</v>
      </c>
      <c r="AH176">
        <v>985</v>
      </c>
    </row>
    <row r="177" spans="1:34" x14ac:dyDescent="0.2">
      <c r="A177">
        <v>1074</v>
      </c>
      <c r="B177">
        <v>1024</v>
      </c>
      <c r="L177">
        <v>1074</v>
      </c>
      <c r="M177">
        <v>1044</v>
      </c>
      <c r="W177">
        <v>1024</v>
      </c>
      <c r="X177">
        <v>1044</v>
      </c>
      <c r="AH177">
        <v>1024</v>
      </c>
    </row>
    <row r="178" spans="1:34" x14ac:dyDescent="0.2">
      <c r="A178">
        <v>1006</v>
      </c>
      <c r="B178">
        <v>1088</v>
      </c>
      <c r="L178">
        <v>1006</v>
      </c>
      <c r="M178">
        <v>1011</v>
      </c>
      <c r="W178">
        <v>1088</v>
      </c>
      <c r="X178">
        <v>1011</v>
      </c>
      <c r="AH178">
        <v>1088</v>
      </c>
    </row>
    <row r="179" spans="1:34" x14ac:dyDescent="0.2">
      <c r="A179">
        <v>956</v>
      </c>
      <c r="B179">
        <v>1027</v>
      </c>
      <c r="L179">
        <v>956</v>
      </c>
      <c r="M179">
        <v>1080</v>
      </c>
      <c r="W179">
        <v>1027</v>
      </c>
      <c r="X179">
        <v>1080</v>
      </c>
      <c r="AH179">
        <v>1027</v>
      </c>
    </row>
    <row r="180" spans="1:34" x14ac:dyDescent="0.2">
      <c r="A180">
        <v>989</v>
      </c>
      <c r="B180">
        <v>1032</v>
      </c>
      <c r="L180">
        <v>989</v>
      </c>
      <c r="M180">
        <v>951</v>
      </c>
      <c r="W180">
        <v>1032</v>
      </c>
      <c r="X180">
        <v>951</v>
      </c>
      <c r="AH180">
        <v>1032</v>
      </c>
    </row>
    <row r="181" spans="1:34" x14ac:dyDescent="0.2">
      <c r="A181">
        <v>1008</v>
      </c>
      <c r="B181">
        <v>968</v>
      </c>
      <c r="L181">
        <v>1008</v>
      </c>
      <c r="M181">
        <v>918</v>
      </c>
      <c r="W181">
        <v>968</v>
      </c>
      <c r="X181">
        <v>918</v>
      </c>
      <c r="AH181">
        <v>968</v>
      </c>
    </row>
    <row r="182" spans="1:34" x14ac:dyDescent="0.2">
      <c r="A182">
        <v>1144</v>
      </c>
      <c r="B182">
        <v>1019</v>
      </c>
      <c r="L182">
        <v>1144</v>
      </c>
      <c r="M182">
        <v>1172</v>
      </c>
      <c r="W182">
        <v>1019</v>
      </c>
      <c r="X182">
        <v>1172</v>
      </c>
      <c r="AH182">
        <v>1019</v>
      </c>
    </row>
    <row r="183" spans="1:34" x14ac:dyDescent="0.2">
      <c r="A183">
        <v>1031</v>
      </c>
      <c r="B183">
        <v>874</v>
      </c>
      <c r="L183">
        <v>1031</v>
      </c>
      <c r="M183">
        <v>1018</v>
      </c>
      <c r="W183">
        <v>874</v>
      </c>
      <c r="X183">
        <v>1018</v>
      </c>
      <c r="AH183">
        <v>874</v>
      </c>
    </row>
    <row r="184" spans="1:34" x14ac:dyDescent="0.2">
      <c r="A184">
        <v>996</v>
      </c>
      <c r="B184">
        <v>1080</v>
      </c>
      <c r="L184">
        <v>996</v>
      </c>
      <c r="M184">
        <v>1093</v>
      </c>
      <c r="W184">
        <v>1080</v>
      </c>
      <c r="X184">
        <v>1093</v>
      </c>
      <c r="AH184">
        <v>1080</v>
      </c>
    </row>
    <row r="185" spans="1:34" x14ac:dyDescent="0.2">
      <c r="A185">
        <v>858</v>
      </c>
      <c r="B185">
        <v>1021</v>
      </c>
      <c r="L185">
        <v>858</v>
      </c>
      <c r="M185">
        <v>971</v>
      </c>
      <c r="W185">
        <v>1021</v>
      </c>
      <c r="X185">
        <v>971</v>
      </c>
      <c r="AH185">
        <v>1021</v>
      </c>
    </row>
    <row r="186" spans="1:34" x14ac:dyDescent="0.2">
      <c r="A186">
        <v>1001</v>
      </c>
      <c r="B186">
        <v>999</v>
      </c>
      <c r="L186">
        <v>1001</v>
      </c>
      <c r="M186">
        <v>941</v>
      </c>
      <c r="W186">
        <v>999</v>
      </c>
      <c r="X186">
        <v>941</v>
      </c>
      <c r="AH186">
        <v>999</v>
      </c>
    </row>
    <row r="187" spans="1:34" x14ac:dyDescent="0.2">
      <c r="A187">
        <v>1024</v>
      </c>
      <c r="B187">
        <v>1074</v>
      </c>
      <c r="L187">
        <v>1024</v>
      </c>
      <c r="M187">
        <v>894</v>
      </c>
      <c r="W187">
        <v>1074</v>
      </c>
      <c r="X187">
        <v>894</v>
      </c>
      <c r="AH187">
        <v>1074</v>
      </c>
    </row>
    <row r="188" spans="1:34" x14ac:dyDescent="0.2">
      <c r="A188">
        <v>1051</v>
      </c>
      <c r="B188">
        <v>1008</v>
      </c>
      <c r="L188">
        <v>1051</v>
      </c>
      <c r="M188">
        <v>921</v>
      </c>
      <c r="W188">
        <v>1008</v>
      </c>
      <c r="X188">
        <v>921</v>
      </c>
      <c r="AH188">
        <v>1008</v>
      </c>
    </row>
    <row r="189" spans="1:34" x14ac:dyDescent="0.2">
      <c r="A189">
        <v>1016</v>
      </c>
      <c r="B189">
        <v>1004</v>
      </c>
      <c r="L189">
        <v>1016</v>
      </c>
      <c r="M189">
        <v>971</v>
      </c>
      <c r="W189">
        <v>1004</v>
      </c>
      <c r="X189">
        <v>971</v>
      </c>
      <c r="AH189">
        <v>1004</v>
      </c>
    </row>
    <row r="190" spans="1:34" x14ac:dyDescent="0.2">
      <c r="A190">
        <v>989</v>
      </c>
      <c r="B190">
        <v>1070</v>
      </c>
      <c r="L190">
        <v>989</v>
      </c>
      <c r="M190">
        <v>1045</v>
      </c>
      <c r="W190">
        <v>1070</v>
      </c>
      <c r="X190">
        <v>1045</v>
      </c>
      <c r="AH190">
        <v>1070</v>
      </c>
    </row>
    <row r="191" spans="1:34" x14ac:dyDescent="0.2">
      <c r="A191">
        <v>1126</v>
      </c>
      <c r="B191">
        <v>977</v>
      </c>
      <c r="L191">
        <v>1126</v>
      </c>
      <c r="M191">
        <v>1041</v>
      </c>
      <c r="W191">
        <v>977</v>
      </c>
      <c r="X191">
        <v>1041</v>
      </c>
      <c r="AH191">
        <v>977</v>
      </c>
    </row>
    <row r="192" spans="1:34" x14ac:dyDescent="0.2">
      <c r="A192">
        <v>1071</v>
      </c>
      <c r="B192">
        <v>1036</v>
      </c>
      <c r="L192">
        <v>1071</v>
      </c>
      <c r="M192">
        <v>880</v>
      </c>
      <c r="W192">
        <v>1036</v>
      </c>
      <c r="X192">
        <v>880</v>
      </c>
      <c r="AH192">
        <v>1036</v>
      </c>
    </row>
    <row r="193" spans="1:34" x14ac:dyDescent="0.2">
      <c r="A193">
        <v>1028</v>
      </c>
      <c r="B193">
        <v>1095</v>
      </c>
      <c r="L193">
        <v>1028</v>
      </c>
      <c r="M193">
        <v>1098</v>
      </c>
      <c r="W193">
        <v>1095</v>
      </c>
      <c r="X193">
        <v>1098</v>
      </c>
      <c r="AH193">
        <v>1095</v>
      </c>
    </row>
    <row r="194" spans="1:34" x14ac:dyDescent="0.2">
      <c r="A194">
        <v>1133</v>
      </c>
      <c r="B194">
        <v>995</v>
      </c>
      <c r="L194">
        <v>1133</v>
      </c>
      <c r="M194">
        <v>959</v>
      </c>
      <c r="W194">
        <v>995</v>
      </c>
      <c r="X194">
        <v>959</v>
      </c>
      <c r="AH194">
        <v>995</v>
      </c>
    </row>
    <row r="195" spans="1:34" x14ac:dyDescent="0.2">
      <c r="A195">
        <v>1072</v>
      </c>
      <c r="B195">
        <v>1072</v>
      </c>
      <c r="L195">
        <v>1072</v>
      </c>
      <c r="M195">
        <v>947</v>
      </c>
      <c r="W195">
        <v>1072</v>
      </c>
      <c r="X195">
        <v>947</v>
      </c>
      <c r="AH195">
        <v>1072</v>
      </c>
    </row>
    <row r="196" spans="1:34" x14ac:dyDescent="0.2">
      <c r="A196">
        <v>1165</v>
      </c>
      <c r="B196">
        <v>1002</v>
      </c>
      <c r="L196">
        <v>1165</v>
      </c>
      <c r="M196">
        <v>981</v>
      </c>
      <c r="W196">
        <v>1002</v>
      </c>
      <c r="X196">
        <v>981</v>
      </c>
      <c r="AH196">
        <v>1002</v>
      </c>
    </row>
    <row r="197" spans="1:34" x14ac:dyDescent="0.2">
      <c r="A197">
        <v>1035</v>
      </c>
      <c r="B197">
        <v>1096</v>
      </c>
      <c r="L197">
        <v>1035</v>
      </c>
      <c r="M197">
        <v>1011</v>
      </c>
      <c r="W197">
        <v>1096</v>
      </c>
      <c r="X197">
        <v>1011</v>
      </c>
      <c r="AH197">
        <v>1096</v>
      </c>
    </row>
    <row r="198" spans="1:34" x14ac:dyDescent="0.2">
      <c r="A198">
        <v>1069</v>
      </c>
      <c r="B198">
        <v>989</v>
      </c>
      <c r="L198">
        <v>1069</v>
      </c>
      <c r="M198">
        <v>906</v>
      </c>
      <c r="W198">
        <v>989</v>
      </c>
      <c r="X198">
        <v>906</v>
      </c>
      <c r="AH198">
        <v>989</v>
      </c>
    </row>
    <row r="199" spans="1:34" x14ac:dyDescent="0.2">
      <c r="A199">
        <v>985</v>
      </c>
      <c r="B199">
        <v>983</v>
      </c>
      <c r="L199">
        <v>985</v>
      </c>
      <c r="M199">
        <v>1177</v>
      </c>
      <c r="W199">
        <v>983</v>
      </c>
      <c r="X199">
        <v>1177</v>
      </c>
      <c r="AH199">
        <v>983</v>
      </c>
    </row>
    <row r="200" spans="1:34" x14ac:dyDescent="0.2">
      <c r="A200">
        <v>1116</v>
      </c>
      <c r="B200">
        <v>1028</v>
      </c>
      <c r="L200">
        <v>1116</v>
      </c>
      <c r="M200">
        <v>959</v>
      </c>
      <c r="W200">
        <v>1028</v>
      </c>
      <c r="X200">
        <v>959</v>
      </c>
      <c r="AH200">
        <v>1028</v>
      </c>
    </row>
    <row r="201" spans="1:34" x14ac:dyDescent="0.2">
      <c r="A201">
        <v>1096</v>
      </c>
      <c r="B201">
        <v>868</v>
      </c>
      <c r="L201">
        <v>1096</v>
      </c>
      <c r="M201">
        <v>947</v>
      </c>
      <c r="W201">
        <v>868</v>
      </c>
      <c r="X201">
        <v>947</v>
      </c>
      <c r="AH201">
        <v>868</v>
      </c>
    </row>
    <row r="202" spans="1:34" x14ac:dyDescent="0.2">
      <c r="A202">
        <v>1097</v>
      </c>
      <c r="B202">
        <v>1120</v>
      </c>
      <c r="L202">
        <v>1097</v>
      </c>
      <c r="M202">
        <v>1113</v>
      </c>
      <c r="W202">
        <v>1120</v>
      </c>
      <c r="X202">
        <v>1113</v>
      </c>
      <c r="AH202">
        <v>1120</v>
      </c>
    </row>
    <row r="203" spans="1:34" x14ac:dyDescent="0.2">
      <c r="A203">
        <v>999</v>
      </c>
      <c r="B203">
        <v>810</v>
      </c>
      <c r="L203">
        <v>999</v>
      </c>
      <c r="M203">
        <v>960</v>
      </c>
      <c r="W203">
        <v>810</v>
      </c>
      <c r="X203">
        <v>960</v>
      </c>
      <c r="AH203">
        <v>810</v>
      </c>
    </row>
    <row r="204" spans="1:34" x14ac:dyDescent="0.2">
      <c r="A204">
        <v>993</v>
      </c>
      <c r="B204">
        <v>1006</v>
      </c>
      <c r="L204">
        <v>993</v>
      </c>
      <c r="M204">
        <v>1236</v>
      </c>
      <c r="W204">
        <v>1006</v>
      </c>
      <c r="X204">
        <v>1236</v>
      </c>
      <c r="AH204">
        <v>1006</v>
      </c>
    </row>
    <row r="205" spans="1:34" x14ac:dyDescent="0.2">
      <c r="A205">
        <v>874</v>
      </c>
      <c r="B205">
        <v>1088</v>
      </c>
      <c r="L205">
        <v>874</v>
      </c>
      <c r="M205">
        <v>1136</v>
      </c>
      <c r="W205">
        <v>1088</v>
      </c>
      <c r="X205">
        <v>1136</v>
      </c>
      <c r="AH205">
        <v>1088</v>
      </c>
    </row>
    <row r="206" spans="1:34" x14ac:dyDescent="0.2">
      <c r="A206">
        <v>1088</v>
      </c>
      <c r="B206">
        <v>830</v>
      </c>
      <c r="L206">
        <v>1088</v>
      </c>
      <c r="M206">
        <v>862</v>
      </c>
      <c r="W206">
        <v>830</v>
      </c>
      <c r="X206">
        <v>862</v>
      </c>
      <c r="AH206">
        <v>830</v>
      </c>
    </row>
    <row r="207" spans="1:34" x14ac:dyDescent="0.2">
      <c r="A207">
        <v>1105</v>
      </c>
      <c r="B207">
        <v>1026</v>
      </c>
      <c r="L207">
        <v>1105</v>
      </c>
      <c r="M207">
        <v>868</v>
      </c>
      <c r="W207">
        <v>1026</v>
      </c>
      <c r="X207">
        <v>868</v>
      </c>
      <c r="AH207">
        <v>1026</v>
      </c>
    </row>
    <row r="208" spans="1:34" x14ac:dyDescent="0.2">
      <c r="A208">
        <v>1077</v>
      </c>
      <c r="B208">
        <v>1071</v>
      </c>
      <c r="L208">
        <v>1077</v>
      </c>
      <c r="M208">
        <v>1033</v>
      </c>
      <c r="W208">
        <v>1071</v>
      </c>
      <c r="X208">
        <v>1033</v>
      </c>
      <c r="AH208">
        <v>1071</v>
      </c>
    </row>
    <row r="209" spans="1:34" x14ac:dyDescent="0.2">
      <c r="A209">
        <v>1001</v>
      </c>
      <c r="B209">
        <v>1069</v>
      </c>
      <c r="L209">
        <v>1001</v>
      </c>
      <c r="M209">
        <v>878</v>
      </c>
      <c r="W209">
        <v>1069</v>
      </c>
      <c r="X209">
        <v>878</v>
      </c>
      <c r="AH209">
        <v>1069</v>
      </c>
    </row>
    <row r="210" spans="1:34" x14ac:dyDescent="0.2">
      <c r="A210">
        <v>870</v>
      </c>
      <c r="B210">
        <v>1092</v>
      </c>
      <c r="L210">
        <v>870</v>
      </c>
      <c r="M210">
        <v>957</v>
      </c>
      <c r="W210">
        <v>1092</v>
      </c>
      <c r="X210">
        <v>957</v>
      </c>
      <c r="AH210">
        <v>1092</v>
      </c>
    </row>
    <row r="211" spans="1:34" x14ac:dyDescent="0.2">
      <c r="A211">
        <v>1057</v>
      </c>
      <c r="B211">
        <v>1031</v>
      </c>
      <c r="L211">
        <v>1057</v>
      </c>
      <c r="M211">
        <v>1107</v>
      </c>
      <c r="W211">
        <v>1031</v>
      </c>
      <c r="X211">
        <v>1107</v>
      </c>
      <c r="AH211">
        <v>1031</v>
      </c>
    </row>
    <row r="212" spans="1:34" x14ac:dyDescent="0.2">
      <c r="A212">
        <v>1004</v>
      </c>
      <c r="B212">
        <v>908</v>
      </c>
      <c r="L212">
        <v>1004</v>
      </c>
      <c r="M212">
        <v>1049</v>
      </c>
      <c r="W212">
        <v>908</v>
      </c>
      <c r="X212">
        <v>1049</v>
      </c>
      <c r="AH212">
        <v>908</v>
      </c>
    </row>
    <row r="213" spans="1:34" x14ac:dyDescent="0.2">
      <c r="A213">
        <v>826</v>
      </c>
      <c r="B213">
        <v>988</v>
      </c>
      <c r="L213">
        <v>826</v>
      </c>
      <c r="M213">
        <v>1076</v>
      </c>
      <c r="W213">
        <v>988</v>
      </c>
      <c r="X213">
        <v>1076</v>
      </c>
      <c r="AH213">
        <v>988</v>
      </c>
    </row>
    <row r="214" spans="1:34" x14ac:dyDescent="0.2">
      <c r="A214">
        <v>1079</v>
      </c>
      <c r="B214">
        <v>1035</v>
      </c>
      <c r="L214">
        <v>1079</v>
      </c>
      <c r="M214">
        <v>1145</v>
      </c>
      <c r="W214">
        <v>1035</v>
      </c>
      <c r="X214">
        <v>1145</v>
      </c>
      <c r="AH214">
        <v>1035</v>
      </c>
    </row>
    <row r="215" spans="1:34" x14ac:dyDescent="0.2">
      <c r="A215">
        <v>991</v>
      </c>
      <c r="B215">
        <v>874</v>
      </c>
      <c r="L215">
        <v>991</v>
      </c>
      <c r="M215">
        <v>1092</v>
      </c>
      <c r="W215">
        <v>874</v>
      </c>
      <c r="X215">
        <v>1092</v>
      </c>
      <c r="AH215">
        <v>874</v>
      </c>
    </row>
    <row r="216" spans="1:34" x14ac:dyDescent="0.2">
      <c r="A216">
        <v>1205</v>
      </c>
      <c r="B216">
        <v>979</v>
      </c>
      <c r="L216">
        <v>1205</v>
      </c>
      <c r="M216">
        <v>1044</v>
      </c>
      <c r="W216">
        <v>979</v>
      </c>
      <c r="X216">
        <v>1044</v>
      </c>
      <c r="AH216">
        <v>979</v>
      </c>
    </row>
    <row r="217" spans="1:34" x14ac:dyDescent="0.2">
      <c r="A217">
        <v>1086</v>
      </c>
      <c r="B217">
        <v>1005</v>
      </c>
      <c r="L217">
        <v>1086</v>
      </c>
      <c r="M217">
        <v>1171</v>
      </c>
      <c r="W217">
        <v>1005</v>
      </c>
      <c r="X217">
        <v>1171</v>
      </c>
      <c r="AH217">
        <v>1005</v>
      </c>
    </row>
    <row r="218" spans="1:34" x14ac:dyDescent="0.2">
      <c r="A218">
        <v>1019</v>
      </c>
      <c r="B218">
        <v>1016</v>
      </c>
      <c r="L218">
        <v>1019</v>
      </c>
      <c r="M218">
        <v>1115</v>
      </c>
      <c r="W218">
        <v>1016</v>
      </c>
      <c r="X218">
        <v>1115</v>
      </c>
      <c r="AH218">
        <v>1016</v>
      </c>
    </row>
    <row r="219" spans="1:34" x14ac:dyDescent="0.2">
      <c r="A219">
        <v>1023</v>
      </c>
      <c r="B219">
        <v>1072</v>
      </c>
      <c r="L219">
        <v>1023</v>
      </c>
      <c r="M219">
        <v>866</v>
      </c>
      <c r="W219">
        <v>1072</v>
      </c>
      <c r="X219">
        <v>866</v>
      </c>
      <c r="AH219">
        <v>1072</v>
      </c>
    </row>
    <row r="220" spans="1:34" x14ac:dyDescent="0.2">
      <c r="A220">
        <v>1052</v>
      </c>
      <c r="B220">
        <v>960</v>
      </c>
      <c r="L220">
        <v>1052</v>
      </c>
      <c r="M220">
        <v>854</v>
      </c>
      <c r="W220">
        <v>960</v>
      </c>
      <c r="X220">
        <v>854</v>
      </c>
      <c r="AH220">
        <v>960</v>
      </c>
    </row>
    <row r="221" spans="1:34" x14ac:dyDescent="0.2">
      <c r="A221">
        <v>1044</v>
      </c>
      <c r="B221">
        <v>1037</v>
      </c>
      <c r="L221">
        <v>1044</v>
      </c>
      <c r="M221">
        <v>1050</v>
      </c>
      <c r="W221">
        <v>1037</v>
      </c>
      <c r="X221">
        <v>1050</v>
      </c>
      <c r="AH221">
        <v>1037</v>
      </c>
    </row>
    <row r="222" spans="1:34" x14ac:dyDescent="0.2">
      <c r="A222">
        <v>1050</v>
      </c>
      <c r="B222">
        <v>963</v>
      </c>
      <c r="L222">
        <v>1050</v>
      </c>
      <c r="M222">
        <v>951</v>
      </c>
      <c r="W222">
        <v>963</v>
      </c>
      <c r="X222">
        <v>951</v>
      </c>
      <c r="AH222">
        <v>963</v>
      </c>
    </row>
    <row r="223" spans="1:34" x14ac:dyDescent="0.2">
      <c r="A223">
        <v>1027</v>
      </c>
      <c r="B223">
        <v>1086</v>
      </c>
      <c r="L223">
        <v>1027</v>
      </c>
      <c r="M223">
        <v>989</v>
      </c>
      <c r="W223">
        <v>1086</v>
      </c>
      <c r="X223">
        <v>989</v>
      </c>
      <c r="AH223">
        <v>1086</v>
      </c>
    </row>
    <row r="224" spans="1:34" x14ac:dyDescent="0.2">
      <c r="A224">
        <v>1014</v>
      </c>
      <c r="B224">
        <v>1074</v>
      </c>
      <c r="L224">
        <v>1014</v>
      </c>
      <c r="M224">
        <v>1047</v>
      </c>
      <c r="W224">
        <v>1074</v>
      </c>
      <c r="X224">
        <v>1047</v>
      </c>
      <c r="AH224">
        <v>1074</v>
      </c>
    </row>
    <row r="225" spans="1:34" x14ac:dyDescent="0.2">
      <c r="A225">
        <v>1064</v>
      </c>
      <c r="B225">
        <v>1069</v>
      </c>
      <c r="L225">
        <v>1064</v>
      </c>
      <c r="M225">
        <v>1015</v>
      </c>
      <c r="W225">
        <v>1069</v>
      </c>
      <c r="X225">
        <v>1015</v>
      </c>
      <c r="AH225">
        <v>1069</v>
      </c>
    </row>
    <row r="226" spans="1:34" x14ac:dyDescent="0.2">
      <c r="A226">
        <v>1011</v>
      </c>
      <c r="B226">
        <v>1032</v>
      </c>
      <c r="L226">
        <v>1011</v>
      </c>
      <c r="M226">
        <v>931</v>
      </c>
      <c r="W226">
        <v>1032</v>
      </c>
      <c r="X226">
        <v>931</v>
      </c>
      <c r="AH226">
        <v>1032</v>
      </c>
    </row>
    <row r="227" spans="1:34" x14ac:dyDescent="0.2">
      <c r="A227">
        <v>874</v>
      </c>
      <c r="B227">
        <v>1058</v>
      </c>
      <c r="L227">
        <v>874</v>
      </c>
      <c r="M227">
        <v>902</v>
      </c>
      <c r="W227">
        <v>1058</v>
      </c>
      <c r="X227">
        <v>902</v>
      </c>
      <c r="AH227">
        <v>1058</v>
      </c>
    </row>
    <row r="228" spans="1:34" x14ac:dyDescent="0.2">
      <c r="A228">
        <v>1017</v>
      </c>
      <c r="B228">
        <v>1330</v>
      </c>
      <c r="L228">
        <v>1017</v>
      </c>
      <c r="M228">
        <v>1175</v>
      </c>
      <c r="W228">
        <v>1330</v>
      </c>
      <c r="X228">
        <v>1175</v>
      </c>
      <c r="AH228">
        <v>1330</v>
      </c>
    </row>
    <row r="229" spans="1:34" x14ac:dyDescent="0.2">
      <c r="A229">
        <v>1102</v>
      </c>
      <c r="B229">
        <v>804</v>
      </c>
      <c r="L229">
        <v>1102</v>
      </c>
      <c r="M229">
        <v>960</v>
      </c>
      <c r="W229">
        <v>804</v>
      </c>
      <c r="X229">
        <v>960</v>
      </c>
      <c r="AH229">
        <v>804</v>
      </c>
    </row>
    <row r="230" spans="1:34" x14ac:dyDescent="0.2">
      <c r="A230">
        <v>1069</v>
      </c>
      <c r="B230">
        <v>1079</v>
      </c>
      <c r="L230">
        <v>1069</v>
      </c>
      <c r="M230">
        <v>1068</v>
      </c>
      <c r="W230">
        <v>1079</v>
      </c>
      <c r="X230">
        <v>1068</v>
      </c>
      <c r="AH230">
        <v>1079</v>
      </c>
    </row>
    <row r="231" spans="1:34" x14ac:dyDescent="0.2">
      <c r="A231">
        <v>1002</v>
      </c>
      <c r="B231">
        <v>1013</v>
      </c>
      <c r="L231">
        <v>1002</v>
      </c>
      <c r="M231">
        <v>1092</v>
      </c>
      <c r="W231">
        <v>1013</v>
      </c>
      <c r="X231">
        <v>1092</v>
      </c>
      <c r="AH231">
        <v>1013</v>
      </c>
    </row>
    <row r="232" spans="1:34" x14ac:dyDescent="0.2">
      <c r="A232">
        <v>959</v>
      </c>
      <c r="B232">
        <v>1097</v>
      </c>
      <c r="L232">
        <v>959</v>
      </c>
      <c r="M232">
        <v>1146</v>
      </c>
      <c r="W232">
        <v>1097</v>
      </c>
      <c r="X232">
        <v>1146</v>
      </c>
      <c r="AH232">
        <v>1097</v>
      </c>
    </row>
    <row r="233" spans="1:34" x14ac:dyDescent="0.2">
      <c r="A233">
        <v>1087</v>
      </c>
      <c r="B233">
        <v>1017</v>
      </c>
      <c r="L233">
        <v>1087</v>
      </c>
      <c r="M233">
        <v>1005</v>
      </c>
      <c r="W233">
        <v>1017</v>
      </c>
      <c r="X233">
        <v>1005</v>
      </c>
      <c r="AH233">
        <v>1017</v>
      </c>
    </row>
    <row r="234" spans="1:34" x14ac:dyDescent="0.2">
      <c r="A234">
        <v>1074</v>
      </c>
      <c r="B234">
        <v>1042</v>
      </c>
      <c r="L234">
        <v>1074</v>
      </c>
      <c r="M234">
        <v>964</v>
      </c>
      <c r="W234">
        <v>1042</v>
      </c>
      <c r="X234">
        <v>964</v>
      </c>
      <c r="AH234">
        <v>1042</v>
      </c>
    </row>
    <row r="235" spans="1:34" x14ac:dyDescent="0.2">
      <c r="A235">
        <v>968</v>
      </c>
      <c r="B235">
        <v>1019</v>
      </c>
      <c r="L235">
        <v>968</v>
      </c>
      <c r="M235">
        <v>996</v>
      </c>
      <c r="W235">
        <v>1019</v>
      </c>
      <c r="X235">
        <v>996</v>
      </c>
      <c r="AH235">
        <v>1019</v>
      </c>
    </row>
    <row r="236" spans="1:34" x14ac:dyDescent="0.2">
      <c r="A236">
        <v>1139</v>
      </c>
      <c r="B236">
        <v>1105</v>
      </c>
      <c r="L236">
        <v>1139</v>
      </c>
      <c r="M236">
        <v>921</v>
      </c>
      <c r="W236">
        <v>1105</v>
      </c>
      <c r="X236">
        <v>921</v>
      </c>
      <c r="AH236">
        <v>1105</v>
      </c>
    </row>
    <row r="237" spans="1:34" x14ac:dyDescent="0.2">
      <c r="A237">
        <v>1005</v>
      </c>
      <c r="B237">
        <v>1078</v>
      </c>
      <c r="L237">
        <v>1005</v>
      </c>
      <c r="M237">
        <v>1014</v>
      </c>
      <c r="W237">
        <v>1078</v>
      </c>
      <c r="X237">
        <v>1014</v>
      </c>
      <c r="AH237">
        <v>1078</v>
      </c>
    </row>
    <row r="238" spans="1:34" x14ac:dyDescent="0.2">
      <c r="A238">
        <v>1330</v>
      </c>
      <c r="B238">
        <v>1139</v>
      </c>
      <c r="L238">
        <v>1330</v>
      </c>
      <c r="M238">
        <v>1121</v>
      </c>
      <c r="W238">
        <v>1139</v>
      </c>
      <c r="X238">
        <v>1121</v>
      </c>
      <c r="AH238">
        <v>1139</v>
      </c>
    </row>
    <row r="239" spans="1:34" x14ac:dyDescent="0.2">
      <c r="A239">
        <v>1135</v>
      </c>
      <c r="B239">
        <v>959</v>
      </c>
      <c r="L239">
        <v>1135</v>
      </c>
      <c r="M239">
        <v>1075</v>
      </c>
      <c r="W239">
        <v>959</v>
      </c>
      <c r="X239">
        <v>1075</v>
      </c>
      <c r="AH239">
        <v>959</v>
      </c>
    </row>
    <row r="240" spans="1:34" x14ac:dyDescent="0.2">
      <c r="A240">
        <v>1057</v>
      </c>
      <c r="B240">
        <v>1002</v>
      </c>
      <c r="L240">
        <v>1057</v>
      </c>
      <c r="M240">
        <v>1102</v>
      </c>
      <c r="W240">
        <v>1002</v>
      </c>
      <c r="X240">
        <v>1102</v>
      </c>
      <c r="AH240">
        <v>1002</v>
      </c>
    </row>
    <row r="241" spans="1:34" x14ac:dyDescent="0.2">
      <c r="A241">
        <v>1044</v>
      </c>
      <c r="B241">
        <v>1086</v>
      </c>
      <c r="L241">
        <v>1044</v>
      </c>
      <c r="M241">
        <v>1120</v>
      </c>
      <c r="W241">
        <v>1086</v>
      </c>
      <c r="X241">
        <v>1120</v>
      </c>
      <c r="AH241">
        <v>1086</v>
      </c>
    </row>
    <row r="242" spans="1:34" x14ac:dyDescent="0.2">
      <c r="A242">
        <v>1145</v>
      </c>
      <c r="B242">
        <v>1110</v>
      </c>
      <c r="L242">
        <v>1145</v>
      </c>
      <c r="M242">
        <v>1035</v>
      </c>
      <c r="W242">
        <v>1110</v>
      </c>
      <c r="X242">
        <v>1035</v>
      </c>
      <c r="AH242">
        <v>1110</v>
      </c>
    </row>
    <row r="243" spans="1:34" x14ac:dyDescent="0.2">
      <c r="A243">
        <v>1075</v>
      </c>
      <c r="B243">
        <v>1043</v>
      </c>
      <c r="L243">
        <v>1075</v>
      </c>
      <c r="M243">
        <v>1027</v>
      </c>
      <c r="W243">
        <v>1043</v>
      </c>
      <c r="X243">
        <v>1027</v>
      </c>
      <c r="AH243">
        <v>1043</v>
      </c>
    </row>
    <row r="244" spans="1:34" x14ac:dyDescent="0.2">
      <c r="A244">
        <v>1086</v>
      </c>
      <c r="B244">
        <v>1014</v>
      </c>
      <c r="L244">
        <v>1086</v>
      </c>
      <c r="M244">
        <v>1159</v>
      </c>
      <c r="W244">
        <v>1014</v>
      </c>
      <c r="X244">
        <v>1159</v>
      </c>
      <c r="AH244">
        <v>1014</v>
      </c>
    </row>
    <row r="245" spans="1:34" x14ac:dyDescent="0.2">
      <c r="A245">
        <v>1085</v>
      </c>
      <c r="B245">
        <v>1133</v>
      </c>
      <c r="L245">
        <v>1085</v>
      </c>
      <c r="M245">
        <v>1009</v>
      </c>
      <c r="W245">
        <v>1133</v>
      </c>
      <c r="X245">
        <v>1009</v>
      </c>
      <c r="AH245">
        <v>1133</v>
      </c>
    </row>
    <row r="246" spans="1:34" x14ac:dyDescent="0.2">
      <c r="A246">
        <v>1048</v>
      </c>
      <c r="B246">
        <v>1001</v>
      </c>
      <c r="L246">
        <v>1048</v>
      </c>
      <c r="M246">
        <v>818</v>
      </c>
      <c r="W246">
        <v>1001</v>
      </c>
      <c r="X246">
        <v>818</v>
      </c>
      <c r="AH246">
        <v>1001</v>
      </c>
    </row>
    <row r="247" spans="1:34" x14ac:dyDescent="0.2">
      <c r="A247">
        <v>1095</v>
      </c>
      <c r="B247">
        <v>1018</v>
      </c>
      <c r="L247">
        <v>1095</v>
      </c>
      <c r="M247">
        <v>1154</v>
      </c>
      <c r="W247">
        <v>1018</v>
      </c>
      <c r="X247">
        <v>1154</v>
      </c>
      <c r="AH247">
        <v>1018</v>
      </c>
    </row>
    <row r="248" spans="1:34" x14ac:dyDescent="0.2">
      <c r="A248">
        <v>1028</v>
      </c>
      <c r="B248">
        <v>1001</v>
      </c>
      <c r="L248">
        <v>1028</v>
      </c>
      <c r="M248">
        <v>1017</v>
      </c>
      <c r="W248">
        <v>1001</v>
      </c>
      <c r="X248">
        <v>1017</v>
      </c>
      <c r="AH248">
        <v>1001</v>
      </c>
    </row>
    <row r="249" spans="1:34" x14ac:dyDescent="0.2">
      <c r="A249">
        <v>1078</v>
      </c>
      <c r="B249">
        <v>983</v>
      </c>
      <c r="L249">
        <v>1078</v>
      </c>
      <c r="M249">
        <v>1221</v>
      </c>
      <c r="W249">
        <v>983</v>
      </c>
      <c r="X249">
        <v>1221</v>
      </c>
      <c r="AH249">
        <v>983</v>
      </c>
    </row>
    <row r="250" spans="1:34" x14ac:dyDescent="0.2">
      <c r="A250">
        <v>991</v>
      </c>
      <c r="B250">
        <v>923</v>
      </c>
      <c r="L250">
        <v>991</v>
      </c>
      <c r="M250">
        <v>1172</v>
      </c>
      <c r="W250">
        <v>923</v>
      </c>
      <c r="X250">
        <v>1172</v>
      </c>
      <c r="AH250">
        <v>923</v>
      </c>
    </row>
    <row r="251" spans="1:34" x14ac:dyDescent="0.2">
      <c r="A251">
        <v>1007</v>
      </c>
      <c r="B251">
        <v>1077</v>
      </c>
      <c r="L251">
        <v>1007</v>
      </c>
      <c r="M251">
        <v>852</v>
      </c>
      <c r="W251">
        <v>1077</v>
      </c>
      <c r="X251">
        <v>852</v>
      </c>
      <c r="AH251">
        <v>1077</v>
      </c>
    </row>
    <row r="252" spans="1:34" x14ac:dyDescent="0.2">
      <c r="A252">
        <v>1069</v>
      </c>
      <c r="B252">
        <v>1027</v>
      </c>
      <c r="L252">
        <v>1069</v>
      </c>
      <c r="M252">
        <v>929</v>
      </c>
      <c r="W252">
        <v>1027</v>
      </c>
      <c r="X252">
        <v>929</v>
      </c>
      <c r="AH252">
        <v>1027</v>
      </c>
    </row>
    <row r="253" spans="1:34" x14ac:dyDescent="0.2">
      <c r="A253">
        <v>988</v>
      </c>
      <c r="B253">
        <v>827</v>
      </c>
      <c r="L253">
        <v>988</v>
      </c>
      <c r="M253">
        <v>1043</v>
      </c>
      <c r="W253">
        <v>827</v>
      </c>
      <c r="X253">
        <v>1043</v>
      </c>
      <c r="AH253">
        <v>827</v>
      </c>
    </row>
    <row r="254" spans="1:34" x14ac:dyDescent="0.2">
      <c r="A254">
        <v>895</v>
      </c>
      <c r="B254">
        <v>1103</v>
      </c>
      <c r="L254">
        <v>895</v>
      </c>
      <c r="M254">
        <v>980</v>
      </c>
      <c r="W254">
        <v>1103</v>
      </c>
      <c r="X254">
        <v>980</v>
      </c>
      <c r="AH254">
        <v>1103</v>
      </c>
    </row>
    <row r="255" spans="1:34" x14ac:dyDescent="0.2">
      <c r="A255">
        <v>1027</v>
      </c>
      <c r="B255">
        <v>855</v>
      </c>
      <c r="L255">
        <v>1027</v>
      </c>
      <c r="M255">
        <v>1199</v>
      </c>
      <c r="W255">
        <v>855</v>
      </c>
      <c r="X255">
        <v>1199</v>
      </c>
      <c r="AH255">
        <v>855</v>
      </c>
    </row>
    <row r="256" spans="1:34" x14ac:dyDescent="0.2">
      <c r="A256">
        <v>978</v>
      </c>
      <c r="B256">
        <v>976</v>
      </c>
      <c r="L256">
        <v>978</v>
      </c>
      <c r="M256">
        <v>1133</v>
      </c>
      <c r="W256">
        <v>976</v>
      </c>
      <c r="X256">
        <v>1133</v>
      </c>
      <c r="AH256">
        <v>976</v>
      </c>
    </row>
    <row r="257" spans="1:34" x14ac:dyDescent="0.2">
      <c r="A257">
        <v>923</v>
      </c>
      <c r="B257">
        <v>1165</v>
      </c>
      <c r="L257">
        <v>923</v>
      </c>
      <c r="M257">
        <v>1050</v>
      </c>
      <c r="W257">
        <v>1165</v>
      </c>
      <c r="X257">
        <v>1050</v>
      </c>
      <c r="AH257">
        <v>1165</v>
      </c>
    </row>
    <row r="258" spans="1:34" x14ac:dyDescent="0.2">
      <c r="A258">
        <v>1076</v>
      </c>
      <c r="B258">
        <v>1051</v>
      </c>
      <c r="L258">
        <v>1076</v>
      </c>
      <c r="M258">
        <v>1141</v>
      </c>
      <c r="W258">
        <v>1051</v>
      </c>
      <c r="X258">
        <v>1141</v>
      </c>
      <c r="AH258">
        <v>1051</v>
      </c>
    </row>
    <row r="259" spans="1:34" x14ac:dyDescent="0.2">
      <c r="A259">
        <v>1069</v>
      </c>
      <c r="B259">
        <v>1043</v>
      </c>
      <c r="L259">
        <v>1069</v>
      </c>
      <c r="M259">
        <v>1108</v>
      </c>
      <c r="W259">
        <v>1043</v>
      </c>
      <c r="X259">
        <v>1108</v>
      </c>
      <c r="AH259">
        <v>1043</v>
      </c>
    </row>
    <row r="260" spans="1:34" x14ac:dyDescent="0.2">
      <c r="A260">
        <v>955</v>
      </c>
      <c r="B260">
        <v>956</v>
      </c>
      <c r="L260">
        <v>955</v>
      </c>
      <c r="M260">
        <v>955</v>
      </c>
      <c r="W260">
        <v>956</v>
      </c>
      <c r="X260">
        <v>955</v>
      </c>
      <c r="AH260">
        <v>956</v>
      </c>
    </row>
    <row r="261" spans="1:34" x14ac:dyDescent="0.2">
      <c r="A261">
        <v>904</v>
      </c>
      <c r="B261">
        <v>1057</v>
      </c>
      <c r="L261">
        <v>904</v>
      </c>
      <c r="M261">
        <v>1032</v>
      </c>
      <c r="W261">
        <v>1057</v>
      </c>
      <c r="X261">
        <v>1032</v>
      </c>
      <c r="AH261">
        <v>1057</v>
      </c>
    </row>
    <row r="262" spans="1:34" x14ac:dyDescent="0.2">
      <c r="A262">
        <v>875</v>
      </c>
      <c r="B262">
        <v>1421</v>
      </c>
      <c r="L262">
        <v>875</v>
      </c>
      <c r="M262">
        <v>977</v>
      </c>
      <c r="W262">
        <v>1421</v>
      </c>
      <c r="X262">
        <v>977</v>
      </c>
      <c r="AH262">
        <v>1421</v>
      </c>
    </row>
    <row r="263" spans="1:34" x14ac:dyDescent="0.2">
      <c r="A263">
        <v>1060</v>
      </c>
      <c r="B263">
        <v>791</v>
      </c>
      <c r="L263">
        <v>1060</v>
      </c>
      <c r="M263">
        <v>1017</v>
      </c>
      <c r="W263">
        <v>791</v>
      </c>
      <c r="X263">
        <v>1017</v>
      </c>
      <c r="AH263">
        <v>791</v>
      </c>
    </row>
    <row r="264" spans="1:34" x14ac:dyDescent="0.2">
      <c r="A264">
        <v>1058</v>
      </c>
      <c r="B264">
        <v>955</v>
      </c>
      <c r="L264">
        <v>1058</v>
      </c>
      <c r="M264">
        <v>967</v>
      </c>
      <c r="W264">
        <v>955</v>
      </c>
      <c r="X264">
        <v>967</v>
      </c>
      <c r="AH264">
        <v>955</v>
      </c>
    </row>
    <row r="265" spans="1:34" x14ac:dyDescent="0.2">
      <c r="A265">
        <v>1034</v>
      </c>
      <c r="B265">
        <v>1130</v>
      </c>
      <c r="L265">
        <v>1034</v>
      </c>
      <c r="M265">
        <v>976</v>
      </c>
      <c r="W265">
        <v>1130</v>
      </c>
      <c r="X265">
        <v>976</v>
      </c>
      <c r="AH265">
        <v>1130</v>
      </c>
    </row>
    <row r="266" spans="1:34" x14ac:dyDescent="0.2">
      <c r="A266">
        <v>1078</v>
      </c>
      <c r="B266">
        <v>1083</v>
      </c>
      <c r="L266">
        <v>1078</v>
      </c>
      <c r="M266">
        <v>996</v>
      </c>
      <c r="W266">
        <v>1083</v>
      </c>
      <c r="X266">
        <v>996</v>
      </c>
      <c r="AH266">
        <v>1083</v>
      </c>
    </row>
    <row r="267" spans="1:34" x14ac:dyDescent="0.2">
      <c r="A267">
        <v>1053</v>
      </c>
      <c r="B267">
        <v>973</v>
      </c>
      <c r="L267">
        <v>1053</v>
      </c>
      <c r="M267">
        <v>1063</v>
      </c>
      <c r="W267">
        <v>973</v>
      </c>
      <c r="X267">
        <v>1063</v>
      </c>
      <c r="AH267">
        <v>973</v>
      </c>
    </row>
    <row r="268" spans="1:34" x14ac:dyDescent="0.2">
      <c r="A268">
        <v>1017</v>
      </c>
      <c r="B268">
        <v>1018</v>
      </c>
      <c r="L268">
        <v>1017</v>
      </c>
      <c r="M268">
        <v>1114</v>
      </c>
      <c r="W268">
        <v>1018</v>
      </c>
      <c r="X268">
        <v>1114</v>
      </c>
      <c r="AH268">
        <v>1018</v>
      </c>
    </row>
    <row r="269" spans="1:34" x14ac:dyDescent="0.2">
      <c r="A269">
        <v>1041</v>
      </c>
      <c r="B269">
        <v>1019</v>
      </c>
      <c r="L269">
        <v>1041</v>
      </c>
      <c r="M269">
        <v>1050</v>
      </c>
      <c r="W269">
        <v>1019</v>
      </c>
      <c r="X269">
        <v>1050</v>
      </c>
      <c r="AH269">
        <v>1019</v>
      </c>
    </row>
    <row r="270" spans="1:34" x14ac:dyDescent="0.2">
      <c r="A270">
        <v>1018</v>
      </c>
      <c r="B270">
        <v>853</v>
      </c>
      <c r="L270">
        <v>1018</v>
      </c>
      <c r="M270">
        <v>958</v>
      </c>
      <c r="W270">
        <v>853</v>
      </c>
      <c r="X270">
        <v>958</v>
      </c>
      <c r="AH270">
        <v>853</v>
      </c>
    </row>
    <row r="271" spans="1:34" x14ac:dyDescent="0.2">
      <c r="A271">
        <v>1096</v>
      </c>
      <c r="B271">
        <v>839</v>
      </c>
      <c r="L271">
        <v>1096</v>
      </c>
      <c r="M271">
        <v>867</v>
      </c>
      <c r="W271">
        <v>839</v>
      </c>
      <c r="X271">
        <v>867</v>
      </c>
      <c r="AH271">
        <v>839</v>
      </c>
    </row>
    <row r="272" spans="1:34" x14ac:dyDescent="0.2">
      <c r="A272">
        <v>979</v>
      </c>
      <c r="B272">
        <v>875</v>
      </c>
      <c r="L272">
        <v>979</v>
      </c>
      <c r="M272">
        <v>998</v>
      </c>
      <c r="W272">
        <v>875</v>
      </c>
      <c r="X272">
        <v>998</v>
      </c>
      <c r="AH272">
        <v>875</v>
      </c>
    </row>
    <row r="273" spans="1:34" x14ac:dyDescent="0.2">
      <c r="A273">
        <v>983</v>
      </c>
      <c r="B273">
        <v>937</v>
      </c>
      <c r="L273">
        <v>983</v>
      </c>
      <c r="M273">
        <v>1107</v>
      </c>
      <c r="W273">
        <v>937</v>
      </c>
      <c r="X273">
        <v>1107</v>
      </c>
      <c r="AH273">
        <v>937</v>
      </c>
    </row>
    <row r="274" spans="1:34" x14ac:dyDescent="0.2">
      <c r="A274">
        <v>1271</v>
      </c>
      <c r="B274">
        <v>1027</v>
      </c>
      <c r="L274">
        <v>1271</v>
      </c>
      <c r="M274">
        <v>960</v>
      </c>
      <c r="W274">
        <v>1027</v>
      </c>
      <c r="X274">
        <v>960</v>
      </c>
      <c r="AH274">
        <v>1027</v>
      </c>
    </row>
    <row r="275" spans="1:34" x14ac:dyDescent="0.2">
      <c r="A275">
        <v>1075</v>
      </c>
      <c r="B275">
        <v>996</v>
      </c>
      <c r="L275">
        <v>1075</v>
      </c>
      <c r="M275">
        <v>1104</v>
      </c>
      <c r="W275">
        <v>996</v>
      </c>
      <c r="X275">
        <v>1104</v>
      </c>
      <c r="AH275">
        <v>996</v>
      </c>
    </row>
    <row r="276" spans="1:34" x14ac:dyDescent="0.2">
      <c r="A276">
        <v>1011</v>
      </c>
      <c r="B276">
        <v>1085</v>
      </c>
      <c r="L276">
        <v>1011</v>
      </c>
      <c r="M276">
        <v>1065</v>
      </c>
      <c r="W276">
        <v>1085</v>
      </c>
      <c r="X276">
        <v>1065</v>
      </c>
      <c r="AH276">
        <v>1085</v>
      </c>
    </row>
    <row r="277" spans="1:34" x14ac:dyDescent="0.2">
      <c r="A277">
        <v>956</v>
      </c>
      <c r="B277">
        <v>1133</v>
      </c>
      <c r="L277">
        <v>956</v>
      </c>
      <c r="M277">
        <v>967</v>
      </c>
      <c r="W277">
        <v>1133</v>
      </c>
      <c r="X277">
        <v>967</v>
      </c>
      <c r="AH277">
        <v>1133</v>
      </c>
    </row>
    <row r="278" spans="1:34" x14ac:dyDescent="0.2">
      <c r="A278">
        <v>991</v>
      </c>
      <c r="B278">
        <v>1034</v>
      </c>
      <c r="L278">
        <v>991</v>
      </c>
      <c r="M278">
        <v>976</v>
      </c>
      <c r="W278">
        <v>1034</v>
      </c>
      <c r="X278">
        <v>976</v>
      </c>
      <c r="AH278">
        <v>1034</v>
      </c>
    </row>
    <row r="279" spans="1:34" x14ac:dyDescent="0.2">
      <c r="A279">
        <v>1038</v>
      </c>
      <c r="B279">
        <v>1132</v>
      </c>
      <c r="L279">
        <v>1038</v>
      </c>
      <c r="M279">
        <v>1128</v>
      </c>
      <c r="W279">
        <v>1132</v>
      </c>
      <c r="X279">
        <v>1128</v>
      </c>
      <c r="AH279">
        <v>1132</v>
      </c>
    </row>
    <row r="280" spans="1:34" x14ac:dyDescent="0.2">
      <c r="A280">
        <v>1053</v>
      </c>
      <c r="B280">
        <v>904</v>
      </c>
      <c r="L280">
        <v>1053</v>
      </c>
      <c r="M280">
        <v>907</v>
      </c>
      <c r="W280">
        <v>904</v>
      </c>
      <c r="X280">
        <v>907</v>
      </c>
      <c r="AH280">
        <v>904</v>
      </c>
    </row>
    <row r="281" spans="1:34" x14ac:dyDescent="0.2">
      <c r="A281">
        <v>957</v>
      </c>
      <c r="B281">
        <v>1038</v>
      </c>
      <c r="L281">
        <v>957</v>
      </c>
      <c r="M281">
        <v>1199</v>
      </c>
      <c r="W281">
        <v>1038</v>
      </c>
      <c r="X281">
        <v>1199</v>
      </c>
      <c r="AH281">
        <v>1038</v>
      </c>
    </row>
    <row r="282" spans="1:34" x14ac:dyDescent="0.2">
      <c r="A282">
        <v>1090</v>
      </c>
      <c r="B282">
        <v>918</v>
      </c>
      <c r="L282">
        <v>1090</v>
      </c>
      <c r="M282">
        <v>1091</v>
      </c>
      <c r="W282">
        <v>918</v>
      </c>
      <c r="X282">
        <v>1091</v>
      </c>
      <c r="AH282">
        <v>918</v>
      </c>
    </row>
    <row r="283" spans="1:34" x14ac:dyDescent="0.2">
      <c r="A283">
        <v>1083</v>
      </c>
      <c r="B283">
        <v>983</v>
      </c>
      <c r="L283">
        <v>1083</v>
      </c>
      <c r="M283">
        <v>1142</v>
      </c>
      <c r="W283">
        <v>983</v>
      </c>
      <c r="X283">
        <v>1142</v>
      </c>
      <c r="AH283">
        <v>983</v>
      </c>
    </row>
    <row r="284" spans="1:34" x14ac:dyDescent="0.2">
      <c r="A284">
        <v>1055</v>
      </c>
      <c r="B284">
        <v>778</v>
      </c>
      <c r="L284">
        <v>1055</v>
      </c>
      <c r="M284">
        <v>1145</v>
      </c>
      <c r="W284">
        <v>778</v>
      </c>
      <c r="X284">
        <v>1145</v>
      </c>
      <c r="AH284">
        <v>778</v>
      </c>
    </row>
    <row r="285" spans="1:34" x14ac:dyDescent="0.2">
      <c r="A285">
        <v>890</v>
      </c>
      <c r="B285">
        <v>1205</v>
      </c>
      <c r="L285">
        <v>890</v>
      </c>
      <c r="M285">
        <v>1105</v>
      </c>
      <c r="W285">
        <v>1205</v>
      </c>
      <c r="X285">
        <v>1105</v>
      </c>
      <c r="AH285">
        <v>1205</v>
      </c>
    </row>
    <row r="286" spans="1:34" x14ac:dyDescent="0.2">
      <c r="A286">
        <v>983</v>
      </c>
      <c r="B286">
        <v>1087</v>
      </c>
      <c r="L286">
        <v>983</v>
      </c>
      <c r="M286">
        <v>931</v>
      </c>
      <c r="W286">
        <v>1087</v>
      </c>
      <c r="X286">
        <v>931</v>
      </c>
      <c r="AH286">
        <v>1087</v>
      </c>
    </row>
    <row r="287" spans="1:34" x14ac:dyDescent="0.2">
      <c r="A287">
        <v>880</v>
      </c>
      <c r="B287">
        <v>1023</v>
      </c>
      <c r="L287">
        <v>880</v>
      </c>
      <c r="M287">
        <v>1056</v>
      </c>
      <c r="W287">
        <v>1023</v>
      </c>
      <c r="X287">
        <v>1056</v>
      </c>
      <c r="AH287">
        <v>1023</v>
      </c>
    </row>
    <row r="288" spans="1:34" x14ac:dyDescent="0.2">
      <c r="A288">
        <v>892</v>
      </c>
      <c r="B288">
        <v>1155</v>
      </c>
      <c r="L288">
        <v>892</v>
      </c>
      <c r="M288">
        <v>1039</v>
      </c>
      <c r="W288">
        <v>1155</v>
      </c>
      <c r="X288">
        <v>1039</v>
      </c>
      <c r="AH288">
        <v>1155</v>
      </c>
    </row>
    <row r="289" spans="1:34" x14ac:dyDescent="0.2">
      <c r="A289">
        <v>1053</v>
      </c>
      <c r="B289">
        <v>1069</v>
      </c>
      <c r="L289">
        <v>1053</v>
      </c>
      <c r="M289">
        <v>1035</v>
      </c>
      <c r="W289">
        <v>1069</v>
      </c>
      <c r="X289">
        <v>1035</v>
      </c>
      <c r="AH289">
        <v>1069</v>
      </c>
    </row>
    <row r="290" spans="1:34" x14ac:dyDescent="0.2">
      <c r="A290">
        <v>1092</v>
      </c>
      <c r="B290">
        <v>991</v>
      </c>
      <c r="L290">
        <v>1092</v>
      </c>
      <c r="M290">
        <v>977</v>
      </c>
      <c r="W290">
        <v>991</v>
      </c>
      <c r="X290">
        <v>977</v>
      </c>
      <c r="AH290">
        <v>991</v>
      </c>
    </row>
    <row r="291" spans="1:34" x14ac:dyDescent="0.2">
      <c r="A291">
        <v>1038</v>
      </c>
      <c r="B291">
        <v>1097</v>
      </c>
      <c r="L291">
        <v>1038</v>
      </c>
      <c r="M291">
        <v>1062</v>
      </c>
      <c r="W291">
        <v>1097</v>
      </c>
      <c r="X291">
        <v>1062</v>
      </c>
      <c r="AH291">
        <v>1097</v>
      </c>
    </row>
    <row r="292" spans="1:34" x14ac:dyDescent="0.2">
      <c r="A292">
        <v>1026</v>
      </c>
      <c r="B292">
        <v>1048</v>
      </c>
      <c r="L292">
        <v>1026</v>
      </c>
      <c r="M292">
        <v>1280</v>
      </c>
      <c r="W292">
        <v>1048</v>
      </c>
      <c r="X292">
        <v>1280</v>
      </c>
      <c r="AH292">
        <v>1048</v>
      </c>
    </row>
    <row r="293" spans="1:34" x14ac:dyDescent="0.2">
      <c r="A293">
        <v>987</v>
      </c>
      <c r="B293">
        <v>1078</v>
      </c>
      <c r="L293">
        <v>987</v>
      </c>
      <c r="M293">
        <v>960</v>
      </c>
      <c r="W293">
        <v>1078</v>
      </c>
      <c r="X293">
        <v>960</v>
      </c>
      <c r="AH293">
        <v>1078</v>
      </c>
    </row>
    <row r="294" spans="1:34" x14ac:dyDescent="0.2">
      <c r="A294">
        <v>1053</v>
      </c>
      <c r="B294">
        <v>898</v>
      </c>
      <c r="L294">
        <v>1053</v>
      </c>
      <c r="M294">
        <v>1107</v>
      </c>
      <c r="W294">
        <v>898</v>
      </c>
      <c r="X294">
        <v>1107</v>
      </c>
      <c r="AH294">
        <v>898</v>
      </c>
    </row>
    <row r="295" spans="1:34" x14ac:dyDescent="0.2">
      <c r="A295">
        <v>853</v>
      </c>
      <c r="B295">
        <v>969</v>
      </c>
      <c r="L295">
        <v>853</v>
      </c>
      <c r="M295">
        <v>1054</v>
      </c>
      <c r="W295">
        <v>969</v>
      </c>
      <c r="X295">
        <v>1054</v>
      </c>
      <c r="AH295">
        <v>969</v>
      </c>
    </row>
    <row r="296" spans="1:34" x14ac:dyDescent="0.2">
      <c r="A296">
        <v>979</v>
      </c>
      <c r="B296">
        <v>1145</v>
      </c>
      <c r="L296">
        <v>979</v>
      </c>
      <c r="M296">
        <v>914</v>
      </c>
      <c r="W296">
        <v>1145</v>
      </c>
      <c r="X296">
        <v>914</v>
      </c>
      <c r="AH296">
        <v>1145</v>
      </c>
    </row>
    <row r="297" spans="1:34" x14ac:dyDescent="0.2">
      <c r="A297">
        <v>1011</v>
      </c>
      <c r="B297">
        <v>979</v>
      </c>
      <c r="L297">
        <v>1011</v>
      </c>
      <c r="M297">
        <v>1075</v>
      </c>
      <c r="W297">
        <v>979</v>
      </c>
      <c r="X297">
        <v>1075</v>
      </c>
      <c r="AH297">
        <v>979</v>
      </c>
    </row>
    <row r="298" spans="1:34" x14ac:dyDescent="0.2">
      <c r="A298">
        <v>1096</v>
      </c>
      <c r="B298">
        <v>1045</v>
      </c>
      <c r="L298">
        <v>1096</v>
      </c>
      <c r="M298">
        <v>1082</v>
      </c>
      <c r="W298">
        <v>1045</v>
      </c>
      <c r="X298">
        <v>1082</v>
      </c>
      <c r="AH298">
        <v>1045</v>
      </c>
    </row>
    <row r="299" spans="1:34" x14ac:dyDescent="0.2">
      <c r="A299">
        <v>1133</v>
      </c>
      <c r="B299">
        <v>962</v>
      </c>
      <c r="L299">
        <v>1133</v>
      </c>
      <c r="M299">
        <v>1085</v>
      </c>
      <c r="W299">
        <v>962</v>
      </c>
      <c r="X299">
        <v>1085</v>
      </c>
      <c r="AH299">
        <v>962</v>
      </c>
    </row>
    <row r="300" spans="1:34" x14ac:dyDescent="0.2">
      <c r="A300">
        <v>1012</v>
      </c>
      <c r="B300">
        <v>1015</v>
      </c>
      <c r="L300">
        <v>1012</v>
      </c>
      <c r="M300">
        <v>1043</v>
      </c>
      <c r="W300">
        <v>1015</v>
      </c>
      <c r="X300">
        <v>1043</v>
      </c>
      <c r="AH300">
        <v>1015</v>
      </c>
    </row>
    <row r="301" spans="1:34" x14ac:dyDescent="0.2">
      <c r="A301">
        <v>898</v>
      </c>
      <c r="B301">
        <v>1053</v>
      </c>
      <c r="L301">
        <v>898</v>
      </c>
      <c r="M301">
        <v>1199</v>
      </c>
      <c r="W301">
        <v>1053</v>
      </c>
      <c r="X301">
        <v>1199</v>
      </c>
      <c r="AH301">
        <v>1053</v>
      </c>
    </row>
    <row r="302" spans="1:34" x14ac:dyDescent="0.2">
      <c r="A302">
        <v>1226</v>
      </c>
      <c r="B302">
        <v>1131</v>
      </c>
      <c r="L302">
        <v>1226</v>
      </c>
      <c r="M302">
        <v>1100</v>
      </c>
      <c r="W302">
        <v>1131</v>
      </c>
      <c r="X302">
        <v>1100</v>
      </c>
      <c r="AH302">
        <v>1131</v>
      </c>
    </row>
    <row r="303" spans="1:34" x14ac:dyDescent="0.2">
      <c r="A303">
        <v>992</v>
      </c>
      <c r="B303">
        <v>988</v>
      </c>
      <c r="L303">
        <v>992</v>
      </c>
      <c r="M303">
        <v>984</v>
      </c>
      <c r="W303">
        <v>988</v>
      </c>
      <c r="X303">
        <v>984</v>
      </c>
      <c r="AH303">
        <v>988</v>
      </c>
    </row>
    <row r="304" spans="1:34" x14ac:dyDescent="0.2">
      <c r="A304">
        <v>1036</v>
      </c>
      <c r="B304">
        <v>1076</v>
      </c>
      <c r="L304">
        <v>1036</v>
      </c>
      <c r="M304">
        <v>1179</v>
      </c>
      <c r="W304">
        <v>1076</v>
      </c>
      <c r="X304">
        <v>1179</v>
      </c>
      <c r="AH304">
        <v>1076</v>
      </c>
    </row>
    <row r="305" spans="1:34" x14ac:dyDescent="0.2">
      <c r="A305">
        <v>1087</v>
      </c>
      <c r="B305">
        <v>941</v>
      </c>
      <c r="L305">
        <v>1087</v>
      </c>
      <c r="M305">
        <v>854</v>
      </c>
      <c r="W305">
        <v>941</v>
      </c>
      <c r="X305">
        <v>854</v>
      </c>
      <c r="AH305">
        <v>941</v>
      </c>
    </row>
    <row r="306" spans="1:34" x14ac:dyDescent="0.2">
      <c r="A306">
        <v>1020</v>
      </c>
      <c r="B306">
        <v>1096</v>
      </c>
      <c r="L306">
        <v>1020</v>
      </c>
      <c r="M306">
        <v>1121</v>
      </c>
      <c r="W306">
        <v>1096</v>
      </c>
      <c r="X306">
        <v>1121</v>
      </c>
      <c r="AH306">
        <v>1096</v>
      </c>
    </row>
    <row r="307" spans="1:34" x14ac:dyDescent="0.2">
      <c r="A307">
        <v>982</v>
      </c>
      <c r="B307">
        <v>957</v>
      </c>
      <c r="L307">
        <v>982</v>
      </c>
      <c r="M307">
        <v>967</v>
      </c>
      <c r="W307">
        <v>957</v>
      </c>
      <c r="X307">
        <v>967</v>
      </c>
      <c r="AH307">
        <v>957</v>
      </c>
    </row>
    <row r="308" spans="1:34" x14ac:dyDescent="0.2">
      <c r="A308">
        <v>1029</v>
      </c>
      <c r="B308">
        <v>1092</v>
      </c>
      <c r="L308">
        <v>1029</v>
      </c>
      <c r="M308">
        <v>1108</v>
      </c>
      <c r="W308">
        <v>1092</v>
      </c>
      <c r="X308">
        <v>1108</v>
      </c>
      <c r="AH308">
        <v>1092</v>
      </c>
    </row>
    <row r="309" spans="1:34" x14ac:dyDescent="0.2">
      <c r="A309">
        <v>1012</v>
      </c>
      <c r="B309">
        <v>1007</v>
      </c>
      <c r="L309">
        <v>1012</v>
      </c>
      <c r="M309">
        <v>1115</v>
      </c>
      <c r="W309">
        <v>1007</v>
      </c>
      <c r="X309">
        <v>1115</v>
      </c>
      <c r="AH309">
        <v>1007</v>
      </c>
    </row>
    <row r="310" spans="1:34" x14ac:dyDescent="0.2">
      <c r="A310">
        <v>1080</v>
      </c>
      <c r="B310">
        <v>1036</v>
      </c>
      <c r="L310">
        <v>1080</v>
      </c>
      <c r="M310">
        <v>1043</v>
      </c>
      <c r="W310">
        <v>1036</v>
      </c>
      <c r="X310">
        <v>1043</v>
      </c>
      <c r="AH310">
        <v>1036</v>
      </c>
    </row>
    <row r="311" spans="1:34" x14ac:dyDescent="0.2">
      <c r="A311">
        <v>1008</v>
      </c>
      <c r="B311">
        <v>1028</v>
      </c>
      <c r="L311">
        <v>1008</v>
      </c>
      <c r="M311">
        <v>1113</v>
      </c>
      <c r="W311">
        <v>1028</v>
      </c>
      <c r="X311">
        <v>1113</v>
      </c>
      <c r="AH311">
        <v>1028</v>
      </c>
    </row>
    <row r="312" spans="1:34" x14ac:dyDescent="0.2">
      <c r="A312">
        <v>1009</v>
      </c>
      <c r="B312">
        <v>957</v>
      </c>
      <c r="L312">
        <v>1009</v>
      </c>
      <c r="M312">
        <v>1082</v>
      </c>
      <c r="W312">
        <v>957</v>
      </c>
      <c r="X312">
        <v>1082</v>
      </c>
      <c r="AH312">
        <v>957</v>
      </c>
    </row>
    <row r="313" spans="1:34" x14ac:dyDescent="0.2">
      <c r="A313">
        <v>1045</v>
      </c>
      <c r="B313">
        <v>976</v>
      </c>
      <c r="L313">
        <v>1045</v>
      </c>
      <c r="M313">
        <v>891</v>
      </c>
      <c r="W313">
        <v>976</v>
      </c>
      <c r="X313">
        <v>891</v>
      </c>
      <c r="AH313">
        <v>976</v>
      </c>
    </row>
    <row r="314" spans="1:34" x14ac:dyDescent="0.2">
      <c r="A314">
        <v>1031</v>
      </c>
      <c r="B314">
        <v>895</v>
      </c>
      <c r="L314">
        <v>1031</v>
      </c>
      <c r="M314">
        <v>874</v>
      </c>
      <c r="W314">
        <v>895</v>
      </c>
      <c r="X314">
        <v>874</v>
      </c>
      <c r="AH314">
        <v>895</v>
      </c>
    </row>
    <row r="315" spans="1:34" x14ac:dyDescent="0.2">
      <c r="A315">
        <v>969</v>
      </c>
      <c r="B315">
        <v>1057</v>
      </c>
      <c r="L315">
        <v>969</v>
      </c>
      <c r="M315">
        <v>858</v>
      </c>
      <c r="W315">
        <v>1057</v>
      </c>
      <c r="X315">
        <v>858</v>
      </c>
      <c r="AH315">
        <v>1057</v>
      </c>
    </row>
    <row r="316" spans="1:34" x14ac:dyDescent="0.2">
      <c r="A316">
        <v>1076</v>
      </c>
      <c r="B316">
        <v>906</v>
      </c>
      <c r="L316">
        <v>1076</v>
      </c>
      <c r="M316">
        <v>1103</v>
      </c>
      <c r="W316">
        <v>906</v>
      </c>
      <c r="X316">
        <v>1103</v>
      </c>
      <c r="AH316">
        <v>906</v>
      </c>
    </row>
    <row r="317" spans="1:34" x14ac:dyDescent="0.2">
      <c r="A317">
        <v>1053</v>
      </c>
      <c r="B317">
        <v>982</v>
      </c>
      <c r="L317">
        <v>1053</v>
      </c>
      <c r="M317">
        <v>1078</v>
      </c>
      <c r="W317">
        <v>982</v>
      </c>
      <c r="X317">
        <v>1078</v>
      </c>
      <c r="AH317">
        <v>982</v>
      </c>
    </row>
    <row r="318" spans="1:34" x14ac:dyDescent="0.2">
      <c r="A318">
        <v>1076</v>
      </c>
      <c r="B318">
        <v>1092</v>
      </c>
      <c r="L318">
        <v>1076</v>
      </c>
      <c r="M318">
        <v>991</v>
      </c>
      <c r="W318">
        <v>1092</v>
      </c>
      <c r="X318">
        <v>991</v>
      </c>
      <c r="AH318">
        <v>1092</v>
      </c>
    </row>
    <row r="319" spans="1:34" x14ac:dyDescent="0.2">
      <c r="A319">
        <v>982</v>
      </c>
      <c r="B319">
        <v>1011</v>
      </c>
      <c r="L319">
        <v>982</v>
      </c>
      <c r="M319">
        <v>1174</v>
      </c>
      <c r="W319">
        <v>1011</v>
      </c>
      <c r="X319">
        <v>1174</v>
      </c>
      <c r="AH319">
        <v>1011</v>
      </c>
    </row>
    <row r="320" spans="1:34" x14ac:dyDescent="0.2">
      <c r="A320">
        <v>1104</v>
      </c>
      <c r="B320">
        <v>1053</v>
      </c>
      <c r="L320">
        <v>1104</v>
      </c>
      <c r="M320">
        <v>1082</v>
      </c>
      <c r="W320">
        <v>1053</v>
      </c>
      <c r="X320">
        <v>1082</v>
      </c>
      <c r="AH320">
        <v>1053</v>
      </c>
    </row>
    <row r="321" spans="1:34" x14ac:dyDescent="0.2">
      <c r="A321">
        <v>867</v>
      </c>
      <c r="B321">
        <v>1315</v>
      </c>
      <c r="L321">
        <v>867</v>
      </c>
      <c r="W321">
        <v>1315</v>
      </c>
      <c r="AH321">
        <v>1315</v>
      </c>
    </row>
    <row r="322" spans="1:34" x14ac:dyDescent="0.2">
      <c r="A322">
        <v>1048</v>
      </c>
      <c r="B322">
        <v>1044</v>
      </c>
      <c r="L322">
        <v>1048</v>
      </c>
      <c r="W322">
        <v>1044</v>
      </c>
      <c r="AH322">
        <v>1044</v>
      </c>
    </row>
    <row r="323" spans="1:34" x14ac:dyDescent="0.2">
      <c r="A323">
        <v>1315</v>
      </c>
      <c r="B323">
        <v>885</v>
      </c>
      <c r="L323">
        <v>1315</v>
      </c>
      <c r="W323">
        <v>885</v>
      </c>
      <c r="AH323">
        <v>885</v>
      </c>
    </row>
    <row r="324" spans="1:34" x14ac:dyDescent="0.2">
      <c r="A324">
        <v>1027</v>
      </c>
      <c r="B324">
        <v>1147</v>
      </c>
      <c r="L324">
        <v>1027</v>
      </c>
      <c r="W324">
        <v>1147</v>
      </c>
      <c r="AH324">
        <v>1147</v>
      </c>
    </row>
    <row r="325" spans="1:34" x14ac:dyDescent="0.2">
      <c r="A325">
        <v>874</v>
      </c>
      <c r="B325">
        <v>978</v>
      </c>
      <c r="L325">
        <v>874</v>
      </c>
      <c r="W325">
        <v>978</v>
      </c>
      <c r="AH325">
        <v>978</v>
      </c>
    </row>
    <row r="326" spans="1:34" x14ac:dyDescent="0.2">
      <c r="A326">
        <v>1042</v>
      </c>
      <c r="B326">
        <v>1102</v>
      </c>
      <c r="L326">
        <v>1042</v>
      </c>
      <c r="W326">
        <v>1102</v>
      </c>
      <c r="AH326">
        <v>1102</v>
      </c>
    </row>
    <row r="327" spans="1:34" x14ac:dyDescent="0.2">
      <c r="A327">
        <v>976</v>
      </c>
      <c r="B327">
        <v>983</v>
      </c>
      <c r="L327">
        <v>976</v>
      </c>
      <c r="W327">
        <v>983</v>
      </c>
      <c r="AH327">
        <v>983</v>
      </c>
    </row>
    <row r="328" spans="1:34" x14ac:dyDescent="0.2">
      <c r="A328">
        <v>1092</v>
      </c>
      <c r="B328">
        <v>987</v>
      </c>
      <c r="L328">
        <v>1092</v>
      </c>
      <c r="W328">
        <v>987</v>
      </c>
      <c r="AH328">
        <v>987</v>
      </c>
    </row>
    <row r="329" spans="1:34" x14ac:dyDescent="0.2">
      <c r="A329">
        <v>1032</v>
      </c>
      <c r="B329">
        <v>1053</v>
      </c>
      <c r="L329">
        <v>1032</v>
      </c>
      <c r="W329">
        <v>1053</v>
      </c>
      <c r="AH329">
        <v>1053</v>
      </c>
    </row>
    <row r="330" spans="1:34" x14ac:dyDescent="0.2">
      <c r="A330">
        <v>947</v>
      </c>
      <c r="B330">
        <v>1162</v>
      </c>
      <c r="L330">
        <v>947</v>
      </c>
      <c r="W330">
        <v>1162</v>
      </c>
      <c r="AH330">
        <v>1162</v>
      </c>
    </row>
    <row r="331" spans="1:34" x14ac:dyDescent="0.2">
      <c r="A331">
        <v>1124</v>
      </c>
      <c r="B331">
        <v>967</v>
      </c>
      <c r="L331">
        <v>1124</v>
      </c>
      <c r="W331">
        <v>967</v>
      </c>
      <c r="AH331">
        <v>967</v>
      </c>
    </row>
    <row r="332" spans="1:34" x14ac:dyDescent="0.2">
      <c r="A332">
        <v>910</v>
      </c>
      <c r="B332">
        <v>1067</v>
      </c>
      <c r="L332">
        <v>910</v>
      </c>
      <c r="W332">
        <v>1067</v>
      </c>
      <c r="AH332">
        <v>1067</v>
      </c>
    </row>
    <row r="333" spans="1:34" x14ac:dyDescent="0.2">
      <c r="A333">
        <v>945</v>
      </c>
      <c r="B333">
        <v>993</v>
      </c>
      <c r="L333">
        <v>945</v>
      </c>
      <c r="W333">
        <v>993</v>
      </c>
      <c r="AH333">
        <v>993</v>
      </c>
    </row>
    <row r="334" spans="1:34" x14ac:dyDescent="0.2">
      <c r="A334">
        <v>1019</v>
      </c>
      <c r="B334">
        <v>945</v>
      </c>
      <c r="L334">
        <v>1019</v>
      </c>
      <c r="W334">
        <v>945</v>
      </c>
      <c r="AH334">
        <v>945</v>
      </c>
    </row>
    <row r="335" spans="1:34" x14ac:dyDescent="0.2">
      <c r="A335">
        <v>1003</v>
      </c>
      <c r="B335">
        <v>877</v>
      </c>
      <c r="L335">
        <v>1003</v>
      </c>
      <c r="W335">
        <v>877</v>
      </c>
      <c r="AH335">
        <v>877</v>
      </c>
    </row>
    <row r="336" spans="1:34" x14ac:dyDescent="0.2">
      <c r="A336">
        <v>1062</v>
      </c>
      <c r="B336">
        <v>1076</v>
      </c>
      <c r="L336">
        <v>1062</v>
      </c>
      <c r="W336">
        <v>1076</v>
      </c>
      <c r="AH336">
        <v>1076</v>
      </c>
    </row>
    <row r="337" spans="1:34" x14ac:dyDescent="0.2">
      <c r="A337">
        <v>959</v>
      </c>
      <c r="B337">
        <v>1017</v>
      </c>
      <c r="L337">
        <v>959</v>
      </c>
      <c r="W337">
        <v>1017</v>
      </c>
      <c r="AH337">
        <v>1017</v>
      </c>
    </row>
    <row r="338" spans="1:34" x14ac:dyDescent="0.2">
      <c r="A338">
        <v>876</v>
      </c>
      <c r="B338">
        <v>982</v>
      </c>
      <c r="L338">
        <v>876</v>
      </c>
      <c r="W338">
        <v>982</v>
      </c>
      <c r="AH338">
        <v>982</v>
      </c>
    </row>
    <row r="339" spans="1:34" x14ac:dyDescent="0.2">
      <c r="A339">
        <v>952</v>
      </c>
      <c r="B339">
        <v>982</v>
      </c>
      <c r="L339">
        <v>952</v>
      </c>
      <c r="W339">
        <v>982</v>
      </c>
      <c r="AH339">
        <v>982</v>
      </c>
    </row>
    <row r="340" spans="1:34" x14ac:dyDescent="0.2">
      <c r="A340">
        <v>1076</v>
      </c>
      <c r="B340">
        <v>1095</v>
      </c>
      <c r="L340">
        <v>1076</v>
      </c>
      <c r="W340">
        <v>1095</v>
      </c>
      <c r="AH340">
        <v>1095</v>
      </c>
    </row>
    <row r="341" spans="1:34" x14ac:dyDescent="0.2">
      <c r="A341">
        <v>1116</v>
      </c>
      <c r="B341">
        <v>1058</v>
      </c>
      <c r="L341">
        <v>1116</v>
      </c>
      <c r="W341">
        <v>1058</v>
      </c>
      <c r="AH341">
        <v>1058</v>
      </c>
    </row>
    <row r="342" spans="1:34" x14ac:dyDescent="0.2">
      <c r="A342">
        <v>1084</v>
      </c>
      <c r="B342">
        <v>857</v>
      </c>
      <c r="L342">
        <v>1084</v>
      </c>
      <c r="W342">
        <v>857</v>
      </c>
      <c r="AH342">
        <v>857</v>
      </c>
    </row>
    <row r="343" spans="1:34" x14ac:dyDescent="0.2">
      <c r="A343">
        <v>1108</v>
      </c>
      <c r="B343">
        <v>1075</v>
      </c>
      <c r="L343">
        <v>1108</v>
      </c>
      <c r="W343">
        <v>1075</v>
      </c>
      <c r="AH343">
        <v>1075</v>
      </c>
    </row>
    <row r="344" spans="1:34" x14ac:dyDescent="0.2">
      <c r="A344">
        <v>1050</v>
      </c>
      <c r="B344">
        <v>1032</v>
      </c>
      <c r="L344">
        <v>1050</v>
      </c>
      <c r="W344">
        <v>1032</v>
      </c>
      <c r="AH344">
        <v>1032</v>
      </c>
    </row>
    <row r="345" spans="1:34" x14ac:dyDescent="0.2">
      <c r="A345">
        <v>1008</v>
      </c>
      <c r="B345">
        <v>943</v>
      </c>
      <c r="L345">
        <v>1008</v>
      </c>
      <c r="W345">
        <v>943</v>
      </c>
      <c r="AH345">
        <v>943</v>
      </c>
    </row>
    <row r="346" spans="1:34" x14ac:dyDescent="0.2">
      <c r="A346">
        <v>1096</v>
      </c>
      <c r="B346">
        <v>1069</v>
      </c>
      <c r="L346">
        <v>1096</v>
      </c>
      <c r="W346">
        <v>1069</v>
      </c>
      <c r="AH346">
        <v>1069</v>
      </c>
    </row>
    <row r="347" spans="1:34" x14ac:dyDescent="0.2">
      <c r="A347">
        <v>1029</v>
      </c>
      <c r="B347">
        <v>858</v>
      </c>
      <c r="L347">
        <v>1029</v>
      </c>
      <c r="W347">
        <v>858</v>
      </c>
      <c r="AH347">
        <v>858</v>
      </c>
    </row>
    <row r="348" spans="1:34" x14ac:dyDescent="0.2">
      <c r="A348">
        <v>997</v>
      </c>
      <c r="B348">
        <v>1045</v>
      </c>
      <c r="L348">
        <v>997</v>
      </c>
      <c r="W348">
        <v>1045</v>
      </c>
      <c r="AH348">
        <v>1045</v>
      </c>
    </row>
    <row r="349" spans="1:34" x14ac:dyDescent="0.2">
      <c r="A349">
        <v>1041</v>
      </c>
      <c r="B349">
        <v>1026</v>
      </c>
      <c r="L349">
        <v>1041</v>
      </c>
      <c r="W349">
        <v>1026</v>
      </c>
      <c r="AH349">
        <v>1026</v>
      </c>
    </row>
    <row r="350" spans="1:34" x14ac:dyDescent="0.2">
      <c r="A350">
        <v>1116</v>
      </c>
      <c r="B350">
        <v>1053</v>
      </c>
      <c r="L350">
        <v>1116</v>
      </c>
      <c r="W350">
        <v>1053</v>
      </c>
      <c r="AH350">
        <v>1053</v>
      </c>
    </row>
    <row r="351" spans="1:34" x14ac:dyDescent="0.2">
      <c r="A351">
        <v>961</v>
      </c>
      <c r="B351">
        <v>1012</v>
      </c>
      <c r="L351">
        <v>961</v>
      </c>
      <c r="W351">
        <v>1012</v>
      </c>
      <c r="AH351">
        <v>1012</v>
      </c>
    </row>
    <row r="352" spans="1:34" x14ac:dyDescent="0.2">
      <c r="A352">
        <v>1040</v>
      </c>
      <c r="B352">
        <v>1017</v>
      </c>
      <c r="L352">
        <v>1040</v>
      </c>
      <c r="W352">
        <v>1017</v>
      </c>
      <c r="AH352">
        <v>1017</v>
      </c>
    </row>
    <row r="353" spans="1:34" x14ac:dyDescent="0.2">
      <c r="A353">
        <v>1002</v>
      </c>
      <c r="B353">
        <v>1041</v>
      </c>
      <c r="L353">
        <v>1002</v>
      </c>
      <c r="W353">
        <v>1041</v>
      </c>
      <c r="AH353">
        <v>1041</v>
      </c>
    </row>
    <row r="354" spans="1:34" x14ac:dyDescent="0.2">
      <c r="A354">
        <v>1013</v>
      </c>
      <c r="B354">
        <v>1155</v>
      </c>
      <c r="L354">
        <v>1013</v>
      </c>
      <c r="W354">
        <v>1155</v>
      </c>
      <c r="AH354">
        <v>1155</v>
      </c>
    </row>
    <row r="355" spans="1:34" x14ac:dyDescent="0.2">
      <c r="A355">
        <v>941</v>
      </c>
      <c r="B355">
        <v>1012</v>
      </c>
      <c r="L355">
        <v>941</v>
      </c>
      <c r="W355">
        <v>1012</v>
      </c>
      <c r="AH355">
        <v>1012</v>
      </c>
    </row>
    <row r="356" spans="1:34" x14ac:dyDescent="0.2">
      <c r="A356">
        <v>1001</v>
      </c>
      <c r="B356">
        <v>930</v>
      </c>
      <c r="L356">
        <v>1001</v>
      </c>
      <c r="W356">
        <v>930</v>
      </c>
      <c r="AH356">
        <v>930</v>
      </c>
    </row>
    <row r="357" spans="1:34" x14ac:dyDescent="0.2">
      <c r="A357">
        <v>1053</v>
      </c>
      <c r="B357">
        <v>1031</v>
      </c>
      <c r="L357">
        <v>1053</v>
      </c>
      <c r="W357">
        <v>1031</v>
      </c>
      <c r="AH357">
        <v>1031</v>
      </c>
    </row>
    <row r="358" spans="1:34" x14ac:dyDescent="0.2">
      <c r="A358">
        <v>1018</v>
      </c>
      <c r="B358">
        <v>1046</v>
      </c>
      <c r="L358">
        <v>1018</v>
      </c>
      <c r="W358">
        <v>1046</v>
      </c>
      <c r="AH358">
        <v>1046</v>
      </c>
    </row>
    <row r="359" spans="1:34" x14ac:dyDescent="0.2">
      <c r="A359">
        <v>1058</v>
      </c>
      <c r="B359">
        <v>1011</v>
      </c>
      <c r="L359">
        <v>1058</v>
      </c>
      <c r="W359">
        <v>1011</v>
      </c>
      <c r="AH359">
        <v>1011</v>
      </c>
    </row>
    <row r="360" spans="1:34" x14ac:dyDescent="0.2">
      <c r="A360">
        <v>918</v>
      </c>
      <c r="B360">
        <v>1027</v>
      </c>
      <c r="L360">
        <v>918</v>
      </c>
      <c r="W360">
        <v>1027</v>
      </c>
      <c r="AH360">
        <v>1027</v>
      </c>
    </row>
    <row r="361" spans="1:34" x14ac:dyDescent="0.2">
      <c r="A361">
        <v>1063</v>
      </c>
      <c r="B361">
        <v>793</v>
      </c>
      <c r="L361">
        <v>1063</v>
      </c>
      <c r="W361">
        <v>793</v>
      </c>
      <c r="AH361">
        <v>793</v>
      </c>
    </row>
    <row r="362" spans="1:34" x14ac:dyDescent="0.2">
      <c r="A362">
        <v>967</v>
      </c>
      <c r="B362">
        <v>1060</v>
      </c>
      <c r="L362">
        <v>967</v>
      </c>
      <c r="W362">
        <v>1060</v>
      </c>
      <c r="AH362">
        <v>1060</v>
      </c>
    </row>
    <row r="363" spans="1:34" x14ac:dyDescent="0.2">
      <c r="A363">
        <v>925</v>
      </c>
      <c r="B363">
        <v>1093</v>
      </c>
      <c r="L363">
        <v>925</v>
      </c>
      <c r="W363">
        <v>1093</v>
      </c>
      <c r="AH363">
        <v>1093</v>
      </c>
    </row>
    <row r="364" spans="1:34" x14ac:dyDescent="0.2">
      <c r="A364">
        <v>1106</v>
      </c>
      <c r="B364">
        <v>992</v>
      </c>
      <c r="L364">
        <v>1106</v>
      </c>
      <c r="W364">
        <v>992</v>
      </c>
      <c r="AH364">
        <v>992</v>
      </c>
    </row>
    <row r="365" spans="1:34" x14ac:dyDescent="0.2">
      <c r="A365">
        <v>1095</v>
      </c>
      <c r="B365">
        <v>1096</v>
      </c>
      <c r="L365">
        <v>1095</v>
      </c>
      <c r="W365">
        <v>1096</v>
      </c>
      <c r="AH365">
        <v>1096</v>
      </c>
    </row>
    <row r="366" spans="1:34" x14ac:dyDescent="0.2">
      <c r="A366">
        <v>1017</v>
      </c>
      <c r="B366">
        <v>1044</v>
      </c>
      <c r="L366">
        <v>1017</v>
      </c>
      <c r="W366">
        <v>1044</v>
      </c>
      <c r="AH366">
        <v>1044</v>
      </c>
    </row>
    <row r="367" spans="1:34" x14ac:dyDescent="0.2">
      <c r="A367">
        <v>1029</v>
      </c>
      <c r="B367">
        <v>1083</v>
      </c>
      <c r="L367">
        <v>1029</v>
      </c>
      <c r="W367">
        <v>1083</v>
      </c>
      <c r="AH367">
        <v>1083</v>
      </c>
    </row>
    <row r="368" spans="1:34" x14ac:dyDescent="0.2">
      <c r="A368">
        <v>1154</v>
      </c>
      <c r="B368">
        <v>1096</v>
      </c>
      <c r="L368">
        <v>1154</v>
      </c>
      <c r="W368">
        <v>1096</v>
      </c>
      <c r="AH368">
        <v>1096</v>
      </c>
    </row>
    <row r="369" spans="1:34" x14ac:dyDescent="0.2">
      <c r="A369">
        <v>1075</v>
      </c>
      <c r="B369">
        <v>923</v>
      </c>
      <c r="L369">
        <v>1075</v>
      </c>
      <c r="W369">
        <v>923</v>
      </c>
      <c r="AH369">
        <v>923</v>
      </c>
    </row>
    <row r="370" spans="1:34" x14ac:dyDescent="0.2">
      <c r="A370">
        <v>993</v>
      </c>
      <c r="B370">
        <v>959</v>
      </c>
      <c r="L370">
        <v>993</v>
      </c>
      <c r="W370">
        <v>959</v>
      </c>
      <c r="AH370">
        <v>959</v>
      </c>
    </row>
    <row r="371" spans="1:34" x14ac:dyDescent="0.2">
      <c r="A371">
        <v>1069</v>
      </c>
      <c r="B371">
        <v>997</v>
      </c>
      <c r="L371">
        <v>1069</v>
      </c>
      <c r="W371">
        <v>997</v>
      </c>
      <c r="AH371">
        <v>997</v>
      </c>
    </row>
    <row r="372" spans="1:34" x14ac:dyDescent="0.2">
      <c r="A372">
        <v>1062</v>
      </c>
      <c r="B372">
        <v>788</v>
      </c>
      <c r="L372">
        <v>1062</v>
      </c>
      <c r="W372">
        <v>788</v>
      </c>
      <c r="AH372">
        <v>788</v>
      </c>
    </row>
    <row r="373" spans="1:34" x14ac:dyDescent="0.2">
      <c r="A373">
        <v>914</v>
      </c>
      <c r="B373">
        <v>947</v>
      </c>
      <c r="L373">
        <v>914</v>
      </c>
      <c r="W373">
        <v>947</v>
      </c>
      <c r="AH373">
        <v>947</v>
      </c>
    </row>
    <row r="374" spans="1:34" x14ac:dyDescent="0.2">
      <c r="A374">
        <v>908</v>
      </c>
      <c r="B374">
        <v>1055</v>
      </c>
      <c r="L374">
        <v>908</v>
      </c>
      <c r="W374">
        <v>1055</v>
      </c>
      <c r="AH374">
        <v>1055</v>
      </c>
    </row>
    <row r="375" spans="1:34" x14ac:dyDescent="0.2">
      <c r="A375">
        <v>973</v>
      </c>
      <c r="B375">
        <v>991</v>
      </c>
      <c r="L375">
        <v>973</v>
      </c>
      <c r="W375">
        <v>991</v>
      </c>
      <c r="AH375">
        <v>991</v>
      </c>
    </row>
    <row r="376" spans="1:34" x14ac:dyDescent="0.2">
      <c r="A376">
        <v>961</v>
      </c>
      <c r="B376">
        <v>952</v>
      </c>
      <c r="L376">
        <v>961</v>
      </c>
      <c r="W376">
        <v>952</v>
      </c>
      <c r="AH376">
        <v>952</v>
      </c>
    </row>
    <row r="377" spans="1:34" x14ac:dyDescent="0.2">
      <c r="A377">
        <v>1034</v>
      </c>
      <c r="B377">
        <v>1034</v>
      </c>
      <c r="L377">
        <v>1034</v>
      </c>
      <c r="W377">
        <v>1034</v>
      </c>
      <c r="AH377">
        <v>1034</v>
      </c>
    </row>
    <row r="378" spans="1:34" x14ac:dyDescent="0.2">
      <c r="A378">
        <v>1034</v>
      </c>
      <c r="B378">
        <v>987</v>
      </c>
      <c r="L378">
        <v>1034</v>
      </c>
      <c r="W378">
        <v>987</v>
      </c>
      <c r="AH378">
        <v>987</v>
      </c>
    </row>
    <row r="379" spans="1:34" x14ac:dyDescent="0.2">
      <c r="A379">
        <v>1092</v>
      </c>
      <c r="B379">
        <v>1038</v>
      </c>
      <c r="L379">
        <v>1092</v>
      </c>
      <c r="W379">
        <v>1038</v>
      </c>
      <c r="AH379">
        <v>1038</v>
      </c>
    </row>
    <row r="380" spans="1:34" x14ac:dyDescent="0.2">
      <c r="A380">
        <v>1023</v>
      </c>
      <c r="B380">
        <v>1053</v>
      </c>
      <c r="L380">
        <v>1023</v>
      </c>
      <c r="W380">
        <v>1053</v>
      </c>
      <c r="AH380">
        <v>1053</v>
      </c>
    </row>
    <row r="381" spans="1:34" x14ac:dyDescent="0.2">
      <c r="A381">
        <v>1012</v>
      </c>
      <c r="B381">
        <v>1108</v>
      </c>
      <c r="L381">
        <v>1012</v>
      </c>
      <c r="W381">
        <v>1108</v>
      </c>
      <c r="AH381">
        <v>1108</v>
      </c>
    </row>
    <row r="382" spans="1:34" x14ac:dyDescent="0.2">
      <c r="A382">
        <v>1066</v>
      </c>
      <c r="B382">
        <v>1169</v>
      </c>
      <c r="L382">
        <v>1066</v>
      </c>
      <c r="W382">
        <v>1169</v>
      </c>
      <c r="AH382">
        <v>1169</v>
      </c>
    </row>
    <row r="383" spans="1:34" x14ac:dyDescent="0.2">
      <c r="A383">
        <v>997</v>
      </c>
      <c r="B383">
        <v>1006</v>
      </c>
      <c r="L383">
        <v>997</v>
      </c>
      <c r="W383">
        <v>1006</v>
      </c>
      <c r="AH383">
        <v>1006</v>
      </c>
    </row>
    <row r="384" spans="1:34" x14ac:dyDescent="0.2">
      <c r="A384">
        <v>1073</v>
      </c>
      <c r="B384">
        <v>865</v>
      </c>
      <c r="L384">
        <v>1073</v>
      </c>
      <c r="W384">
        <v>865</v>
      </c>
      <c r="AH384">
        <v>865</v>
      </c>
    </row>
    <row r="385" spans="1:34" x14ac:dyDescent="0.2">
      <c r="A385">
        <v>1052</v>
      </c>
      <c r="B385">
        <v>1012</v>
      </c>
      <c r="L385">
        <v>1052</v>
      </c>
      <c r="W385">
        <v>1012</v>
      </c>
      <c r="AH385">
        <v>1012</v>
      </c>
    </row>
    <row r="386" spans="1:34" x14ac:dyDescent="0.2">
      <c r="A386">
        <v>1039</v>
      </c>
      <c r="B386">
        <v>777</v>
      </c>
      <c r="L386">
        <v>1039</v>
      </c>
      <c r="W386">
        <v>777</v>
      </c>
      <c r="AH386">
        <v>777</v>
      </c>
    </row>
    <row r="387" spans="1:34" x14ac:dyDescent="0.2">
      <c r="A387">
        <v>1038</v>
      </c>
      <c r="B387">
        <v>1003</v>
      </c>
      <c r="L387">
        <v>1038</v>
      </c>
      <c r="W387">
        <v>1003</v>
      </c>
      <c r="AH387">
        <v>1003</v>
      </c>
    </row>
    <row r="388" spans="1:34" x14ac:dyDescent="0.2">
      <c r="A388">
        <v>983</v>
      </c>
      <c r="B388">
        <v>1090</v>
      </c>
      <c r="L388">
        <v>983</v>
      </c>
      <c r="W388">
        <v>1090</v>
      </c>
      <c r="AH388">
        <v>1090</v>
      </c>
    </row>
    <row r="389" spans="1:34" x14ac:dyDescent="0.2">
      <c r="A389">
        <v>1035</v>
      </c>
      <c r="B389">
        <v>914</v>
      </c>
      <c r="L389">
        <v>1035</v>
      </c>
      <c r="W389">
        <v>914</v>
      </c>
      <c r="AH389">
        <v>914</v>
      </c>
    </row>
    <row r="390" spans="1:34" x14ac:dyDescent="0.2">
      <c r="A390">
        <v>971</v>
      </c>
      <c r="B390">
        <v>967</v>
      </c>
      <c r="L390">
        <v>971</v>
      </c>
      <c r="W390">
        <v>967</v>
      </c>
      <c r="AH390">
        <v>967</v>
      </c>
    </row>
    <row r="391" spans="1:34" x14ac:dyDescent="0.2">
      <c r="A391">
        <v>1099</v>
      </c>
      <c r="B391">
        <v>876</v>
      </c>
      <c r="L391">
        <v>1099</v>
      </c>
      <c r="W391">
        <v>876</v>
      </c>
      <c r="AH391">
        <v>876</v>
      </c>
    </row>
    <row r="392" spans="1:34" x14ac:dyDescent="0.2">
      <c r="A392">
        <v>1034</v>
      </c>
      <c r="B392">
        <v>1138</v>
      </c>
      <c r="L392">
        <v>1034</v>
      </c>
      <c r="W392">
        <v>1138</v>
      </c>
      <c r="AH392">
        <v>1138</v>
      </c>
    </row>
    <row r="393" spans="1:34" x14ac:dyDescent="0.2">
      <c r="A393">
        <v>1090</v>
      </c>
      <c r="B393">
        <v>979</v>
      </c>
      <c r="L393">
        <v>1090</v>
      </c>
      <c r="W393">
        <v>979</v>
      </c>
      <c r="AH393">
        <v>979</v>
      </c>
    </row>
    <row r="394" spans="1:34" x14ac:dyDescent="0.2">
      <c r="A394">
        <v>997</v>
      </c>
      <c r="B394">
        <v>991</v>
      </c>
      <c r="L394">
        <v>997</v>
      </c>
      <c r="W394">
        <v>991</v>
      </c>
      <c r="AH394">
        <v>991</v>
      </c>
    </row>
    <row r="395" spans="1:34" x14ac:dyDescent="0.2">
      <c r="A395">
        <v>1022</v>
      </c>
      <c r="B395">
        <v>1191</v>
      </c>
      <c r="L395">
        <v>1022</v>
      </c>
      <c r="W395">
        <v>1191</v>
      </c>
      <c r="AH395">
        <v>1191</v>
      </c>
    </row>
    <row r="396" spans="1:34" x14ac:dyDescent="0.2">
      <c r="A396">
        <v>1041</v>
      </c>
      <c r="B396">
        <v>956</v>
      </c>
      <c r="L396">
        <v>1041</v>
      </c>
      <c r="W396">
        <v>956</v>
      </c>
      <c r="AH396">
        <v>956</v>
      </c>
    </row>
    <row r="397" spans="1:34" x14ac:dyDescent="0.2">
      <c r="A397">
        <v>1053</v>
      </c>
      <c r="B397">
        <v>1064</v>
      </c>
      <c r="L397">
        <v>1053</v>
      </c>
      <c r="W397">
        <v>1064</v>
      </c>
      <c r="AH397">
        <v>1064</v>
      </c>
    </row>
    <row r="398" spans="1:34" x14ac:dyDescent="0.2">
      <c r="A398">
        <v>1001</v>
      </c>
      <c r="B398">
        <v>1008</v>
      </c>
      <c r="L398">
        <v>1001</v>
      </c>
      <c r="W398">
        <v>1008</v>
      </c>
      <c r="AH398">
        <v>1008</v>
      </c>
    </row>
    <row r="399" spans="1:34" x14ac:dyDescent="0.2">
      <c r="A399">
        <v>1004</v>
      </c>
      <c r="B399">
        <v>1021</v>
      </c>
      <c r="L399">
        <v>1004</v>
      </c>
      <c r="W399">
        <v>1021</v>
      </c>
      <c r="AH399">
        <v>1021</v>
      </c>
    </row>
    <row r="400" spans="1:34" x14ac:dyDescent="0.2">
      <c r="A400">
        <v>1033</v>
      </c>
      <c r="B400">
        <v>1029</v>
      </c>
      <c r="L400">
        <v>1033</v>
      </c>
      <c r="W400">
        <v>1029</v>
      </c>
      <c r="AH400">
        <v>1029</v>
      </c>
    </row>
    <row r="401" spans="1:34" x14ac:dyDescent="0.2">
      <c r="A401">
        <v>1099</v>
      </c>
      <c r="B401">
        <v>989</v>
      </c>
      <c r="L401">
        <v>1099</v>
      </c>
      <c r="W401">
        <v>989</v>
      </c>
      <c r="AH401">
        <v>989</v>
      </c>
    </row>
    <row r="402" spans="1:34" x14ac:dyDescent="0.2">
      <c r="A402">
        <v>961</v>
      </c>
      <c r="B402">
        <v>1074</v>
      </c>
      <c r="L402">
        <v>961</v>
      </c>
      <c r="W402">
        <v>1074</v>
      </c>
      <c r="AH402">
        <v>1074</v>
      </c>
    </row>
    <row r="403" spans="1:34" x14ac:dyDescent="0.2">
      <c r="A403">
        <v>1031</v>
      </c>
      <c r="B403">
        <v>870</v>
      </c>
      <c r="L403">
        <v>1031</v>
      </c>
      <c r="W403">
        <v>870</v>
      </c>
      <c r="AH403">
        <v>870</v>
      </c>
    </row>
    <row r="404" spans="1:34" x14ac:dyDescent="0.2">
      <c r="A404">
        <v>976</v>
      </c>
      <c r="B404">
        <v>1147</v>
      </c>
      <c r="L404">
        <v>976</v>
      </c>
      <c r="W404">
        <v>1147</v>
      </c>
      <c r="AH404">
        <v>1147</v>
      </c>
    </row>
    <row r="405" spans="1:34" x14ac:dyDescent="0.2">
      <c r="A405">
        <v>1129</v>
      </c>
      <c r="B405">
        <v>945</v>
      </c>
      <c r="L405">
        <v>1129</v>
      </c>
      <c r="W405">
        <v>945</v>
      </c>
      <c r="AH405">
        <v>945</v>
      </c>
    </row>
    <row r="406" spans="1:34" x14ac:dyDescent="0.2">
      <c r="A406">
        <v>1040</v>
      </c>
      <c r="B406">
        <v>1020</v>
      </c>
      <c r="L406">
        <v>1040</v>
      </c>
      <c r="W406">
        <v>1020</v>
      </c>
      <c r="AH406">
        <v>1020</v>
      </c>
    </row>
    <row r="407" spans="1:34" x14ac:dyDescent="0.2">
      <c r="A407">
        <v>1082</v>
      </c>
      <c r="B407">
        <v>925</v>
      </c>
      <c r="L407">
        <v>1082</v>
      </c>
      <c r="W407">
        <v>925</v>
      </c>
      <c r="AH407">
        <v>925</v>
      </c>
    </row>
    <row r="408" spans="1:34" x14ac:dyDescent="0.2">
      <c r="A408">
        <v>963</v>
      </c>
      <c r="B408">
        <v>1018</v>
      </c>
      <c r="L408">
        <v>963</v>
      </c>
      <c r="W408">
        <v>1018</v>
      </c>
      <c r="AH408">
        <v>1018</v>
      </c>
    </row>
    <row r="409" spans="1:34" x14ac:dyDescent="0.2">
      <c r="A409">
        <v>1011</v>
      </c>
      <c r="B409">
        <v>1080</v>
      </c>
      <c r="L409">
        <v>1011</v>
      </c>
      <c r="W409">
        <v>1080</v>
      </c>
      <c r="AH409">
        <v>1080</v>
      </c>
    </row>
    <row r="410" spans="1:34" x14ac:dyDescent="0.2">
      <c r="A410">
        <v>1123</v>
      </c>
      <c r="B410">
        <v>1106</v>
      </c>
      <c r="L410">
        <v>1123</v>
      </c>
      <c r="W410">
        <v>1106</v>
      </c>
      <c r="AH410">
        <v>1106</v>
      </c>
    </row>
    <row r="411" spans="1:34" x14ac:dyDescent="0.2">
      <c r="A411">
        <v>1010</v>
      </c>
      <c r="B411">
        <v>1104</v>
      </c>
      <c r="L411">
        <v>1010</v>
      </c>
      <c r="W411">
        <v>1104</v>
      </c>
      <c r="AH411">
        <v>1104</v>
      </c>
    </row>
    <row r="412" spans="1:34" x14ac:dyDescent="0.2">
      <c r="A412">
        <v>964</v>
      </c>
      <c r="B412">
        <v>1078</v>
      </c>
      <c r="L412">
        <v>964</v>
      </c>
      <c r="W412">
        <v>1078</v>
      </c>
      <c r="AH412">
        <v>1078</v>
      </c>
    </row>
    <row r="413" spans="1:34" x14ac:dyDescent="0.2">
      <c r="A413">
        <v>1038</v>
      </c>
      <c r="B413">
        <v>1034</v>
      </c>
      <c r="L413">
        <v>1038</v>
      </c>
      <c r="W413">
        <v>1034</v>
      </c>
      <c r="AH413">
        <v>1034</v>
      </c>
    </row>
    <row r="414" spans="1:34" x14ac:dyDescent="0.2">
      <c r="A414">
        <v>1009</v>
      </c>
      <c r="B414">
        <v>1089</v>
      </c>
      <c r="L414">
        <v>1009</v>
      </c>
      <c r="W414">
        <v>1089</v>
      </c>
      <c r="AH414">
        <v>1089</v>
      </c>
    </row>
    <row r="415" spans="1:34" x14ac:dyDescent="0.2">
      <c r="A415">
        <v>978</v>
      </c>
      <c r="B415">
        <v>998</v>
      </c>
      <c r="L415">
        <v>978</v>
      </c>
      <c r="W415">
        <v>998</v>
      </c>
      <c r="AH415">
        <v>998</v>
      </c>
    </row>
    <row r="416" spans="1:34" x14ac:dyDescent="0.2">
      <c r="A416">
        <v>980</v>
      </c>
      <c r="B416">
        <v>1095</v>
      </c>
      <c r="L416">
        <v>980</v>
      </c>
      <c r="W416">
        <v>1095</v>
      </c>
      <c r="AH416">
        <v>1095</v>
      </c>
    </row>
    <row r="417" spans="1:34" x14ac:dyDescent="0.2">
      <c r="A417">
        <v>1039</v>
      </c>
      <c r="B417">
        <v>1041</v>
      </c>
      <c r="L417">
        <v>1039</v>
      </c>
      <c r="W417">
        <v>1041</v>
      </c>
      <c r="AH417">
        <v>1041</v>
      </c>
    </row>
    <row r="418" spans="1:34" x14ac:dyDescent="0.2">
      <c r="A418">
        <v>1009</v>
      </c>
      <c r="B418">
        <v>1133</v>
      </c>
      <c r="L418">
        <v>1009</v>
      </c>
      <c r="W418">
        <v>1133</v>
      </c>
      <c r="AH418">
        <v>1133</v>
      </c>
    </row>
    <row r="419" spans="1:34" x14ac:dyDescent="0.2">
      <c r="A419">
        <v>996</v>
      </c>
      <c r="B419">
        <v>1083</v>
      </c>
      <c r="L419">
        <v>996</v>
      </c>
      <c r="W419">
        <v>1083</v>
      </c>
      <c r="AH419">
        <v>1083</v>
      </c>
    </row>
    <row r="420" spans="1:34" x14ac:dyDescent="0.2">
      <c r="A420">
        <v>936</v>
      </c>
      <c r="B420">
        <v>964</v>
      </c>
      <c r="L420">
        <v>936</v>
      </c>
      <c r="W420">
        <v>964</v>
      </c>
      <c r="AH420">
        <v>964</v>
      </c>
    </row>
    <row r="421" spans="1:34" x14ac:dyDescent="0.2">
      <c r="A421">
        <v>1049</v>
      </c>
      <c r="B421">
        <v>1129</v>
      </c>
      <c r="L421">
        <v>1049</v>
      </c>
      <c r="W421">
        <v>1129</v>
      </c>
      <c r="AH421">
        <v>1129</v>
      </c>
    </row>
    <row r="422" spans="1:34" x14ac:dyDescent="0.2">
      <c r="A422">
        <v>839</v>
      </c>
      <c r="B422">
        <v>1070</v>
      </c>
      <c r="L422">
        <v>839</v>
      </c>
      <c r="W422">
        <v>1070</v>
      </c>
      <c r="AH422">
        <v>1070</v>
      </c>
    </row>
    <row r="423" spans="1:34" x14ac:dyDescent="0.2">
      <c r="A423">
        <v>1020</v>
      </c>
      <c r="B423">
        <v>961</v>
      </c>
      <c r="L423">
        <v>1020</v>
      </c>
      <c r="W423">
        <v>961</v>
      </c>
      <c r="AH423">
        <v>961</v>
      </c>
    </row>
    <row r="424" spans="1:34" x14ac:dyDescent="0.2">
      <c r="A424">
        <v>1021</v>
      </c>
      <c r="B424">
        <v>1047</v>
      </c>
      <c r="L424">
        <v>1021</v>
      </c>
      <c r="W424">
        <v>1047</v>
      </c>
      <c r="AH424">
        <v>1047</v>
      </c>
    </row>
    <row r="425" spans="1:34" x14ac:dyDescent="0.2">
      <c r="A425">
        <v>988</v>
      </c>
      <c r="B425">
        <v>1001</v>
      </c>
      <c r="L425">
        <v>988</v>
      </c>
      <c r="W425">
        <v>1001</v>
      </c>
      <c r="AH425">
        <v>1001</v>
      </c>
    </row>
    <row r="426" spans="1:34" x14ac:dyDescent="0.2">
      <c r="A426">
        <v>1061</v>
      </c>
      <c r="B426">
        <v>855</v>
      </c>
      <c r="L426">
        <v>1061</v>
      </c>
      <c r="W426">
        <v>855</v>
      </c>
      <c r="AH426">
        <v>855</v>
      </c>
    </row>
    <row r="427" spans="1:34" x14ac:dyDescent="0.2">
      <c r="A427">
        <v>1104</v>
      </c>
      <c r="B427">
        <v>1023</v>
      </c>
      <c r="L427">
        <v>1104</v>
      </c>
      <c r="W427">
        <v>1023</v>
      </c>
      <c r="AH427">
        <v>1023</v>
      </c>
    </row>
    <row r="428" spans="1:34" x14ac:dyDescent="0.2">
      <c r="A428">
        <v>940</v>
      </c>
      <c r="B428">
        <v>1108</v>
      </c>
      <c r="L428">
        <v>940</v>
      </c>
      <c r="W428">
        <v>1108</v>
      </c>
      <c r="AH428">
        <v>1108</v>
      </c>
    </row>
    <row r="429" spans="1:34" x14ac:dyDescent="0.2">
      <c r="A429">
        <v>1083</v>
      </c>
      <c r="B429">
        <v>937</v>
      </c>
      <c r="L429">
        <v>1083</v>
      </c>
      <c r="W429">
        <v>937</v>
      </c>
      <c r="AH429">
        <v>937</v>
      </c>
    </row>
    <row r="430" spans="1:34" x14ac:dyDescent="0.2">
      <c r="A430">
        <v>981</v>
      </c>
      <c r="B430">
        <v>1076</v>
      </c>
      <c r="L430">
        <v>981</v>
      </c>
      <c r="W430">
        <v>1076</v>
      </c>
      <c r="AH430">
        <v>1076</v>
      </c>
    </row>
    <row r="431" spans="1:34" x14ac:dyDescent="0.2">
      <c r="A431">
        <v>1119</v>
      </c>
      <c r="B431">
        <v>1080</v>
      </c>
      <c r="L431">
        <v>1119</v>
      </c>
      <c r="W431">
        <v>1080</v>
      </c>
      <c r="AH431">
        <v>1080</v>
      </c>
    </row>
    <row r="432" spans="1:34" x14ac:dyDescent="0.2">
      <c r="A432">
        <v>1071</v>
      </c>
      <c r="B432">
        <v>964</v>
      </c>
      <c r="L432">
        <v>1071</v>
      </c>
      <c r="W432">
        <v>964</v>
      </c>
      <c r="AH432">
        <v>964</v>
      </c>
    </row>
    <row r="433" spans="1:34" x14ac:dyDescent="0.2">
      <c r="A433">
        <v>1017</v>
      </c>
      <c r="B433">
        <v>843</v>
      </c>
      <c r="L433">
        <v>1017</v>
      </c>
      <c r="W433">
        <v>843</v>
      </c>
      <c r="AH433">
        <v>843</v>
      </c>
    </row>
    <row r="434" spans="1:34" x14ac:dyDescent="0.2">
      <c r="A434">
        <v>1049</v>
      </c>
      <c r="B434">
        <v>1002</v>
      </c>
      <c r="L434">
        <v>1049</v>
      </c>
      <c r="W434">
        <v>1002</v>
      </c>
      <c r="AH434">
        <v>1002</v>
      </c>
    </row>
    <row r="435" spans="1:34" x14ac:dyDescent="0.2">
      <c r="A435">
        <v>800</v>
      </c>
      <c r="B435">
        <v>1073</v>
      </c>
      <c r="L435">
        <v>800</v>
      </c>
      <c r="W435">
        <v>1073</v>
      </c>
      <c r="AH435">
        <v>1073</v>
      </c>
    </row>
    <row r="436" spans="1:34" x14ac:dyDescent="0.2">
      <c r="A436">
        <v>868</v>
      </c>
      <c r="B436">
        <v>1029</v>
      </c>
      <c r="L436">
        <v>868</v>
      </c>
      <c r="W436">
        <v>1029</v>
      </c>
      <c r="AH436">
        <v>1029</v>
      </c>
    </row>
    <row r="437" spans="1:34" x14ac:dyDescent="0.2">
      <c r="A437">
        <v>1110</v>
      </c>
      <c r="B437">
        <v>1017</v>
      </c>
      <c r="L437">
        <v>1110</v>
      </c>
      <c r="W437">
        <v>1017</v>
      </c>
      <c r="AH437">
        <v>1017</v>
      </c>
    </row>
    <row r="438" spans="1:34" x14ac:dyDescent="0.2">
      <c r="A438">
        <v>937</v>
      </c>
      <c r="B438">
        <v>1062</v>
      </c>
      <c r="L438">
        <v>937</v>
      </c>
      <c r="W438">
        <v>1062</v>
      </c>
      <c r="AH438">
        <v>1062</v>
      </c>
    </row>
    <row r="439" spans="1:34" x14ac:dyDescent="0.2">
      <c r="A439">
        <v>887</v>
      </c>
      <c r="B439">
        <v>1097</v>
      </c>
      <c r="L439">
        <v>887</v>
      </c>
      <c r="W439">
        <v>1097</v>
      </c>
      <c r="AH439">
        <v>1097</v>
      </c>
    </row>
    <row r="440" spans="1:34" x14ac:dyDescent="0.2">
      <c r="A440">
        <v>889</v>
      </c>
      <c r="B440">
        <v>973</v>
      </c>
      <c r="L440">
        <v>889</v>
      </c>
      <c r="W440">
        <v>973</v>
      </c>
      <c r="AH440">
        <v>973</v>
      </c>
    </row>
    <row r="441" spans="1:34" x14ac:dyDescent="0.2">
      <c r="A441">
        <v>905</v>
      </c>
      <c r="B441">
        <v>1003</v>
      </c>
      <c r="L441">
        <v>905</v>
      </c>
      <c r="W441">
        <v>1003</v>
      </c>
      <c r="AH441">
        <v>1003</v>
      </c>
    </row>
    <row r="442" spans="1:34" x14ac:dyDescent="0.2">
      <c r="A442">
        <v>1038</v>
      </c>
      <c r="B442">
        <v>1074</v>
      </c>
      <c r="L442">
        <v>1038</v>
      </c>
      <c r="W442">
        <v>1074</v>
      </c>
      <c r="AH442">
        <v>1074</v>
      </c>
    </row>
    <row r="443" spans="1:34" x14ac:dyDescent="0.2">
      <c r="A443">
        <v>1122</v>
      </c>
      <c r="B443">
        <v>1013</v>
      </c>
      <c r="L443">
        <v>1122</v>
      </c>
      <c r="W443">
        <v>1013</v>
      </c>
      <c r="AH443">
        <v>1013</v>
      </c>
    </row>
    <row r="444" spans="1:34" x14ac:dyDescent="0.2">
      <c r="A444">
        <v>1065</v>
      </c>
      <c r="B444">
        <v>1027</v>
      </c>
      <c r="L444">
        <v>1065</v>
      </c>
      <c r="W444">
        <v>1027</v>
      </c>
      <c r="AH444">
        <v>1027</v>
      </c>
    </row>
    <row r="445" spans="1:34" x14ac:dyDescent="0.2">
      <c r="A445">
        <v>1039</v>
      </c>
      <c r="B445">
        <v>961</v>
      </c>
      <c r="L445">
        <v>1039</v>
      </c>
      <c r="W445">
        <v>961</v>
      </c>
      <c r="AH445">
        <v>961</v>
      </c>
    </row>
    <row r="446" spans="1:34" x14ac:dyDescent="0.2">
      <c r="A446">
        <v>1007</v>
      </c>
      <c r="B446">
        <v>1063</v>
      </c>
      <c r="L446">
        <v>1007</v>
      </c>
      <c r="W446">
        <v>1063</v>
      </c>
      <c r="AH446">
        <v>1063</v>
      </c>
    </row>
    <row r="447" spans="1:34" x14ac:dyDescent="0.2">
      <c r="A447">
        <v>1018</v>
      </c>
      <c r="B447">
        <v>980</v>
      </c>
      <c r="L447">
        <v>1018</v>
      </c>
      <c r="W447">
        <v>980</v>
      </c>
      <c r="AH447">
        <v>980</v>
      </c>
    </row>
    <row r="448" spans="1:34" x14ac:dyDescent="0.2">
      <c r="A448">
        <v>1000</v>
      </c>
      <c r="B448">
        <v>1370</v>
      </c>
      <c r="L448">
        <v>1000</v>
      </c>
      <c r="W448">
        <v>1370</v>
      </c>
      <c r="AH448">
        <v>1370</v>
      </c>
    </row>
    <row r="449" spans="1:34" x14ac:dyDescent="0.2">
      <c r="A449">
        <v>934</v>
      </c>
      <c r="B449">
        <v>1084</v>
      </c>
      <c r="L449">
        <v>934</v>
      </c>
      <c r="W449">
        <v>1084</v>
      </c>
      <c r="AH449">
        <v>1084</v>
      </c>
    </row>
    <row r="450" spans="1:34" x14ac:dyDescent="0.2">
      <c r="A450">
        <v>1000</v>
      </c>
      <c r="B450">
        <v>1048</v>
      </c>
      <c r="L450">
        <v>1000</v>
      </c>
      <c r="W450">
        <v>1048</v>
      </c>
      <c r="AH450">
        <v>1048</v>
      </c>
    </row>
    <row r="451" spans="1:34" x14ac:dyDescent="0.2">
      <c r="A451">
        <v>1045</v>
      </c>
      <c r="B451">
        <v>1018</v>
      </c>
      <c r="L451">
        <v>1045</v>
      </c>
      <c r="W451">
        <v>1018</v>
      </c>
      <c r="AH451">
        <v>1018</v>
      </c>
    </row>
    <row r="452" spans="1:34" x14ac:dyDescent="0.2">
      <c r="A452">
        <v>1048</v>
      </c>
      <c r="B452">
        <v>1058</v>
      </c>
      <c r="L452">
        <v>1048</v>
      </c>
      <c r="W452">
        <v>1058</v>
      </c>
      <c r="AH452">
        <v>1058</v>
      </c>
    </row>
    <row r="453" spans="1:34" x14ac:dyDescent="0.2">
      <c r="A453">
        <v>1085</v>
      </c>
      <c r="B453">
        <v>1066</v>
      </c>
      <c r="L453">
        <v>1085</v>
      </c>
      <c r="W453">
        <v>1066</v>
      </c>
      <c r="AH453">
        <v>1066</v>
      </c>
    </row>
    <row r="454" spans="1:34" x14ac:dyDescent="0.2">
      <c r="A454">
        <v>966</v>
      </c>
      <c r="B454">
        <v>1159</v>
      </c>
      <c r="L454">
        <v>966</v>
      </c>
      <c r="W454">
        <v>1159</v>
      </c>
      <c r="AH454">
        <v>1159</v>
      </c>
    </row>
    <row r="455" spans="1:34" x14ac:dyDescent="0.2">
      <c r="A455">
        <v>1018</v>
      </c>
      <c r="B455">
        <v>1087</v>
      </c>
      <c r="L455">
        <v>1018</v>
      </c>
      <c r="W455">
        <v>1087</v>
      </c>
      <c r="AH455">
        <v>1087</v>
      </c>
    </row>
    <row r="456" spans="1:34" x14ac:dyDescent="0.2">
      <c r="A456">
        <v>945</v>
      </c>
      <c r="B456">
        <v>944</v>
      </c>
      <c r="L456">
        <v>945</v>
      </c>
      <c r="W456">
        <v>944</v>
      </c>
      <c r="AH456">
        <v>944</v>
      </c>
    </row>
    <row r="457" spans="1:34" x14ac:dyDescent="0.2">
      <c r="A457">
        <v>1143</v>
      </c>
      <c r="B457">
        <v>1087</v>
      </c>
      <c r="L457">
        <v>1143</v>
      </c>
      <c r="W457">
        <v>1087</v>
      </c>
      <c r="AH457">
        <v>1087</v>
      </c>
    </row>
    <row r="458" spans="1:34" x14ac:dyDescent="0.2">
      <c r="A458">
        <v>907</v>
      </c>
      <c r="B458">
        <v>808</v>
      </c>
      <c r="L458">
        <v>907</v>
      </c>
      <c r="W458">
        <v>808</v>
      </c>
      <c r="AH458">
        <v>808</v>
      </c>
    </row>
    <row r="459" spans="1:34" x14ac:dyDescent="0.2">
      <c r="A459">
        <v>1024</v>
      </c>
      <c r="B459">
        <v>1113</v>
      </c>
      <c r="L459">
        <v>1024</v>
      </c>
      <c r="W459">
        <v>1113</v>
      </c>
      <c r="AH459">
        <v>1113</v>
      </c>
    </row>
    <row r="460" spans="1:34" x14ac:dyDescent="0.2">
      <c r="A460">
        <v>1090</v>
      </c>
      <c r="B460">
        <v>1161</v>
      </c>
      <c r="L460">
        <v>1090</v>
      </c>
      <c r="W460">
        <v>1161</v>
      </c>
      <c r="AH460">
        <v>1161</v>
      </c>
    </row>
    <row r="461" spans="1:34" x14ac:dyDescent="0.2">
      <c r="A461">
        <v>937</v>
      </c>
      <c r="B461">
        <v>1154</v>
      </c>
      <c r="L461">
        <v>937</v>
      </c>
      <c r="W461">
        <v>1154</v>
      </c>
      <c r="AH461">
        <v>1154</v>
      </c>
    </row>
    <row r="462" spans="1:34" x14ac:dyDescent="0.2">
      <c r="A462">
        <v>1033</v>
      </c>
      <c r="B462">
        <v>1011</v>
      </c>
      <c r="L462">
        <v>1033</v>
      </c>
      <c r="W462">
        <v>1011</v>
      </c>
      <c r="AH462">
        <v>1011</v>
      </c>
    </row>
    <row r="463" spans="1:34" x14ac:dyDescent="0.2">
      <c r="A463">
        <v>1050</v>
      </c>
      <c r="B463">
        <v>1078</v>
      </c>
      <c r="L463">
        <v>1050</v>
      </c>
      <c r="W463">
        <v>1078</v>
      </c>
      <c r="AH463">
        <v>1078</v>
      </c>
    </row>
    <row r="464" spans="1:34" x14ac:dyDescent="0.2">
      <c r="A464">
        <v>1026</v>
      </c>
      <c r="B464">
        <v>1064</v>
      </c>
      <c r="L464">
        <v>1026</v>
      </c>
      <c r="W464">
        <v>1064</v>
      </c>
      <c r="AH464">
        <v>1064</v>
      </c>
    </row>
    <row r="465" spans="1:34" x14ac:dyDescent="0.2">
      <c r="A465">
        <v>957</v>
      </c>
      <c r="B465">
        <v>1062</v>
      </c>
      <c r="L465">
        <v>957</v>
      </c>
      <c r="W465">
        <v>1062</v>
      </c>
      <c r="AH465">
        <v>1062</v>
      </c>
    </row>
    <row r="466" spans="1:34" x14ac:dyDescent="0.2">
      <c r="A466">
        <v>1031</v>
      </c>
      <c r="B466">
        <v>1028</v>
      </c>
      <c r="L466">
        <v>1031</v>
      </c>
      <c r="W466">
        <v>1028</v>
      </c>
      <c r="AH466">
        <v>1028</v>
      </c>
    </row>
    <row r="467" spans="1:34" x14ac:dyDescent="0.2">
      <c r="A467">
        <v>971</v>
      </c>
      <c r="B467">
        <v>1046</v>
      </c>
      <c r="L467">
        <v>971</v>
      </c>
      <c r="W467">
        <v>1046</v>
      </c>
      <c r="AH467">
        <v>1046</v>
      </c>
    </row>
    <row r="468" spans="1:34" x14ac:dyDescent="0.2">
      <c r="A468">
        <v>1071</v>
      </c>
      <c r="B468">
        <v>986</v>
      </c>
      <c r="L468">
        <v>1071</v>
      </c>
      <c r="W468">
        <v>986</v>
      </c>
      <c r="AH468">
        <v>986</v>
      </c>
    </row>
    <row r="469" spans="1:34" x14ac:dyDescent="0.2">
      <c r="A469">
        <v>1131</v>
      </c>
      <c r="B469">
        <v>1085</v>
      </c>
      <c r="L469">
        <v>1131</v>
      </c>
      <c r="W469">
        <v>1085</v>
      </c>
      <c r="AH469">
        <v>1085</v>
      </c>
    </row>
    <row r="470" spans="1:34" x14ac:dyDescent="0.2">
      <c r="A470">
        <v>943</v>
      </c>
      <c r="B470">
        <v>1129</v>
      </c>
      <c r="L470">
        <v>943</v>
      </c>
      <c r="W470">
        <v>1129</v>
      </c>
      <c r="AH470">
        <v>1129</v>
      </c>
    </row>
    <row r="471" spans="1:34" x14ac:dyDescent="0.2">
      <c r="A471">
        <v>912</v>
      </c>
      <c r="B471">
        <v>1124</v>
      </c>
      <c r="L471">
        <v>912</v>
      </c>
      <c r="W471">
        <v>1124</v>
      </c>
      <c r="AH471">
        <v>1124</v>
      </c>
    </row>
    <row r="472" spans="1:34" x14ac:dyDescent="0.2">
      <c r="A472">
        <v>1015</v>
      </c>
      <c r="B472">
        <v>963</v>
      </c>
      <c r="L472">
        <v>1015</v>
      </c>
      <c r="W472">
        <v>963</v>
      </c>
      <c r="AH472">
        <v>963</v>
      </c>
    </row>
    <row r="473" spans="1:34" x14ac:dyDescent="0.2">
      <c r="A473">
        <v>992</v>
      </c>
      <c r="B473">
        <v>1083</v>
      </c>
      <c r="L473">
        <v>992</v>
      </c>
      <c r="W473">
        <v>1083</v>
      </c>
      <c r="AH473">
        <v>1083</v>
      </c>
    </row>
    <row r="474" spans="1:34" x14ac:dyDescent="0.2">
      <c r="A474">
        <v>1043</v>
      </c>
      <c r="B474">
        <v>908</v>
      </c>
      <c r="L474">
        <v>1043</v>
      </c>
      <c r="W474">
        <v>908</v>
      </c>
      <c r="AH474">
        <v>908</v>
      </c>
    </row>
    <row r="475" spans="1:34" x14ac:dyDescent="0.2">
      <c r="A475">
        <v>1047</v>
      </c>
      <c r="B475">
        <v>1050</v>
      </c>
      <c r="L475">
        <v>1047</v>
      </c>
      <c r="W475">
        <v>1050</v>
      </c>
      <c r="AH475">
        <v>1050</v>
      </c>
    </row>
    <row r="476" spans="1:34" x14ac:dyDescent="0.2">
      <c r="A476">
        <v>1091</v>
      </c>
      <c r="B476">
        <v>1075</v>
      </c>
      <c r="L476">
        <v>1091</v>
      </c>
      <c r="W476">
        <v>1075</v>
      </c>
      <c r="AH476">
        <v>1075</v>
      </c>
    </row>
    <row r="477" spans="1:34" x14ac:dyDescent="0.2">
      <c r="A477">
        <v>946</v>
      </c>
      <c r="B477">
        <v>1079</v>
      </c>
      <c r="L477">
        <v>946</v>
      </c>
      <c r="W477">
        <v>1079</v>
      </c>
      <c r="AH477">
        <v>1079</v>
      </c>
    </row>
    <row r="478" spans="1:34" x14ac:dyDescent="0.2">
      <c r="A478">
        <v>974</v>
      </c>
      <c r="B478">
        <v>1076</v>
      </c>
      <c r="L478">
        <v>974</v>
      </c>
      <c r="W478">
        <v>1076</v>
      </c>
      <c r="AH478">
        <v>1076</v>
      </c>
    </row>
    <row r="479" spans="1:34" x14ac:dyDescent="0.2">
      <c r="A479">
        <v>931</v>
      </c>
      <c r="B479">
        <v>1069</v>
      </c>
      <c r="L479">
        <v>931</v>
      </c>
      <c r="W479">
        <v>1069</v>
      </c>
      <c r="AH479">
        <v>1069</v>
      </c>
    </row>
    <row r="480" spans="1:34" x14ac:dyDescent="0.2">
      <c r="A480">
        <v>1069</v>
      </c>
      <c r="B480">
        <v>1075</v>
      </c>
      <c r="L480">
        <v>1069</v>
      </c>
      <c r="W480">
        <v>1075</v>
      </c>
      <c r="AH480">
        <v>1075</v>
      </c>
    </row>
    <row r="481" spans="1:34" x14ac:dyDescent="0.2">
      <c r="A481">
        <v>1098</v>
      </c>
      <c r="B481">
        <v>997</v>
      </c>
      <c r="L481">
        <v>1098</v>
      </c>
      <c r="W481">
        <v>997</v>
      </c>
      <c r="AH481">
        <v>997</v>
      </c>
    </row>
    <row r="482" spans="1:34" x14ac:dyDescent="0.2">
      <c r="A482">
        <v>950</v>
      </c>
      <c r="B482">
        <v>887</v>
      </c>
      <c r="L482">
        <v>950</v>
      </c>
      <c r="W482">
        <v>887</v>
      </c>
      <c r="AH482">
        <v>887</v>
      </c>
    </row>
    <row r="483" spans="1:34" x14ac:dyDescent="0.2">
      <c r="A483">
        <v>1091</v>
      </c>
      <c r="B483">
        <v>1029</v>
      </c>
      <c r="L483">
        <v>1091</v>
      </c>
      <c r="W483">
        <v>1029</v>
      </c>
      <c r="AH483">
        <v>1029</v>
      </c>
    </row>
    <row r="484" spans="1:34" x14ac:dyDescent="0.2">
      <c r="A484">
        <v>959</v>
      </c>
      <c r="B484">
        <v>1012</v>
      </c>
      <c r="L484">
        <v>959</v>
      </c>
      <c r="W484">
        <v>1012</v>
      </c>
      <c r="AH484">
        <v>1012</v>
      </c>
    </row>
    <row r="485" spans="1:34" x14ac:dyDescent="0.2">
      <c r="A485">
        <v>1015</v>
      </c>
      <c r="B485">
        <v>1090</v>
      </c>
      <c r="L485">
        <v>1015</v>
      </c>
      <c r="W485">
        <v>1090</v>
      </c>
      <c r="AH485">
        <v>1090</v>
      </c>
    </row>
    <row r="486" spans="1:34" x14ac:dyDescent="0.2">
      <c r="A486">
        <v>1035</v>
      </c>
      <c r="B486">
        <v>1126</v>
      </c>
      <c r="L486">
        <v>1035</v>
      </c>
      <c r="W486">
        <v>1126</v>
      </c>
      <c r="AH486">
        <v>1126</v>
      </c>
    </row>
    <row r="487" spans="1:34" x14ac:dyDescent="0.2">
      <c r="A487">
        <v>1043</v>
      </c>
      <c r="B487">
        <v>971</v>
      </c>
      <c r="L487">
        <v>1043</v>
      </c>
      <c r="W487">
        <v>971</v>
      </c>
      <c r="AH487">
        <v>971</v>
      </c>
    </row>
    <row r="488" spans="1:34" x14ac:dyDescent="0.2">
      <c r="A488">
        <v>1046</v>
      </c>
      <c r="B488">
        <v>1053</v>
      </c>
      <c r="L488">
        <v>1046</v>
      </c>
      <c r="W488">
        <v>1053</v>
      </c>
      <c r="AH488">
        <v>1053</v>
      </c>
    </row>
    <row r="489" spans="1:34" x14ac:dyDescent="0.2">
      <c r="A489">
        <v>960</v>
      </c>
      <c r="B489">
        <v>961</v>
      </c>
      <c r="L489">
        <v>960</v>
      </c>
      <c r="W489">
        <v>961</v>
      </c>
      <c r="AH489">
        <v>961</v>
      </c>
    </row>
    <row r="490" spans="1:34" x14ac:dyDescent="0.2">
      <c r="A490">
        <v>1110</v>
      </c>
      <c r="B490">
        <v>993</v>
      </c>
      <c r="L490">
        <v>1110</v>
      </c>
      <c r="W490">
        <v>993</v>
      </c>
      <c r="AH490">
        <v>993</v>
      </c>
    </row>
    <row r="491" spans="1:34" x14ac:dyDescent="0.2">
      <c r="A491">
        <v>1039</v>
      </c>
      <c r="B491">
        <v>1116</v>
      </c>
      <c r="L491">
        <v>1039</v>
      </c>
      <c r="W491">
        <v>1116</v>
      </c>
      <c r="AH491">
        <v>1116</v>
      </c>
    </row>
    <row r="492" spans="1:34" x14ac:dyDescent="0.2">
      <c r="A492">
        <v>953</v>
      </c>
      <c r="B492">
        <v>1017</v>
      </c>
      <c r="L492">
        <v>953</v>
      </c>
      <c r="W492">
        <v>1017</v>
      </c>
      <c r="AH492">
        <v>1017</v>
      </c>
    </row>
    <row r="493" spans="1:34" x14ac:dyDescent="0.2">
      <c r="A493">
        <v>1015</v>
      </c>
      <c r="B493">
        <v>1096</v>
      </c>
      <c r="L493">
        <v>1015</v>
      </c>
      <c r="W493">
        <v>1096</v>
      </c>
      <c r="AH493">
        <v>1096</v>
      </c>
    </row>
    <row r="494" spans="1:34" x14ac:dyDescent="0.2">
      <c r="A494">
        <v>980</v>
      </c>
      <c r="B494">
        <v>869</v>
      </c>
      <c r="L494">
        <v>980</v>
      </c>
      <c r="W494">
        <v>869</v>
      </c>
      <c r="AH494">
        <v>869</v>
      </c>
    </row>
    <row r="495" spans="1:34" x14ac:dyDescent="0.2">
      <c r="A495">
        <v>1016</v>
      </c>
      <c r="B495">
        <v>1084</v>
      </c>
      <c r="L495">
        <v>1016</v>
      </c>
      <c r="W495">
        <v>1084</v>
      </c>
      <c r="AH495">
        <v>1084</v>
      </c>
    </row>
    <row r="496" spans="1:34" x14ac:dyDescent="0.2">
      <c r="A496">
        <v>1034</v>
      </c>
      <c r="B496">
        <v>1106</v>
      </c>
      <c r="L496">
        <v>1034</v>
      </c>
      <c r="W496">
        <v>1106</v>
      </c>
      <c r="AH496">
        <v>1106</v>
      </c>
    </row>
    <row r="497" spans="1:34" x14ac:dyDescent="0.2">
      <c r="A497">
        <v>917</v>
      </c>
      <c r="B497">
        <v>1050</v>
      </c>
      <c r="L497">
        <v>917</v>
      </c>
      <c r="W497">
        <v>1050</v>
      </c>
      <c r="AH497">
        <v>1050</v>
      </c>
    </row>
    <row r="498" spans="1:34" x14ac:dyDescent="0.2">
      <c r="A498">
        <v>1075</v>
      </c>
      <c r="B498">
        <v>1040</v>
      </c>
      <c r="L498">
        <v>1075</v>
      </c>
      <c r="W498">
        <v>1040</v>
      </c>
      <c r="AH498">
        <v>1040</v>
      </c>
    </row>
    <row r="499" spans="1:34" x14ac:dyDescent="0.2">
      <c r="A499">
        <v>1046</v>
      </c>
      <c r="B499">
        <v>804</v>
      </c>
      <c r="L499">
        <v>1046</v>
      </c>
      <c r="W499">
        <v>804</v>
      </c>
      <c r="AH499">
        <v>804</v>
      </c>
    </row>
    <row r="500" spans="1:34" x14ac:dyDescent="0.2">
      <c r="A500">
        <v>1036</v>
      </c>
      <c r="B500">
        <v>1148</v>
      </c>
      <c r="L500">
        <v>1036</v>
      </c>
      <c r="W500">
        <v>1148</v>
      </c>
      <c r="AH500">
        <v>1148</v>
      </c>
    </row>
    <row r="501" spans="1:34" x14ac:dyDescent="0.2">
      <c r="A501">
        <v>1043</v>
      </c>
      <c r="B501">
        <v>1027</v>
      </c>
      <c r="L501">
        <v>1043</v>
      </c>
      <c r="W501">
        <v>1027</v>
      </c>
      <c r="AH501">
        <v>1027</v>
      </c>
    </row>
    <row r="502" spans="1:34" x14ac:dyDescent="0.2">
      <c r="A502">
        <v>1028</v>
      </c>
      <c r="B502">
        <v>1004</v>
      </c>
      <c r="L502">
        <v>1028</v>
      </c>
      <c r="W502">
        <v>1004</v>
      </c>
      <c r="AH502">
        <v>1004</v>
      </c>
    </row>
    <row r="503" spans="1:34" x14ac:dyDescent="0.2">
      <c r="A503">
        <v>924</v>
      </c>
      <c r="B503">
        <v>1200</v>
      </c>
      <c r="L503">
        <v>924</v>
      </c>
      <c r="W503">
        <v>1200</v>
      </c>
      <c r="AH503">
        <v>1200</v>
      </c>
    </row>
    <row r="504" spans="1:34" x14ac:dyDescent="0.2">
      <c r="A504">
        <v>977</v>
      </c>
      <c r="B504">
        <v>1069</v>
      </c>
      <c r="L504">
        <v>977</v>
      </c>
      <c r="W504">
        <v>1069</v>
      </c>
      <c r="AH504">
        <v>1069</v>
      </c>
    </row>
    <row r="505" spans="1:34" x14ac:dyDescent="0.2">
      <c r="A505">
        <v>1034</v>
      </c>
      <c r="B505">
        <v>1035</v>
      </c>
      <c r="L505">
        <v>1034</v>
      </c>
      <c r="W505">
        <v>1035</v>
      </c>
      <c r="AH505">
        <v>1035</v>
      </c>
    </row>
    <row r="506" spans="1:34" x14ac:dyDescent="0.2">
      <c r="A506">
        <v>1096</v>
      </c>
      <c r="B506">
        <v>997</v>
      </c>
      <c r="L506">
        <v>1096</v>
      </c>
      <c r="W506">
        <v>997</v>
      </c>
      <c r="AH506">
        <v>997</v>
      </c>
    </row>
    <row r="507" spans="1:34" x14ac:dyDescent="0.2">
      <c r="A507">
        <v>1041</v>
      </c>
      <c r="B507">
        <v>1019</v>
      </c>
      <c r="L507">
        <v>1041</v>
      </c>
      <c r="W507">
        <v>1019</v>
      </c>
      <c r="AH507">
        <v>1019</v>
      </c>
    </row>
    <row r="508" spans="1:34" x14ac:dyDescent="0.2">
      <c r="A508">
        <v>1051</v>
      </c>
      <c r="B508">
        <v>1154</v>
      </c>
      <c r="L508">
        <v>1051</v>
      </c>
      <c r="W508">
        <v>1154</v>
      </c>
      <c r="AH508">
        <v>1154</v>
      </c>
    </row>
    <row r="509" spans="1:34" x14ac:dyDescent="0.2">
      <c r="A509">
        <v>1062</v>
      </c>
      <c r="B509">
        <v>1034</v>
      </c>
      <c r="L509">
        <v>1062</v>
      </c>
      <c r="W509">
        <v>1034</v>
      </c>
      <c r="AH509">
        <v>1034</v>
      </c>
    </row>
    <row r="510" spans="1:34" x14ac:dyDescent="0.2">
      <c r="A510">
        <v>1063</v>
      </c>
      <c r="B510">
        <v>896</v>
      </c>
      <c r="L510">
        <v>1063</v>
      </c>
      <c r="W510">
        <v>896</v>
      </c>
      <c r="AH510">
        <v>896</v>
      </c>
    </row>
    <row r="511" spans="1:34" x14ac:dyDescent="0.2">
      <c r="A511">
        <v>1000</v>
      </c>
      <c r="B511">
        <v>1116</v>
      </c>
      <c r="L511">
        <v>1000</v>
      </c>
      <c r="W511">
        <v>1116</v>
      </c>
      <c r="AH511">
        <v>1116</v>
      </c>
    </row>
    <row r="512" spans="1:34" x14ac:dyDescent="0.2">
      <c r="A512">
        <v>1024</v>
      </c>
      <c r="B512">
        <v>991</v>
      </c>
      <c r="L512">
        <v>1024</v>
      </c>
      <c r="W512">
        <v>991</v>
      </c>
      <c r="AH512">
        <v>991</v>
      </c>
    </row>
    <row r="513" spans="1:34" x14ac:dyDescent="0.2">
      <c r="A513">
        <v>1030</v>
      </c>
      <c r="B513">
        <v>1034</v>
      </c>
      <c r="L513">
        <v>1030</v>
      </c>
      <c r="W513">
        <v>1034</v>
      </c>
      <c r="AH513">
        <v>1034</v>
      </c>
    </row>
    <row r="514" spans="1:34" x14ac:dyDescent="0.2">
      <c r="A514">
        <v>1002</v>
      </c>
      <c r="B514">
        <v>1073</v>
      </c>
      <c r="L514">
        <v>1002</v>
      </c>
      <c r="W514">
        <v>1073</v>
      </c>
      <c r="AH514">
        <v>1073</v>
      </c>
    </row>
    <row r="515" spans="1:34" x14ac:dyDescent="0.2">
      <c r="A515">
        <v>1104</v>
      </c>
      <c r="B515">
        <v>1088</v>
      </c>
      <c r="L515">
        <v>1104</v>
      </c>
      <c r="W515">
        <v>1088</v>
      </c>
      <c r="AH515">
        <v>1088</v>
      </c>
    </row>
    <row r="516" spans="1:34" x14ac:dyDescent="0.2">
      <c r="A516">
        <v>1029</v>
      </c>
      <c r="B516">
        <v>1104</v>
      </c>
      <c r="L516">
        <v>1029</v>
      </c>
      <c r="W516">
        <v>1104</v>
      </c>
      <c r="AH516">
        <v>1104</v>
      </c>
    </row>
    <row r="517" spans="1:34" x14ac:dyDescent="0.2">
      <c r="A517">
        <v>1055</v>
      </c>
      <c r="B517">
        <v>908</v>
      </c>
      <c r="L517">
        <v>1055</v>
      </c>
      <c r="W517">
        <v>908</v>
      </c>
      <c r="AH517">
        <v>908</v>
      </c>
    </row>
    <row r="518" spans="1:34" x14ac:dyDescent="0.2">
      <c r="A518">
        <v>1045</v>
      </c>
      <c r="B518">
        <v>1034</v>
      </c>
      <c r="L518">
        <v>1045</v>
      </c>
      <c r="W518">
        <v>1034</v>
      </c>
      <c r="AH518">
        <v>1034</v>
      </c>
    </row>
    <row r="519" spans="1:34" x14ac:dyDescent="0.2">
      <c r="A519">
        <v>1024</v>
      </c>
      <c r="B519">
        <v>1031</v>
      </c>
      <c r="L519">
        <v>1024</v>
      </c>
      <c r="W519">
        <v>1031</v>
      </c>
      <c r="AH519">
        <v>1031</v>
      </c>
    </row>
    <row r="520" spans="1:34" x14ac:dyDescent="0.2">
      <c r="A520">
        <v>1035</v>
      </c>
      <c r="B520">
        <v>1034</v>
      </c>
      <c r="L520">
        <v>1035</v>
      </c>
      <c r="W520">
        <v>1034</v>
      </c>
      <c r="AH520">
        <v>1034</v>
      </c>
    </row>
    <row r="521" spans="1:34" x14ac:dyDescent="0.2">
      <c r="A521">
        <v>1081</v>
      </c>
      <c r="B521">
        <v>961</v>
      </c>
      <c r="L521">
        <v>1081</v>
      </c>
      <c r="W521">
        <v>961</v>
      </c>
      <c r="AH521">
        <v>961</v>
      </c>
    </row>
    <row r="522" spans="1:34" x14ac:dyDescent="0.2">
      <c r="A522">
        <v>955</v>
      </c>
      <c r="B522">
        <v>1077</v>
      </c>
      <c r="L522">
        <v>955</v>
      </c>
      <c r="W522">
        <v>1077</v>
      </c>
      <c r="AH522">
        <v>1077</v>
      </c>
    </row>
    <row r="523" spans="1:34" x14ac:dyDescent="0.2">
      <c r="A523">
        <v>967</v>
      </c>
      <c r="B523">
        <v>1112</v>
      </c>
      <c r="L523">
        <v>967</v>
      </c>
      <c r="W523">
        <v>1112</v>
      </c>
      <c r="AH523">
        <v>1112</v>
      </c>
    </row>
    <row r="524" spans="1:34" x14ac:dyDescent="0.2">
      <c r="A524">
        <v>1031</v>
      </c>
      <c r="B524">
        <v>983</v>
      </c>
      <c r="L524">
        <v>1031</v>
      </c>
      <c r="W524">
        <v>983</v>
      </c>
      <c r="AH524">
        <v>983</v>
      </c>
    </row>
    <row r="525" spans="1:34" x14ac:dyDescent="0.2">
      <c r="A525">
        <v>1004</v>
      </c>
      <c r="B525">
        <v>1143</v>
      </c>
      <c r="L525">
        <v>1004</v>
      </c>
      <c r="W525">
        <v>1143</v>
      </c>
      <c r="AH525">
        <v>1143</v>
      </c>
    </row>
    <row r="526" spans="1:34" x14ac:dyDescent="0.2">
      <c r="A526">
        <v>1154</v>
      </c>
      <c r="B526">
        <v>1011</v>
      </c>
      <c r="L526">
        <v>1154</v>
      </c>
      <c r="W526">
        <v>1011</v>
      </c>
      <c r="AH526">
        <v>1011</v>
      </c>
    </row>
    <row r="527" spans="1:34" x14ac:dyDescent="0.2">
      <c r="A527">
        <v>1068</v>
      </c>
      <c r="B527">
        <v>1008</v>
      </c>
      <c r="L527">
        <v>1068</v>
      </c>
      <c r="W527">
        <v>1008</v>
      </c>
      <c r="AH527">
        <v>1008</v>
      </c>
    </row>
    <row r="528" spans="1:34" x14ac:dyDescent="0.2">
      <c r="A528">
        <v>992</v>
      </c>
      <c r="B528">
        <v>1040</v>
      </c>
      <c r="L528">
        <v>992</v>
      </c>
      <c r="W528">
        <v>1040</v>
      </c>
      <c r="AH528">
        <v>1040</v>
      </c>
    </row>
    <row r="529" spans="1:34" x14ac:dyDescent="0.2">
      <c r="A529">
        <v>1036</v>
      </c>
      <c r="B529">
        <v>1129</v>
      </c>
      <c r="L529">
        <v>1036</v>
      </c>
      <c r="W529">
        <v>1129</v>
      </c>
      <c r="AH529">
        <v>1129</v>
      </c>
    </row>
    <row r="530" spans="1:34" x14ac:dyDescent="0.2">
      <c r="A530">
        <v>1063</v>
      </c>
      <c r="B530">
        <v>1106</v>
      </c>
      <c r="L530">
        <v>1063</v>
      </c>
      <c r="W530">
        <v>1106</v>
      </c>
      <c r="AH530">
        <v>1106</v>
      </c>
    </row>
    <row r="531" spans="1:34" x14ac:dyDescent="0.2">
      <c r="A531">
        <v>1021</v>
      </c>
      <c r="B531">
        <v>1023</v>
      </c>
      <c r="L531">
        <v>1021</v>
      </c>
      <c r="W531">
        <v>1023</v>
      </c>
      <c r="AH531">
        <v>1023</v>
      </c>
    </row>
    <row r="532" spans="1:34" x14ac:dyDescent="0.2">
      <c r="A532">
        <v>1206</v>
      </c>
      <c r="B532">
        <v>1039</v>
      </c>
      <c r="L532">
        <v>1206</v>
      </c>
      <c r="W532">
        <v>1039</v>
      </c>
      <c r="AH532">
        <v>1039</v>
      </c>
    </row>
    <row r="533" spans="1:34" x14ac:dyDescent="0.2">
      <c r="A533">
        <v>1073</v>
      </c>
      <c r="B533">
        <v>1069</v>
      </c>
      <c r="L533">
        <v>1073</v>
      </c>
      <c r="W533">
        <v>1069</v>
      </c>
      <c r="AH533">
        <v>1069</v>
      </c>
    </row>
    <row r="534" spans="1:34" x14ac:dyDescent="0.2">
      <c r="A534">
        <v>1005</v>
      </c>
      <c r="B534">
        <v>976</v>
      </c>
      <c r="L534">
        <v>1005</v>
      </c>
      <c r="W534">
        <v>976</v>
      </c>
      <c r="AH534">
        <v>976</v>
      </c>
    </row>
    <row r="535" spans="1:34" x14ac:dyDescent="0.2">
      <c r="A535">
        <v>904</v>
      </c>
      <c r="B535">
        <v>1082</v>
      </c>
      <c r="L535">
        <v>904</v>
      </c>
      <c r="W535">
        <v>1082</v>
      </c>
      <c r="AH535">
        <v>1082</v>
      </c>
    </row>
    <row r="536" spans="1:34" x14ac:dyDescent="0.2">
      <c r="A536">
        <v>955</v>
      </c>
      <c r="B536">
        <v>1099</v>
      </c>
      <c r="L536">
        <v>955</v>
      </c>
      <c r="W536">
        <v>1099</v>
      </c>
      <c r="AH536">
        <v>1099</v>
      </c>
    </row>
    <row r="537" spans="1:34" x14ac:dyDescent="0.2">
      <c r="A537">
        <v>986</v>
      </c>
      <c r="B537">
        <v>972</v>
      </c>
      <c r="L537">
        <v>986</v>
      </c>
      <c r="W537">
        <v>972</v>
      </c>
      <c r="AH537">
        <v>972</v>
      </c>
    </row>
    <row r="538" spans="1:34" x14ac:dyDescent="0.2">
      <c r="A538">
        <v>1017</v>
      </c>
      <c r="B538">
        <v>1018</v>
      </c>
      <c r="L538">
        <v>1017</v>
      </c>
      <c r="W538">
        <v>1018</v>
      </c>
      <c r="AH538">
        <v>1018</v>
      </c>
    </row>
    <row r="539" spans="1:34" x14ac:dyDescent="0.2">
      <c r="A539">
        <v>1029</v>
      </c>
      <c r="B539">
        <v>1010</v>
      </c>
      <c r="L539">
        <v>1029</v>
      </c>
      <c r="W539">
        <v>1010</v>
      </c>
      <c r="AH539">
        <v>1010</v>
      </c>
    </row>
    <row r="540" spans="1:34" x14ac:dyDescent="0.2">
      <c r="A540">
        <v>1039</v>
      </c>
      <c r="B540">
        <v>1098</v>
      </c>
      <c r="L540">
        <v>1039</v>
      </c>
      <c r="W540">
        <v>1098</v>
      </c>
      <c r="AH540">
        <v>1098</v>
      </c>
    </row>
    <row r="541" spans="1:34" x14ac:dyDescent="0.2">
      <c r="A541">
        <v>1247</v>
      </c>
      <c r="B541">
        <v>1009</v>
      </c>
      <c r="L541">
        <v>1247</v>
      </c>
      <c r="W541">
        <v>1009</v>
      </c>
      <c r="AH541">
        <v>1009</v>
      </c>
    </row>
    <row r="542" spans="1:34" x14ac:dyDescent="0.2">
      <c r="A542">
        <v>1096</v>
      </c>
      <c r="B542">
        <v>980</v>
      </c>
      <c r="L542">
        <v>1096</v>
      </c>
      <c r="W542">
        <v>980</v>
      </c>
      <c r="AH542">
        <v>980</v>
      </c>
    </row>
    <row r="543" spans="1:34" x14ac:dyDescent="0.2">
      <c r="A543">
        <v>1143</v>
      </c>
      <c r="B543">
        <v>1052</v>
      </c>
      <c r="L543">
        <v>1143</v>
      </c>
      <c r="W543">
        <v>1052</v>
      </c>
      <c r="AH543">
        <v>1052</v>
      </c>
    </row>
    <row r="544" spans="1:34" x14ac:dyDescent="0.2">
      <c r="A544">
        <v>1018</v>
      </c>
      <c r="B544">
        <v>1009</v>
      </c>
      <c r="L544">
        <v>1018</v>
      </c>
      <c r="W544">
        <v>1009</v>
      </c>
      <c r="AH544">
        <v>1009</v>
      </c>
    </row>
    <row r="545" spans="1:34" x14ac:dyDescent="0.2">
      <c r="A545">
        <v>1069</v>
      </c>
      <c r="B545">
        <v>790</v>
      </c>
      <c r="L545">
        <v>1069</v>
      </c>
      <c r="W545">
        <v>790</v>
      </c>
      <c r="AH545">
        <v>790</v>
      </c>
    </row>
    <row r="546" spans="1:34" x14ac:dyDescent="0.2">
      <c r="A546">
        <v>1083</v>
      </c>
      <c r="B546">
        <v>1109</v>
      </c>
      <c r="L546">
        <v>1083</v>
      </c>
      <c r="W546">
        <v>1109</v>
      </c>
      <c r="AH546">
        <v>1109</v>
      </c>
    </row>
    <row r="547" spans="1:34" x14ac:dyDescent="0.2">
      <c r="A547">
        <v>1043</v>
      </c>
      <c r="B547">
        <v>1099</v>
      </c>
      <c r="L547">
        <v>1043</v>
      </c>
      <c r="W547">
        <v>1099</v>
      </c>
      <c r="AH547">
        <v>1099</v>
      </c>
    </row>
    <row r="548" spans="1:34" x14ac:dyDescent="0.2">
      <c r="A548">
        <v>958</v>
      </c>
      <c r="B548">
        <v>988</v>
      </c>
      <c r="L548">
        <v>958</v>
      </c>
      <c r="W548">
        <v>988</v>
      </c>
      <c r="AH548">
        <v>988</v>
      </c>
    </row>
    <row r="549" spans="1:34" x14ac:dyDescent="0.2">
      <c r="A549">
        <v>1013</v>
      </c>
      <c r="B549">
        <v>889</v>
      </c>
      <c r="L549">
        <v>1013</v>
      </c>
      <c r="W549">
        <v>889</v>
      </c>
      <c r="AH549">
        <v>889</v>
      </c>
    </row>
    <row r="550" spans="1:34" x14ac:dyDescent="0.2">
      <c r="A550">
        <v>1006</v>
      </c>
      <c r="B550">
        <v>889</v>
      </c>
      <c r="L550">
        <v>1006</v>
      </c>
      <c r="W550">
        <v>889</v>
      </c>
      <c r="AH550">
        <v>889</v>
      </c>
    </row>
    <row r="551" spans="1:34" x14ac:dyDescent="0.2">
      <c r="A551">
        <v>1010</v>
      </c>
      <c r="B551">
        <v>1090</v>
      </c>
      <c r="L551">
        <v>1010</v>
      </c>
      <c r="W551">
        <v>1090</v>
      </c>
      <c r="AH551">
        <v>1090</v>
      </c>
    </row>
    <row r="552" spans="1:34" x14ac:dyDescent="0.2">
      <c r="A552">
        <v>1007</v>
      </c>
      <c r="B552">
        <v>964</v>
      </c>
      <c r="L552">
        <v>1007</v>
      </c>
      <c r="W552">
        <v>964</v>
      </c>
      <c r="AH552">
        <v>964</v>
      </c>
    </row>
    <row r="553" spans="1:34" x14ac:dyDescent="0.2">
      <c r="A553">
        <v>1009</v>
      </c>
      <c r="B553">
        <v>1067</v>
      </c>
      <c r="L553">
        <v>1009</v>
      </c>
      <c r="W553">
        <v>1067</v>
      </c>
      <c r="AH553">
        <v>1067</v>
      </c>
    </row>
    <row r="554" spans="1:34" x14ac:dyDescent="0.2">
      <c r="A554">
        <v>1098</v>
      </c>
      <c r="B554">
        <v>966</v>
      </c>
      <c r="L554">
        <v>1098</v>
      </c>
      <c r="W554">
        <v>966</v>
      </c>
      <c r="AH554">
        <v>966</v>
      </c>
    </row>
    <row r="555" spans="1:34" x14ac:dyDescent="0.2">
      <c r="A555">
        <v>837</v>
      </c>
      <c r="B555">
        <v>1038</v>
      </c>
      <c r="L555">
        <v>837</v>
      </c>
      <c r="W555">
        <v>1038</v>
      </c>
      <c r="AH555">
        <v>1038</v>
      </c>
    </row>
    <row r="556" spans="1:34" x14ac:dyDescent="0.2">
      <c r="A556">
        <v>1040</v>
      </c>
      <c r="B556">
        <v>1269</v>
      </c>
      <c r="L556">
        <v>1040</v>
      </c>
      <c r="W556">
        <v>1269</v>
      </c>
      <c r="AH556">
        <v>1269</v>
      </c>
    </row>
    <row r="557" spans="1:34" x14ac:dyDescent="0.2">
      <c r="A557">
        <v>1032</v>
      </c>
      <c r="B557">
        <v>1123</v>
      </c>
      <c r="L557">
        <v>1032</v>
      </c>
      <c r="W557">
        <v>1123</v>
      </c>
      <c r="AH557">
        <v>1123</v>
      </c>
    </row>
    <row r="558" spans="1:34" x14ac:dyDescent="0.2">
      <c r="A558">
        <v>1079</v>
      </c>
      <c r="B558">
        <v>905</v>
      </c>
      <c r="L558">
        <v>1079</v>
      </c>
      <c r="W558">
        <v>905</v>
      </c>
      <c r="AH558">
        <v>905</v>
      </c>
    </row>
    <row r="559" spans="1:34" x14ac:dyDescent="0.2">
      <c r="A559">
        <v>1045</v>
      </c>
      <c r="B559">
        <v>1004</v>
      </c>
      <c r="L559">
        <v>1045</v>
      </c>
      <c r="W559">
        <v>1004</v>
      </c>
      <c r="AH559">
        <v>1004</v>
      </c>
    </row>
    <row r="560" spans="1:34" x14ac:dyDescent="0.2">
      <c r="A560">
        <v>1053</v>
      </c>
      <c r="B560">
        <v>857</v>
      </c>
      <c r="L560">
        <v>1053</v>
      </c>
      <c r="W560">
        <v>857</v>
      </c>
      <c r="AH560">
        <v>857</v>
      </c>
    </row>
    <row r="561" spans="1:34" x14ac:dyDescent="0.2">
      <c r="A561">
        <v>1038</v>
      </c>
      <c r="B561">
        <v>1092</v>
      </c>
      <c r="L561">
        <v>1038</v>
      </c>
      <c r="W561">
        <v>1092</v>
      </c>
      <c r="AH561">
        <v>1092</v>
      </c>
    </row>
    <row r="562" spans="1:34" x14ac:dyDescent="0.2">
      <c r="A562">
        <v>1072</v>
      </c>
      <c r="B562">
        <v>957</v>
      </c>
      <c r="L562">
        <v>1072</v>
      </c>
      <c r="W562">
        <v>957</v>
      </c>
      <c r="AH562">
        <v>957</v>
      </c>
    </row>
    <row r="563" spans="1:34" x14ac:dyDescent="0.2">
      <c r="A563">
        <v>1076</v>
      </c>
      <c r="B563">
        <v>1022</v>
      </c>
      <c r="L563">
        <v>1076</v>
      </c>
      <c r="W563">
        <v>1022</v>
      </c>
      <c r="AH563">
        <v>1022</v>
      </c>
    </row>
    <row r="564" spans="1:34" x14ac:dyDescent="0.2">
      <c r="A564">
        <v>961</v>
      </c>
      <c r="B564">
        <v>1053</v>
      </c>
      <c r="L564">
        <v>961</v>
      </c>
      <c r="W564">
        <v>1053</v>
      </c>
      <c r="AH564">
        <v>1053</v>
      </c>
    </row>
    <row r="565" spans="1:34" x14ac:dyDescent="0.2">
      <c r="A565">
        <v>1005</v>
      </c>
      <c r="B565">
        <v>824</v>
      </c>
      <c r="L565">
        <v>1005</v>
      </c>
      <c r="W565">
        <v>824</v>
      </c>
      <c r="AH565">
        <v>824</v>
      </c>
    </row>
    <row r="566" spans="1:34" x14ac:dyDescent="0.2">
      <c r="A566">
        <v>1029</v>
      </c>
      <c r="B566">
        <v>978</v>
      </c>
      <c r="L566">
        <v>1029</v>
      </c>
      <c r="W566">
        <v>978</v>
      </c>
      <c r="AH566">
        <v>978</v>
      </c>
    </row>
    <row r="567" spans="1:34" x14ac:dyDescent="0.2">
      <c r="A567">
        <v>863</v>
      </c>
      <c r="B567">
        <v>1001</v>
      </c>
      <c r="L567">
        <v>863</v>
      </c>
      <c r="W567">
        <v>1001</v>
      </c>
      <c r="AH567">
        <v>1001</v>
      </c>
    </row>
    <row r="568" spans="1:34" x14ac:dyDescent="0.2">
      <c r="A568">
        <v>1032</v>
      </c>
      <c r="B568">
        <v>1033</v>
      </c>
      <c r="L568">
        <v>1032</v>
      </c>
      <c r="W568">
        <v>1033</v>
      </c>
      <c r="AH568">
        <v>1033</v>
      </c>
    </row>
    <row r="569" spans="1:34" x14ac:dyDescent="0.2">
      <c r="A569">
        <v>949</v>
      </c>
      <c r="B569">
        <v>866</v>
      </c>
      <c r="L569">
        <v>949</v>
      </c>
      <c r="W569">
        <v>866</v>
      </c>
      <c r="AH569">
        <v>866</v>
      </c>
    </row>
    <row r="570" spans="1:34" x14ac:dyDescent="0.2">
      <c r="A570">
        <v>1014</v>
      </c>
      <c r="B570">
        <v>1083</v>
      </c>
      <c r="L570">
        <v>1014</v>
      </c>
      <c r="W570">
        <v>1083</v>
      </c>
      <c r="AH570">
        <v>1083</v>
      </c>
    </row>
    <row r="571" spans="1:34" x14ac:dyDescent="0.2">
      <c r="A571">
        <v>951</v>
      </c>
      <c r="B571">
        <v>1038</v>
      </c>
      <c r="L571">
        <v>951</v>
      </c>
      <c r="W571">
        <v>1038</v>
      </c>
      <c r="AH571">
        <v>1038</v>
      </c>
    </row>
    <row r="572" spans="1:34" x14ac:dyDescent="0.2">
      <c r="A572">
        <v>975</v>
      </c>
      <c r="B572">
        <v>981</v>
      </c>
      <c r="L572">
        <v>975</v>
      </c>
      <c r="W572">
        <v>981</v>
      </c>
      <c r="AH572">
        <v>981</v>
      </c>
    </row>
    <row r="573" spans="1:34" x14ac:dyDescent="0.2">
      <c r="A573">
        <v>855</v>
      </c>
      <c r="B573">
        <v>1062</v>
      </c>
      <c r="L573">
        <v>855</v>
      </c>
      <c r="W573">
        <v>1062</v>
      </c>
      <c r="AH573">
        <v>1062</v>
      </c>
    </row>
    <row r="574" spans="1:34" x14ac:dyDescent="0.2">
      <c r="A574">
        <v>1090</v>
      </c>
      <c r="B574">
        <v>1024</v>
      </c>
      <c r="L574">
        <v>1090</v>
      </c>
      <c r="W574">
        <v>1024</v>
      </c>
      <c r="AH574">
        <v>1024</v>
      </c>
    </row>
    <row r="575" spans="1:34" x14ac:dyDescent="0.2">
      <c r="A575">
        <v>1159</v>
      </c>
      <c r="B575">
        <v>970</v>
      </c>
      <c r="L575">
        <v>1159</v>
      </c>
      <c r="W575">
        <v>970</v>
      </c>
      <c r="AH575">
        <v>970</v>
      </c>
    </row>
    <row r="576" spans="1:34" x14ac:dyDescent="0.2">
      <c r="A576">
        <v>1100</v>
      </c>
      <c r="B576">
        <v>1122</v>
      </c>
      <c r="L576">
        <v>1100</v>
      </c>
      <c r="W576">
        <v>1122</v>
      </c>
      <c r="AH576">
        <v>1122</v>
      </c>
    </row>
    <row r="577" spans="1:34" x14ac:dyDescent="0.2">
      <c r="A577">
        <v>890</v>
      </c>
      <c r="B577">
        <v>910</v>
      </c>
      <c r="L577">
        <v>890</v>
      </c>
      <c r="W577">
        <v>910</v>
      </c>
      <c r="AH577">
        <v>910</v>
      </c>
    </row>
    <row r="578" spans="1:34" x14ac:dyDescent="0.2">
      <c r="A578">
        <v>1037</v>
      </c>
      <c r="B578">
        <v>1041</v>
      </c>
      <c r="L578">
        <v>1037</v>
      </c>
      <c r="W578">
        <v>1041</v>
      </c>
      <c r="AH578">
        <v>1041</v>
      </c>
    </row>
    <row r="579" spans="1:34" x14ac:dyDescent="0.2">
      <c r="A579">
        <v>993</v>
      </c>
      <c r="B579">
        <v>870</v>
      </c>
      <c r="L579">
        <v>993</v>
      </c>
      <c r="W579">
        <v>870</v>
      </c>
      <c r="AH579">
        <v>870</v>
      </c>
    </row>
    <row r="580" spans="1:34" x14ac:dyDescent="0.2">
      <c r="A580">
        <v>1056</v>
      </c>
      <c r="B580">
        <v>965</v>
      </c>
      <c r="L580">
        <v>1056</v>
      </c>
      <c r="W580">
        <v>965</v>
      </c>
      <c r="AH580">
        <v>965</v>
      </c>
    </row>
    <row r="581" spans="1:34" x14ac:dyDescent="0.2">
      <c r="A581">
        <v>1038</v>
      </c>
      <c r="B581">
        <v>1021</v>
      </c>
      <c r="L581">
        <v>1038</v>
      </c>
      <c r="W581">
        <v>1021</v>
      </c>
      <c r="AH581">
        <v>1021</v>
      </c>
    </row>
    <row r="582" spans="1:34" x14ac:dyDescent="0.2">
      <c r="A582">
        <v>970</v>
      </c>
      <c r="B582">
        <v>1032</v>
      </c>
      <c r="L582">
        <v>970</v>
      </c>
      <c r="W582">
        <v>1032</v>
      </c>
      <c r="AH582">
        <v>1032</v>
      </c>
    </row>
    <row r="583" spans="1:34" x14ac:dyDescent="0.2">
      <c r="A583">
        <v>1058</v>
      </c>
      <c r="B583">
        <v>912</v>
      </c>
      <c r="L583">
        <v>1058</v>
      </c>
      <c r="W583">
        <v>912</v>
      </c>
      <c r="AH583">
        <v>912</v>
      </c>
    </row>
    <row r="584" spans="1:34" x14ac:dyDescent="0.2">
      <c r="A584">
        <v>1162</v>
      </c>
      <c r="B584">
        <v>787</v>
      </c>
      <c r="L584">
        <v>1162</v>
      </c>
      <c r="W584">
        <v>787</v>
      </c>
      <c r="AH584">
        <v>787</v>
      </c>
    </row>
    <row r="585" spans="1:34" x14ac:dyDescent="0.2">
      <c r="A585">
        <v>876</v>
      </c>
      <c r="B585">
        <v>949</v>
      </c>
      <c r="L585">
        <v>876</v>
      </c>
      <c r="W585">
        <v>949</v>
      </c>
      <c r="AH585">
        <v>949</v>
      </c>
    </row>
    <row r="586" spans="1:34" x14ac:dyDescent="0.2">
      <c r="A586">
        <v>930</v>
      </c>
      <c r="B586">
        <v>1143</v>
      </c>
      <c r="L586">
        <v>930</v>
      </c>
      <c r="W586">
        <v>1143</v>
      </c>
      <c r="AH586">
        <v>1143</v>
      </c>
    </row>
    <row r="587" spans="1:34" x14ac:dyDescent="0.2">
      <c r="A587">
        <v>1085</v>
      </c>
      <c r="B587">
        <v>1020</v>
      </c>
      <c r="L587">
        <v>1085</v>
      </c>
      <c r="W587">
        <v>1020</v>
      </c>
      <c r="AH587">
        <v>1020</v>
      </c>
    </row>
    <row r="588" spans="1:34" x14ac:dyDescent="0.2">
      <c r="A588">
        <v>1030</v>
      </c>
      <c r="B588">
        <v>1017</v>
      </c>
      <c r="L588">
        <v>1030</v>
      </c>
      <c r="W588">
        <v>1017</v>
      </c>
      <c r="AH588">
        <v>1017</v>
      </c>
    </row>
    <row r="589" spans="1:34" x14ac:dyDescent="0.2">
      <c r="A589">
        <v>1094</v>
      </c>
      <c r="B589">
        <v>1037</v>
      </c>
      <c r="L589">
        <v>1094</v>
      </c>
      <c r="W589">
        <v>1037</v>
      </c>
      <c r="AH589">
        <v>1037</v>
      </c>
    </row>
    <row r="590" spans="1:34" x14ac:dyDescent="0.2">
      <c r="A590">
        <v>1077</v>
      </c>
      <c r="B590">
        <v>1083</v>
      </c>
      <c r="L590">
        <v>1077</v>
      </c>
      <c r="W590">
        <v>1083</v>
      </c>
      <c r="AH590">
        <v>1083</v>
      </c>
    </row>
    <row r="591" spans="1:34" x14ac:dyDescent="0.2">
      <c r="A591">
        <v>1065</v>
      </c>
      <c r="B591">
        <v>1135</v>
      </c>
      <c r="L591">
        <v>1065</v>
      </c>
      <c r="W591">
        <v>1135</v>
      </c>
      <c r="AH591">
        <v>1135</v>
      </c>
    </row>
    <row r="592" spans="1:34" x14ac:dyDescent="0.2">
      <c r="A592">
        <v>1153</v>
      </c>
      <c r="B592">
        <v>1020</v>
      </c>
      <c r="L592">
        <v>1153</v>
      </c>
      <c r="W592">
        <v>1020</v>
      </c>
      <c r="AH592">
        <v>1020</v>
      </c>
    </row>
    <row r="593" spans="1:34" x14ac:dyDescent="0.2">
      <c r="A593">
        <v>1072</v>
      </c>
      <c r="B593">
        <v>1115</v>
      </c>
      <c r="L593">
        <v>1072</v>
      </c>
      <c r="W593">
        <v>1115</v>
      </c>
      <c r="AH593">
        <v>1115</v>
      </c>
    </row>
    <row r="594" spans="1:34" x14ac:dyDescent="0.2">
      <c r="A594">
        <v>1057</v>
      </c>
      <c r="B594">
        <v>1061</v>
      </c>
      <c r="L594">
        <v>1057</v>
      </c>
      <c r="W594">
        <v>1061</v>
      </c>
      <c r="AH594">
        <v>1061</v>
      </c>
    </row>
    <row r="595" spans="1:34" x14ac:dyDescent="0.2">
      <c r="A595">
        <v>1070</v>
      </c>
      <c r="B595">
        <v>1104</v>
      </c>
      <c r="L595">
        <v>1070</v>
      </c>
      <c r="W595">
        <v>1104</v>
      </c>
      <c r="AH595">
        <v>1104</v>
      </c>
    </row>
    <row r="596" spans="1:34" x14ac:dyDescent="0.2">
      <c r="A596">
        <v>852</v>
      </c>
      <c r="B596">
        <v>862</v>
      </c>
      <c r="L596">
        <v>852</v>
      </c>
      <c r="W596">
        <v>862</v>
      </c>
      <c r="AH596">
        <v>862</v>
      </c>
    </row>
    <row r="597" spans="1:34" x14ac:dyDescent="0.2">
      <c r="A597">
        <v>1179</v>
      </c>
      <c r="B597">
        <v>1341</v>
      </c>
      <c r="L597">
        <v>1179</v>
      </c>
      <c r="W597">
        <v>1341</v>
      </c>
      <c r="AH597">
        <v>1341</v>
      </c>
    </row>
    <row r="598" spans="1:34" x14ac:dyDescent="0.2">
      <c r="A598">
        <v>1115</v>
      </c>
      <c r="B598">
        <v>868</v>
      </c>
      <c r="L598">
        <v>1115</v>
      </c>
      <c r="W598">
        <v>868</v>
      </c>
      <c r="AH598">
        <v>868</v>
      </c>
    </row>
    <row r="599" spans="1:34" x14ac:dyDescent="0.2">
      <c r="A599">
        <v>1135</v>
      </c>
      <c r="B599">
        <v>1122</v>
      </c>
      <c r="L599">
        <v>1135</v>
      </c>
      <c r="W599">
        <v>1122</v>
      </c>
      <c r="AH599">
        <v>1122</v>
      </c>
    </row>
    <row r="600" spans="1:34" x14ac:dyDescent="0.2">
      <c r="A600">
        <v>1019</v>
      </c>
      <c r="B600">
        <v>1019</v>
      </c>
      <c r="L600">
        <v>1019</v>
      </c>
      <c r="W600">
        <v>1019</v>
      </c>
      <c r="AH600">
        <v>1019</v>
      </c>
    </row>
    <row r="601" spans="1:34" x14ac:dyDescent="0.2">
      <c r="A601">
        <v>1066</v>
      </c>
      <c r="B601">
        <v>1135</v>
      </c>
      <c r="L601">
        <v>1066</v>
      </c>
      <c r="W601">
        <v>1135</v>
      </c>
      <c r="AH601">
        <v>1135</v>
      </c>
    </row>
    <row r="602" spans="1:34" x14ac:dyDescent="0.2">
      <c r="A602">
        <v>800</v>
      </c>
      <c r="B602">
        <v>1050</v>
      </c>
      <c r="L602">
        <v>800</v>
      </c>
      <c r="W602">
        <v>1050</v>
      </c>
      <c r="AH602">
        <v>1050</v>
      </c>
    </row>
    <row r="603" spans="1:34" x14ac:dyDescent="0.2">
      <c r="A603">
        <v>1059</v>
      </c>
      <c r="B603">
        <v>1049</v>
      </c>
      <c r="L603">
        <v>1059</v>
      </c>
      <c r="W603">
        <v>1049</v>
      </c>
      <c r="AH603">
        <v>1049</v>
      </c>
    </row>
    <row r="604" spans="1:34" x14ac:dyDescent="0.2">
      <c r="A604">
        <v>1094</v>
      </c>
      <c r="B604">
        <v>943</v>
      </c>
      <c r="L604">
        <v>1094</v>
      </c>
      <c r="W604">
        <v>943</v>
      </c>
      <c r="AH604">
        <v>943</v>
      </c>
    </row>
    <row r="605" spans="1:34" x14ac:dyDescent="0.2">
      <c r="A605">
        <v>1042</v>
      </c>
      <c r="B605">
        <v>1029</v>
      </c>
      <c r="L605">
        <v>1042</v>
      </c>
      <c r="W605">
        <v>1029</v>
      </c>
      <c r="AH605">
        <v>1029</v>
      </c>
    </row>
    <row r="606" spans="1:34" x14ac:dyDescent="0.2">
      <c r="A606">
        <v>1056</v>
      </c>
      <c r="B606">
        <v>1075</v>
      </c>
      <c r="L606">
        <v>1056</v>
      </c>
      <c r="W606">
        <v>1075</v>
      </c>
      <c r="AH606">
        <v>1075</v>
      </c>
    </row>
    <row r="607" spans="1:34" x14ac:dyDescent="0.2">
      <c r="A607">
        <v>1096</v>
      </c>
      <c r="B607">
        <v>953</v>
      </c>
      <c r="L607">
        <v>1096</v>
      </c>
      <c r="W607">
        <v>953</v>
      </c>
      <c r="AH607">
        <v>953</v>
      </c>
    </row>
    <row r="608" spans="1:34" x14ac:dyDescent="0.2">
      <c r="A608">
        <v>985</v>
      </c>
      <c r="B608">
        <v>1039</v>
      </c>
      <c r="L608">
        <v>985</v>
      </c>
      <c r="W608">
        <v>1039</v>
      </c>
      <c r="AH608">
        <v>1039</v>
      </c>
    </row>
    <row r="609" spans="1:34" x14ac:dyDescent="0.2">
      <c r="A609">
        <v>1101</v>
      </c>
      <c r="B609">
        <v>954</v>
      </c>
      <c r="L609">
        <v>1101</v>
      </c>
      <c r="W609">
        <v>954</v>
      </c>
      <c r="AH609">
        <v>954</v>
      </c>
    </row>
    <row r="610" spans="1:34" x14ac:dyDescent="0.2">
      <c r="A610">
        <v>897</v>
      </c>
      <c r="B610">
        <v>1048</v>
      </c>
      <c r="L610">
        <v>897</v>
      </c>
      <c r="W610">
        <v>1048</v>
      </c>
      <c r="AH610">
        <v>1048</v>
      </c>
    </row>
    <row r="611" spans="1:34" x14ac:dyDescent="0.2">
      <c r="A611">
        <v>1001</v>
      </c>
      <c r="B611">
        <v>1033</v>
      </c>
      <c r="L611">
        <v>1001</v>
      </c>
      <c r="W611">
        <v>1033</v>
      </c>
      <c r="AH611">
        <v>1033</v>
      </c>
    </row>
    <row r="612" spans="1:34" x14ac:dyDescent="0.2">
      <c r="A612">
        <v>958</v>
      </c>
      <c r="B612">
        <v>1128</v>
      </c>
      <c r="L612">
        <v>958</v>
      </c>
      <c r="W612">
        <v>1128</v>
      </c>
      <c r="AH612">
        <v>1128</v>
      </c>
    </row>
    <row r="613" spans="1:34" x14ac:dyDescent="0.2">
      <c r="A613">
        <v>985</v>
      </c>
      <c r="B613">
        <v>1018</v>
      </c>
      <c r="L613">
        <v>985</v>
      </c>
      <c r="W613">
        <v>1018</v>
      </c>
      <c r="AH613">
        <v>1018</v>
      </c>
    </row>
    <row r="614" spans="1:34" x14ac:dyDescent="0.2">
      <c r="A614">
        <v>912</v>
      </c>
      <c r="B614">
        <v>1071</v>
      </c>
      <c r="L614">
        <v>912</v>
      </c>
      <c r="W614">
        <v>1071</v>
      </c>
      <c r="AH614">
        <v>1071</v>
      </c>
    </row>
    <row r="615" spans="1:34" x14ac:dyDescent="0.2">
      <c r="A615">
        <v>1123</v>
      </c>
      <c r="B615">
        <v>1000</v>
      </c>
      <c r="L615">
        <v>1123</v>
      </c>
      <c r="W615">
        <v>1000</v>
      </c>
      <c r="AH615">
        <v>1000</v>
      </c>
    </row>
    <row r="616" spans="1:34" x14ac:dyDescent="0.2">
      <c r="A616">
        <v>1023</v>
      </c>
      <c r="B616">
        <v>1007</v>
      </c>
      <c r="L616">
        <v>1023</v>
      </c>
      <c r="W616">
        <v>1007</v>
      </c>
      <c r="AH616">
        <v>1007</v>
      </c>
    </row>
    <row r="617" spans="1:34" x14ac:dyDescent="0.2">
      <c r="A617">
        <v>804</v>
      </c>
      <c r="B617">
        <v>1054</v>
      </c>
      <c r="L617">
        <v>804</v>
      </c>
      <c r="W617">
        <v>1054</v>
      </c>
      <c r="AH617">
        <v>1054</v>
      </c>
    </row>
    <row r="618" spans="1:34" x14ac:dyDescent="0.2">
      <c r="A618">
        <v>885</v>
      </c>
      <c r="B618">
        <v>947</v>
      </c>
      <c r="L618">
        <v>885</v>
      </c>
      <c r="W618">
        <v>947</v>
      </c>
      <c r="AH618">
        <v>947</v>
      </c>
    </row>
    <row r="619" spans="1:34" x14ac:dyDescent="0.2">
      <c r="A619">
        <v>923</v>
      </c>
      <c r="B619">
        <v>1024</v>
      </c>
      <c r="L619">
        <v>923</v>
      </c>
      <c r="W619">
        <v>1024</v>
      </c>
      <c r="AH619">
        <v>1024</v>
      </c>
    </row>
    <row r="620" spans="1:34" x14ac:dyDescent="0.2">
      <c r="A620">
        <v>865</v>
      </c>
      <c r="B620">
        <v>1085</v>
      </c>
      <c r="L620">
        <v>865</v>
      </c>
      <c r="W620">
        <v>1085</v>
      </c>
      <c r="AH620">
        <v>1085</v>
      </c>
    </row>
    <row r="621" spans="1:34" x14ac:dyDescent="0.2">
      <c r="A621">
        <v>843</v>
      </c>
      <c r="B621">
        <v>1005</v>
      </c>
      <c r="L621">
        <v>843</v>
      </c>
      <c r="W621">
        <v>1005</v>
      </c>
      <c r="AH621">
        <v>1005</v>
      </c>
    </row>
    <row r="622" spans="1:34" x14ac:dyDescent="0.2">
      <c r="A622">
        <v>808</v>
      </c>
      <c r="B622">
        <v>971</v>
      </c>
      <c r="L622">
        <v>808</v>
      </c>
      <c r="W622">
        <v>971</v>
      </c>
      <c r="AH622">
        <v>971</v>
      </c>
    </row>
    <row r="623" spans="1:34" x14ac:dyDescent="0.2">
      <c r="A623">
        <v>790</v>
      </c>
      <c r="B623">
        <v>1083</v>
      </c>
      <c r="L623">
        <v>790</v>
      </c>
      <c r="W623">
        <v>1083</v>
      </c>
      <c r="AH623">
        <v>1083</v>
      </c>
    </row>
    <row r="624" spans="1:34" x14ac:dyDescent="0.2">
      <c r="A624">
        <v>868</v>
      </c>
      <c r="B624">
        <v>1000</v>
      </c>
      <c r="L624">
        <v>868</v>
      </c>
      <c r="W624">
        <v>1000</v>
      </c>
      <c r="AH624">
        <v>1000</v>
      </c>
    </row>
    <row r="625" spans="1:34" x14ac:dyDescent="0.2">
      <c r="A625">
        <v>1175</v>
      </c>
      <c r="B625">
        <v>960</v>
      </c>
      <c r="L625">
        <v>1175</v>
      </c>
      <c r="W625">
        <v>960</v>
      </c>
      <c r="AH625">
        <v>960</v>
      </c>
    </row>
    <row r="626" spans="1:34" x14ac:dyDescent="0.2">
      <c r="A626">
        <v>908</v>
      </c>
      <c r="B626">
        <v>907</v>
      </c>
      <c r="L626">
        <v>908</v>
      </c>
      <c r="W626">
        <v>907</v>
      </c>
      <c r="AH626">
        <v>907</v>
      </c>
    </row>
    <row r="627" spans="1:34" x14ac:dyDescent="0.2">
      <c r="A627">
        <v>1092</v>
      </c>
      <c r="B627">
        <v>1039</v>
      </c>
      <c r="L627">
        <v>1092</v>
      </c>
      <c r="W627">
        <v>1039</v>
      </c>
      <c r="AH627">
        <v>1039</v>
      </c>
    </row>
    <row r="628" spans="1:34" x14ac:dyDescent="0.2">
      <c r="A628">
        <v>1098</v>
      </c>
      <c r="B628">
        <v>937</v>
      </c>
      <c r="L628">
        <v>1098</v>
      </c>
      <c r="W628">
        <v>937</v>
      </c>
      <c r="AH628">
        <v>937</v>
      </c>
    </row>
    <row r="629" spans="1:34" x14ac:dyDescent="0.2">
      <c r="A629">
        <v>1075</v>
      </c>
      <c r="B629">
        <v>868</v>
      </c>
      <c r="L629">
        <v>1075</v>
      </c>
      <c r="W629">
        <v>868</v>
      </c>
      <c r="AH629">
        <v>868</v>
      </c>
    </row>
    <row r="630" spans="1:34" x14ac:dyDescent="0.2">
      <c r="A630">
        <v>857</v>
      </c>
      <c r="B630">
        <v>945</v>
      </c>
      <c r="L630">
        <v>857</v>
      </c>
      <c r="W630">
        <v>945</v>
      </c>
      <c r="AH630">
        <v>945</v>
      </c>
    </row>
    <row r="631" spans="1:34" x14ac:dyDescent="0.2">
      <c r="A631">
        <v>829</v>
      </c>
      <c r="B631">
        <v>975</v>
      </c>
      <c r="L631">
        <v>829</v>
      </c>
      <c r="W631">
        <v>975</v>
      </c>
      <c r="AH631">
        <v>975</v>
      </c>
    </row>
    <row r="632" spans="1:34" x14ac:dyDescent="0.2">
      <c r="A632">
        <v>935</v>
      </c>
      <c r="B632">
        <v>1039</v>
      </c>
      <c r="L632">
        <v>935</v>
      </c>
      <c r="W632">
        <v>1039</v>
      </c>
      <c r="AH632">
        <v>1039</v>
      </c>
    </row>
    <row r="633" spans="1:34" x14ac:dyDescent="0.2">
      <c r="A633">
        <v>1020</v>
      </c>
      <c r="B633">
        <v>1065</v>
      </c>
      <c r="L633">
        <v>1020</v>
      </c>
      <c r="W633">
        <v>1065</v>
      </c>
      <c r="AH633">
        <v>1065</v>
      </c>
    </row>
    <row r="634" spans="1:34" x14ac:dyDescent="0.2">
      <c r="A634">
        <v>1061</v>
      </c>
      <c r="B634">
        <v>1092</v>
      </c>
      <c r="L634">
        <v>1061</v>
      </c>
      <c r="W634">
        <v>1092</v>
      </c>
      <c r="AH634">
        <v>1092</v>
      </c>
    </row>
    <row r="635" spans="1:34" x14ac:dyDescent="0.2">
      <c r="A635">
        <v>998</v>
      </c>
      <c r="B635">
        <v>1029</v>
      </c>
      <c r="L635">
        <v>998</v>
      </c>
      <c r="W635">
        <v>1029</v>
      </c>
      <c r="AH635">
        <v>1029</v>
      </c>
    </row>
    <row r="636" spans="1:34" x14ac:dyDescent="0.2">
      <c r="A636">
        <v>1057</v>
      </c>
      <c r="B636">
        <v>1040</v>
      </c>
      <c r="L636">
        <v>1057</v>
      </c>
      <c r="W636">
        <v>1040</v>
      </c>
      <c r="AH636">
        <v>1040</v>
      </c>
    </row>
    <row r="637" spans="1:34" x14ac:dyDescent="0.2">
      <c r="A637">
        <v>969</v>
      </c>
      <c r="B637">
        <v>1091</v>
      </c>
      <c r="L637">
        <v>969</v>
      </c>
      <c r="W637">
        <v>1091</v>
      </c>
      <c r="AH637">
        <v>1091</v>
      </c>
    </row>
    <row r="638" spans="1:34" x14ac:dyDescent="0.2">
      <c r="A638">
        <v>960</v>
      </c>
      <c r="B638">
        <v>1119</v>
      </c>
      <c r="L638">
        <v>960</v>
      </c>
      <c r="W638">
        <v>1119</v>
      </c>
      <c r="AH638">
        <v>1119</v>
      </c>
    </row>
    <row r="639" spans="1:34" x14ac:dyDescent="0.2">
      <c r="A639">
        <v>966</v>
      </c>
      <c r="B639">
        <v>1038</v>
      </c>
      <c r="L639">
        <v>966</v>
      </c>
      <c r="W639">
        <v>1038</v>
      </c>
      <c r="AH639">
        <v>1038</v>
      </c>
    </row>
    <row r="640" spans="1:34" x14ac:dyDescent="0.2">
      <c r="A640">
        <v>992</v>
      </c>
      <c r="B640">
        <v>1043</v>
      </c>
      <c r="L640">
        <v>992</v>
      </c>
      <c r="W640">
        <v>1043</v>
      </c>
      <c r="AH640">
        <v>1043</v>
      </c>
    </row>
    <row r="641" spans="1:34" x14ac:dyDescent="0.2">
      <c r="A641">
        <v>828</v>
      </c>
      <c r="B641">
        <v>1071</v>
      </c>
      <c r="L641">
        <v>828</v>
      </c>
      <c r="W641">
        <v>1071</v>
      </c>
      <c r="AH641">
        <v>1071</v>
      </c>
    </row>
    <row r="642" spans="1:34" x14ac:dyDescent="0.2">
      <c r="A642">
        <v>1055</v>
      </c>
      <c r="B642">
        <v>762</v>
      </c>
      <c r="L642">
        <v>1055</v>
      </c>
      <c r="W642">
        <v>762</v>
      </c>
      <c r="AH642">
        <v>762</v>
      </c>
    </row>
    <row r="643" spans="1:34" x14ac:dyDescent="0.2">
      <c r="A643">
        <v>950</v>
      </c>
      <c r="B643">
        <v>992</v>
      </c>
      <c r="L643">
        <v>950</v>
      </c>
      <c r="W643">
        <v>992</v>
      </c>
      <c r="AH643">
        <v>992</v>
      </c>
    </row>
    <row r="644" spans="1:34" x14ac:dyDescent="0.2">
      <c r="A644">
        <v>1068</v>
      </c>
      <c r="B644">
        <v>1031</v>
      </c>
      <c r="L644">
        <v>1068</v>
      </c>
      <c r="W644">
        <v>1031</v>
      </c>
      <c r="AH644">
        <v>1031</v>
      </c>
    </row>
    <row r="645" spans="1:34" x14ac:dyDescent="0.2">
      <c r="A645">
        <v>990</v>
      </c>
      <c r="B645">
        <v>804</v>
      </c>
      <c r="L645">
        <v>990</v>
      </c>
      <c r="W645">
        <v>804</v>
      </c>
      <c r="AH645">
        <v>804</v>
      </c>
    </row>
    <row r="646" spans="1:34" x14ac:dyDescent="0.2">
      <c r="A646">
        <v>933</v>
      </c>
      <c r="B646">
        <v>996</v>
      </c>
      <c r="L646">
        <v>933</v>
      </c>
      <c r="W646">
        <v>996</v>
      </c>
      <c r="AH646">
        <v>996</v>
      </c>
    </row>
    <row r="647" spans="1:34" x14ac:dyDescent="0.2">
      <c r="A647">
        <v>976</v>
      </c>
      <c r="B647">
        <v>1046</v>
      </c>
      <c r="L647">
        <v>976</v>
      </c>
      <c r="W647">
        <v>1046</v>
      </c>
      <c r="AH647">
        <v>1046</v>
      </c>
    </row>
    <row r="648" spans="1:34" x14ac:dyDescent="0.2">
      <c r="A648">
        <v>882</v>
      </c>
      <c r="B648">
        <v>1045</v>
      </c>
      <c r="L648">
        <v>882</v>
      </c>
      <c r="W648">
        <v>1045</v>
      </c>
      <c r="AH648">
        <v>1045</v>
      </c>
    </row>
    <row r="649" spans="1:34" x14ac:dyDescent="0.2">
      <c r="A649">
        <v>813</v>
      </c>
      <c r="B649">
        <v>1026</v>
      </c>
      <c r="L649">
        <v>813</v>
      </c>
      <c r="W649">
        <v>1026</v>
      </c>
      <c r="AH649">
        <v>1026</v>
      </c>
    </row>
    <row r="650" spans="1:34" x14ac:dyDescent="0.2">
      <c r="A650">
        <v>1068</v>
      </c>
      <c r="B650">
        <v>1047</v>
      </c>
      <c r="L650">
        <v>1068</v>
      </c>
      <c r="W650">
        <v>1047</v>
      </c>
      <c r="AH650">
        <v>1047</v>
      </c>
    </row>
    <row r="651" spans="1:34" x14ac:dyDescent="0.2">
      <c r="A651">
        <v>1018</v>
      </c>
      <c r="B651">
        <v>1016</v>
      </c>
      <c r="L651">
        <v>1018</v>
      </c>
      <c r="W651">
        <v>1016</v>
      </c>
      <c r="AH651">
        <v>1016</v>
      </c>
    </row>
    <row r="652" spans="1:34" x14ac:dyDescent="0.2">
      <c r="A652">
        <v>932</v>
      </c>
      <c r="B652">
        <v>1254</v>
      </c>
      <c r="L652">
        <v>932</v>
      </c>
      <c r="W652">
        <v>1254</v>
      </c>
      <c r="AH652">
        <v>1254</v>
      </c>
    </row>
    <row r="653" spans="1:34" x14ac:dyDescent="0.2">
      <c r="A653">
        <v>995</v>
      </c>
      <c r="B653">
        <v>950</v>
      </c>
      <c r="L653">
        <v>995</v>
      </c>
      <c r="W653">
        <v>950</v>
      </c>
      <c r="AH653">
        <v>950</v>
      </c>
    </row>
    <row r="654" spans="1:34" x14ac:dyDescent="0.2">
      <c r="A654">
        <v>1030</v>
      </c>
      <c r="B654">
        <v>1247</v>
      </c>
      <c r="L654">
        <v>1030</v>
      </c>
      <c r="W654">
        <v>1247</v>
      </c>
      <c r="AH654">
        <v>1247</v>
      </c>
    </row>
    <row r="655" spans="1:34" x14ac:dyDescent="0.2">
      <c r="A655">
        <v>1043</v>
      </c>
      <c r="B655">
        <v>1096</v>
      </c>
      <c r="L655">
        <v>1043</v>
      </c>
      <c r="W655">
        <v>1096</v>
      </c>
      <c r="AH655">
        <v>1096</v>
      </c>
    </row>
    <row r="656" spans="1:34" x14ac:dyDescent="0.2">
      <c r="A656">
        <v>1155</v>
      </c>
      <c r="B656">
        <v>1009</v>
      </c>
      <c r="L656">
        <v>1155</v>
      </c>
      <c r="W656">
        <v>1009</v>
      </c>
      <c r="AH656">
        <v>1009</v>
      </c>
    </row>
    <row r="657" spans="1:34" x14ac:dyDescent="0.2">
      <c r="A657">
        <v>1005</v>
      </c>
      <c r="B657">
        <v>867</v>
      </c>
      <c r="L657">
        <v>1005</v>
      </c>
      <c r="W657">
        <v>867</v>
      </c>
      <c r="AH657">
        <v>867</v>
      </c>
    </row>
    <row r="658" spans="1:34" x14ac:dyDescent="0.2">
      <c r="A658">
        <v>996</v>
      </c>
      <c r="B658">
        <v>977</v>
      </c>
      <c r="L658">
        <v>996</v>
      </c>
      <c r="W658">
        <v>977</v>
      </c>
      <c r="AH658">
        <v>977</v>
      </c>
    </row>
    <row r="659" spans="1:34" x14ac:dyDescent="0.2">
      <c r="A659">
        <v>921</v>
      </c>
      <c r="B659">
        <v>946</v>
      </c>
      <c r="L659">
        <v>921</v>
      </c>
      <c r="W659">
        <v>946</v>
      </c>
      <c r="AH659">
        <v>946</v>
      </c>
    </row>
    <row r="660" spans="1:34" x14ac:dyDescent="0.2">
      <c r="A660">
        <v>974</v>
      </c>
      <c r="B660">
        <v>1090</v>
      </c>
      <c r="L660">
        <v>974</v>
      </c>
      <c r="W660">
        <v>1090</v>
      </c>
      <c r="AH660">
        <v>1090</v>
      </c>
    </row>
    <row r="661" spans="1:34" x14ac:dyDescent="0.2">
      <c r="A661">
        <v>1016</v>
      </c>
      <c r="B661">
        <v>940</v>
      </c>
      <c r="L661">
        <v>1016</v>
      </c>
      <c r="W661">
        <v>940</v>
      </c>
      <c r="AH661">
        <v>940</v>
      </c>
    </row>
    <row r="662" spans="1:34" x14ac:dyDescent="0.2">
      <c r="A662">
        <v>1001</v>
      </c>
      <c r="B662">
        <v>980</v>
      </c>
      <c r="L662">
        <v>1001</v>
      </c>
      <c r="W662">
        <v>980</v>
      </c>
      <c r="AH662">
        <v>980</v>
      </c>
    </row>
    <row r="663" spans="1:34" x14ac:dyDescent="0.2">
      <c r="A663">
        <v>1014</v>
      </c>
      <c r="B663">
        <v>1050</v>
      </c>
      <c r="L663">
        <v>1014</v>
      </c>
      <c r="W663">
        <v>1050</v>
      </c>
      <c r="AH663">
        <v>1050</v>
      </c>
    </row>
    <row r="664" spans="1:34" x14ac:dyDescent="0.2">
      <c r="A664">
        <v>1147</v>
      </c>
      <c r="B664">
        <v>1034</v>
      </c>
      <c r="L664">
        <v>1147</v>
      </c>
      <c r="W664">
        <v>1034</v>
      </c>
      <c r="AH664">
        <v>1034</v>
      </c>
    </row>
    <row r="665" spans="1:34" x14ac:dyDescent="0.2">
      <c r="A665">
        <v>1007</v>
      </c>
      <c r="B665">
        <v>1098</v>
      </c>
      <c r="L665">
        <v>1007</v>
      </c>
      <c r="W665">
        <v>1098</v>
      </c>
      <c r="AH665">
        <v>1098</v>
      </c>
    </row>
    <row r="666" spans="1:34" x14ac:dyDescent="0.2">
      <c r="A666">
        <v>1010</v>
      </c>
      <c r="B666">
        <v>1170</v>
      </c>
      <c r="L666">
        <v>1010</v>
      </c>
      <c r="W666">
        <v>1170</v>
      </c>
      <c r="AH666">
        <v>1170</v>
      </c>
    </row>
    <row r="667" spans="1:34" x14ac:dyDescent="0.2">
      <c r="A667">
        <v>1084</v>
      </c>
      <c r="B667">
        <v>853</v>
      </c>
      <c r="L667">
        <v>1084</v>
      </c>
      <c r="W667">
        <v>853</v>
      </c>
      <c r="AH667">
        <v>853</v>
      </c>
    </row>
    <row r="668" spans="1:34" x14ac:dyDescent="0.2">
      <c r="A668">
        <v>1048</v>
      </c>
      <c r="B668">
        <v>784</v>
      </c>
      <c r="L668">
        <v>1048</v>
      </c>
      <c r="W668">
        <v>784</v>
      </c>
      <c r="AH668">
        <v>784</v>
      </c>
    </row>
    <row r="669" spans="1:34" x14ac:dyDescent="0.2">
      <c r="A669">
        <v>1051</v>
      </c>
      <c r="B669">
        <v>1131</v>
      </c>
      <c r="L669">
        <v>1051</v>
      </c>
      <c r="W669">
        <v>1131</v>
      </c>
      <c r="AH669">
        <v>1131</v>
      </c>
    </row>
    <row r="670" spans="1:34" x14ac:dyDescent="0.2">
      <c r="A670">
        <v>1068</v>
      </c>
      <c r="B670">
        <v>1015</v>
      </c>
      <c r="L670">
        <v>1068</v>
      </c>
      <c r="W670">
        <v>1015</v>
      </c>
      <c r="AH670">
        <v>1015</v>
      </c>
    </row>
    <row r="671" spans="1:34" x14ac:dyDescent="0.2">
      <c r="A671">
        <v>1017</v>
      </c>
      <c r="B671">
        <v>955</v>
      </c>
      <c r="L671">
        <v>1017</v>
      </c>
      <c r="W671">
        <v>955</v>
      </c>
      <c r="AH671">
        <v>955</v>
      </c>
    </row>
    <row r="672" spans="1:34" x14ac:dyDescent="0.2">
      <c r="A672">
        <v>1261</v>
      </c>
      <c r="B672">
        <v>934</v>
      </c>
      <c r="L672">
        <v>1261</v>
      </c>
      <c r="W672">
        <v>934</v>
      </c>
      <c r="AH672">
        <v>934</v>
      </c>
    </row>
    <row r="673" spans="1:34" x14ac:dyDescent="0.2">
      <c r="A673">
        <v>1015</v>
      </c>
      <c r="B673">
        <v>924</v>
      </c>
      <c r="L673">
        <v>1015</v>
      </c>
      <c r="W673">
        <v>924</v>
      </c>
      <c r="AH673">
        <v>924</v>
      </c>
    </row>
    <row r="674" spans="1:34" x14ac:dyDescent="0.2">
      <c r="A674">
        <v>973</v>
      </c>
      <c r="B674">
        <v>846</v>
      </c>
      <c r="L674">
        <v>973</v>
      </c>
      <c r="W674">
        <v>846</v>
      </c>
      <c r="AH674">
        <v>846</v>
      </c>
    </row>
    <row r="675" spans="1:34" x14ac:dyDescent="0.2">
      <c r="A675">
        <v>1280</v>
      </c>
      <c r="B675">
        <v>1043</v>
      </c>
      <c r="L675">
        <v>1280</v>
      </c>
      <c r="W675">
        <v>1043</v>
      </c>
      <c r="AH675">
        <v>1043</v>
      </c>
    </row>
    <row r="676" spans="1:34" x14ac:dyDescent="0.2">
      <c r="A676">
        <v>805</v>
      </c>
      <c r="B676">
        <v>1031</v>
      </c>
      <c r="L676">
        <v>805</v>
      </c>
      <c r="W676">
        <v>1031</v>
      </c>
      <c r="AH676">
        <v>1031</v>
      </c>
    </row>
    <row r="677" spans="1:34" x14ac:dyDescent="0.2">
      <c r="A677">
        <v>998</v>
      </c>
      <c r="B677">
        <v>917</v>
      </c>
      <c r="L677">
        <v>998</v>
      </c>
      <c r="W677">
        <v>917</v>
      </c>
      <c r="AH677">
        <v>917</v>
      </c>
    </row>
    <row r="678" spans="1:34" x14ac:dyDescent="0.2">
      <c r="A678">
        <v>1124</v>
      </c>
      <c r="B678">
        <v>974</v>
      </c>
      <c r="L678">
        <v>1124</v>
      </c>
      <c r="W678">
        <v>974</v>
      </c>
      <c r="AH678">
        <v>974</v>
      </c>
    </row>
    <row r="679" spans="1:34" x14ac:dyDescent="0.2">
      <c r="A679">
        <v>1151</v>
      </c>
      <c r="B679">
        <v>1046</v>
      </c>
      <c r="L679">
        <v>1151</v>
      </c>
      <c r="W679">
        <v>1046</v>
      </c>
      <c r="AH679">
        <v>1046</v>
      </c>
    </row>
    <row r="680" spans="1:34" x14ac:dyDescent="0.2">
      <c r="A680">
        <v>1105</v>
      </c>
      <c r="B680">
        <v>1187</v>
      </c>
      <c r="L680">
        <v>1105</v>
      </c>
      <c r="W680">
        <v>1187</v>
      </c>
      <c r="AH680">
        <v>1187</v>
      </c>
    </row>
    <row r="681" spans="1:34" x14ac:dyDescent="0.2">
      <c r="A681">
        <v>1105</v>
      </c>
      <c r="B681">
        <v>1019</v>
      </c>
      <c r="L681">
        <v>1105</v>
      </c>
      <c r="W681">
        <v>1019</v>
      </c>
      <c r="AH681">
        <v>1019</v>
      </c>
    </row>
    <row r="682" spans="1:34" x14ac:dyDescent="0.2">
      <c r="A682">
        <v>892</v>
      </c>
      <c r="B682">
        <v>835</v>
      </c>
      <c r="L682">
        <v>892</v>
      </c>
      <c r="W682">
        <v>835</v>
      </c>
      <c r="AH682">
        <v>835</v>
      </c>
    </row>
    <row r="683" spans="1:34" x14ac:dyDescent="0.2">
      <c r="A683">
        <v>1145</v>
      </c>
      <c r="B683">
        <v>1068</v>
      </c>
      <c r="L683">
        <v>1145</v>
      </c>
      <c r="W683">
        <v>1068</v>
      </c>
      <c r="AH683">
        <v>1068</v>
      </c>
    </row>
    <row r="684" spans="1:34" x14ac:dyDescent="0.2">
      <c r="A684">
        <v>1108</v>
      </c>
      <c r="B684">
        <v>1069</v>
      </c>
      <c r="L684">
        <v>1108</v>
      </c>
      <c r="W684">
        <v>1069</v>
      </c>
      <c r="AH684">
        <v>1069</v>
      </c>
    </row>
    <row r="685" spans="1:34" x14ac:dyDescent="0.2">
      <c r="A685">
        <v>1122</v>
      </c>
      <c r="B685">
        <v>1091</v>
      </c>
      <c r="L685">
        <v>1122</v>
      </c>
      <c r="W685">
        <v>1091</v>
      </c>
      <c r="AH685">
        <v>1091</v>
      </c>
    </row>
    <row r="686" spans="1:34" x14ac:dyDescent="0.2">
      <c r="A686">
        <v>1107</v>
      </c>
      <c r="B686">
        <v>838</v>
      </c>
      <c r="L686">
        <v>1107</v>
      </c>
      <c r="W686">
        <v>838</v>
      </c>
      <c r="AH686">
        <v>838</v>
      </c>
    </row>
    <row r="687" spans="1:34" x14ac:dyDescent="0.2">
      <c r="A687">
        <v>1035</v>
      </c>
      <c r="B687">
        <v>880</v>
      </c>
      <c r="L687">
        <v>1035</v>
      </c>
      <c r="W687">
        <v>880</v>
      </c>
      <c r="AH687">
        <v>880</v>
      </c>
    </row>
    <row r="688" spans="1:34" x14ac:dyDescent="0.2">
      <c r="A688">
        <v>1043</v>
      </c>
      <c r="B688">
        <v>826</v>
      </c>
      <c r="L688">
        <v>1043</v>
      </c>
      <c r="W688">
        <v>826</v>
      </c>
      <c r="AH688">
        <v>826</v>
      </c>
    </row>
    <row r="689" spans="1:34" x14ac:dyDescent="0.2">
      <c r="A689">
        <v>1050</v>
      </c>
      <c r="B689">
        <v>959</v>
      </c>
      <c r="L689">
        <v>1050</v>
      </c>
      <c r="W689">
        <v>959</v>
      </c>
      <c r="AH689">
        <v>959</v>
      </c>
    </row>
    <row r="690" spans="1:34" x14ac:dyDescent="0.2">
      <c r="A690">
        <v>1094</v>
      </c>
      <c r="B690">
        <v>1058</v>
      </c>
      <c r="L690">
        <v>1094</v>
      </c>
      <c r="W690">
        <v>1058</v>
      </c>
      <c r="AH690">
        <v>1058</v>
      </c>
    </row>
    <row r="691" spans="1:34" x14ac:dyDescent="0.2">
      <c r="A691">
        <v>1009</v>
      </c>
      <c r="B691">
        <v>1155</v>
      </c>
      <c r="L691">
        <v>1009</v>
      </c>
      <c r="W691">
        <v>1155</v>
      </c>
      <c r="AH691">
        <v>1155</v>
      </c>
    </row>
    <row r="692" spans="1:34" x14ac:dyDescent="0.2">
      <c r="A692">
        <v>1097</v>
      </c>
      <c r="B692">
        <v>990</v>
      </c>
      <c r="L692">
        <v>1097</v>
      </c>
      <c r="W692">
        <v>990</v>
      </c>
      <c r="AH692">
        <v>990</v>
      </c>
    </row>
    <row r="693" spans="1:34" x14ac:dyDescent="0.2">
      <c r="A693">
        <v>960</v>
      </c>
      <c r="B693">
        <v>1096</v>
      </c>
      <c r="L693">
        <v>960</v>
      </c>
      <c r="W693">
        <v>1096</v>
      </c>
      <c r="AH693">
        <v>1096</v>
      </c>
    </row>
    <row r="694" spans="1:34" x14ac:dyDescent="0.2">
      <c r="A694">
        <v>1154</v>
      </c>
      <c r="B694">
        <v>1039</v>
      </c>
      <c r="L694">
        <v>1154</v>
      </c>
      <c r="W694">
        <v>1039</v>
      </c>
      <c r="AH694">
        <v>1039</v>
      </c>
    </row>
    <row r="695" spans="1:34" x14ac:dyDescent="0.2">
      <c r="A695">
        <v>1041</v>
      </c>
      <c r="B695">
        <v>1110</v>
      </c>
      <c r="L695">
        <v>1041</v>
      </c>
      <c r="W695">
        <v>1110</v>
      </c>
      <c r="AH695">
        <v>1110</v>
      </c>
    </row>
    <row r="696" spans="1:34" x14ac:dyDescent="0.2">
      <c r="A696">
        <v>1190</v>
      </c>
      <c r="B696">
        <v>1367</v>
      </c>
      <c r="L696">
        <v>1190</v>
      </c>
      <c r="W696">
        <v>1367</v>
      </c>
      <c r="AH696">
        <v>1367</v>
      </c>
    </row>
    <row r="697" spans="1:34" x14ac:dyDescent="0.2">
      <c r="A697">
        <v>951</v>
      </c>
      <c r="B697">
        <v>1046</v>
      </c>
      <c r="L697">
        <v>951</v>
      </c>
      <c r="W697">
        <v>1046</v>
      </c>
      <c r="AH697">
        <v>1046</v>
      </c>
    </row>
    <row r="698" spans="1:34" x14ac:dyDescent="0.2">
      <c r="A698">
        <v>1002</v>
      </c>
      <c r="B698">
        <v>1176</v>
      </c>
      <c r="L698">
        <v>1002</v>
      </c>
      <c r="W698">
        <v>1176</v>
      </c>
      <c r="AH698">
        <v>1176</v>
      </c>
    </row>
    <row r="699" spans="1:34" x14ac:dyDescent="0.2">
      <c r="A699">
        <v>866</v>
      </c>
      <c r="B699">
        <v>1029</v>
      </c>
      <c r="L699">
        <v>866</v>
      </c>
      <c r="W699">
        <v>1029</v>
      </c>
      <c r="AH699">
        <v>1029</v>
      </c>
    </row>
    <row r="700" spans="1:34" x14ac:dyDescent="0.2">
      <c r="A700">
        <v>1036</v>
      </c>
      <c r="B700">
        <v>1154</v>
      </c>
      <c r="L700">
        <v>1036</v>
      </c>
      <c r="W700">
        <v>1154</v>
      </c>
      <c r="AH700">
        <v>1154</v>
      </c>
    </row>
    <row r="701" spans="1:34" x14ac:dyDescent="0.2">
      <c r="A701">
        <v>1061</v>
      </c>
      <c r="B701">
        <v>1176</v>
      </c>
      <c r="L701">
        <v>1061</v>
      </c>
      <c r="W701">
        <v>1176</v>
      </c>
      <c r="AH701">
        <v>1176</v>
      </c>
    </row>
    <row r="702" spans="1:34" x14ac:dyDescent="0.2">
      <c r="A702">
        <v>1082</v>
      </c>
      <c r="B702">
        <v>1015</v>
      </c>
      <c r="L702">
        <v>1082</v>
      </c>
      <c r="W702">
        <v>1015</v>
      </c>
      <c r="AH702">
        <v>1015</v>
      </c>
    </row>
    <row r="703" spans="1:34" x14ac:dyDescent="0.2">
      <c r="A703">
        <v>852</v>
      </c>
      <c r="B703">
        <v>858</v>
      </c>
      <c r="L703">
        <v>852</v>
      </c>
      <c r="W703">
        <v>858</v>
      </c>
      <c r="AH703">
        <v>858</v>
      </c>
    </row>
    <row r="704" spans="1:34" x14ac:dyDescent="0.2">
      <c r="A704">
        <v>1018</v>
      </c>
      <c r="B704">
        <v>1047</v>
      </c>
      <c r="L704">
        <v>1018</v>
      </c>
      <c r="W704">
        <v>1047</v>
      </c>
      <c r="AH704">
        <v>1047</v>
      </c>
    </row>
    <row r="705" spans="1:34" x14ac:dyDescent="0.2">
      <c r="A705">
        <v>887</v>
      </c>
      <c r="B705">
        <v>1190</v>
      </c>
      <c r="L705">
        <v>887</v>
      </c>
      <c r="W705">
        <v>1190</v>
      </c>
      <c r="AH705">
        <v>1190</v>
      </c>
    </row>
    <row r="706" spans="1:34" x14ac:dyDescent="0.2">
      <c r="A706">
        <v>836</v>
      </c>
      <c r="B706">
        <v>1028</v>
      </c>
      <c r="L706">
        <v>836</v>
      </c>
      <c r="W706">
        <v>1028</v>
      </c>
      <c r="AH706">
        <v>1028</v>
      </c>
    </row>
    <row r="707" spans="1:34" x14ac:dyDescent="0.2">
      <c r="A707">
        <v>1018</v>
      </c>
      <c r="B707">
        <v>1083</v>
      </c>
      <c r="L707">
        <v>1018</v>
      </c>
      <c r="W707">
        <v>1083</v>
      </c>
      <c r="AH707">
        <v>1083</v>
      </c>
    </row>
    <row r="708" spans="1:34" x14ac:dyDescent="0.2">
      <c r="A708">
        <v>896</v>
      </c>
      <c r="B708">
        <v>915</v>
      </c>
      <c r="L708">
        <v>896</v>
      </c>
      <c r="W708">
        <v>915</v>
      </c>
      <c r="AH708">
        <v>915</v>
      </c>
    </row>
    <row r="709" spans="1:34" x14ac:dyDescent="0.2">
      <c r="A709">
        <v>1152</v>
      </c>
      <c r="B709">
        <v>1150</v>
      </c>
      <c r="L709">
        <v>1152</v>
      </c>
      <c r="W709">
        <v>1150</v>
      </c>
      <c r="AH709">
        <v>1150</v>
      </c>
    </row>
    <row r="710" spans="1:34" x14ac:dyDescent="0.2">
      <c r="A710">
        <v>977</v>
      </c>
      <c r="B710">
        <v>1099</v>
      </c>
      <c r="L710">
        <v>977</v>
      </c>
      <c r="W710">
        <v>1099</v>
      </c>
      <c r="AH710">
        <v>1099</v>
      </c>
    </row>
    <row r="711" spans="1:34" x14ac:dyDescent="0.2">
      <c r="A711">
        <v>885</v>
      </c>
      <c r="B711">
        <v>1017</v>
      </c>
      <c r="L711">
        <v>885</v>
      </c>
      <c r="W711">
        <v>1017</v>
      </c>
      <c r="AH711">
        <v>1017</v>
      </c>
    </row>
    <row r="712" spans="1:34" x14ac:dyDescent="0.2">
      <c r="A712">
        <v>858</v>
      </c>
      <c r="B712">
        <v>1043</v>
      </c>
      <c r="L712">
        <v>858</v>
      </c>
      <c r="W712">
        <v>1043</v>
      </c>
      <c r="AH712">
        <v>1043</v>
      </c>
    </row>
    <row r="713" spans="1:34" x14ac:dyDescent="0.2">
      <c r="A713">
        <v>992</v>
      </c>
      <c r="B713">
        <v>1006</v>
      </c>
      <c r="L713">
        <v>992</v>
      </c>
      <c r="W713">
        <v>1006</v>
      </c>
      <c r="AH713">
        <v>1006</v>
      </c>
    </row>
    <row r="714" spans="1:34" x14ac:dyDescent="0.2">
      <c r="A714">
        <v>1063</v>
      </c>
      <c r="B714">
        <v>1063</v>
      </c>
      <c r="L714">
        <v>1063</v>
      </c>
      <c r="W714">
        <v>1063</v>
      </c>
      <c r="AH714">
        <v>1063</v>
      </c>
    </row>
    <row r="715" spans="1:34" x14ac:dyDescent="0.2">
      <c r="A715">
        <v>1061</v>
      </c>
      <c r="B715">
        <v>1172</v>
      </c>
      <c r="L715">
        <v>1061</v>
      </c>
      <c r="W715">
        <v>1172</v>
      </c>
      <c r="AH715">
        <v>1172</v>
      </c>
    </row>
    <row r="716" spans="1:34" x14ac:dyDescent="0.2">
      <c r="A716">
        <v>1012</v>
      </c>
      <c r="B716">
        <v>1162</v>
      </c>
      <c r="L716">
        <v>1012</v>
      </c>
      <c r="W716">
        <v>1162</v>
      </c>
      <c r="AH716">
        <v>1162</v>
      </c>
    </row>
    <row r="717" spans="1:34" x14ac:dyDescent="0.2">
      <c r="A717">
        <v>1008</v>
      </c>
      <c r="B717">
        <v>1024</v>
      </c>
      <c r="L717">
        <v>1008</v>
      </c>
      <c r="W717">
        <v>1024</v>
      </c>
      <c r="AH717">
        <v>1024</v>
      </c>
    </row>
    <row r="718" spans="1:34" x14ac:dyDescent="0.2">
      <c r="A718">
        <v>1112</v>
      </c>
      <c r="B718">
        <v>1050</v>
      </c>
      <c r="L718">
        <v>1112</v>
      </c>
      <c r="W718">
        <v>1050</v>
      </c>
      <c r="AH718">
        <v>1050</v>
      </c>
    </row>
    <row r="719" spans="1:34" x14ac:dyDescent="0.2">
      <c r="A719">
        <v>1080</v>
      </c>
      <c r="B719">
        <v>1036</v>
      </c>
      <c r="L719">
        <v>1080</v>
      </c>
      <c r="W719">
        <v>1036</v>
      </c>
      <c r="AH719">
        <v>1036</v>
      </c>
    </row>
    <row r="720" spans="1:34" x14ac:dyDescent="0.2">
      <c r="A720">
        <v>1138</v>
      </c>
      <c r="B720">
        <v>1068</v>
      </c>
      <c r="L720">
        <v>1138</v>
      </c>
      <c r="W720">
        <v>1068</v>
      </c>
      <c r="AH720">
        <v>1068</v>
      </c>
    </row>
    <row r="721" spans="1:34" x14ac:dyDescent="0.2">
      <c r="A721">
        <v>1258</v>
      </c>
      <c r="B721">
        <v>1002</v>
      </c>
      <c r="L721">
        <v>1258</v>
      </c>
      <c r="W721">
        <v>1002</v>
      </c>
      <c r="AH721">
        <v>1002</v>
      </c>
    </row>
    <row r="722" spans="1:34" x14ac:dyDescent="0.2">
      <c r="A722">
        <v>960</v>
      </c>
      <c r="B722">
        <v>1075</v>
      </c>
      <c r="L722">
        <v>960</v>
      </c>
      <c r="W722">
        <v>1075</v>
      </c>
      <c r="AH722">
        <v>1075</v>
      </c>
    </row>
    <row r="723" spans="1:34" x14ac:dyDescent="0.2">
      <c r="A723">
        <v>977</v>
      </c>
      <c r="B723">
        <v>1107</v>
      </c>
      <c r="L723">
        <v>977</v>
      </c>
      <c r="W723">
        <v>1107</v>
      </c>
      <c r="AH723">
        <v>1107</v>
      </c>
    </row>
    <row r="724" spans="1:34" x14ac:dyDescent="0.2">
      <c r="A724">
        <v>1086</v>
      </c>
      <c r="B724">
        <v>1010</v>
      </c>
      <c r="L724">
        <v>1086</v>
      </c>
      <c r="W724">
        <v>1010</v>
      </c>
      <c r="AH724">
        <v>1010</v>
      </c>
    </row>
    <row r="725" spans="1:34" x14ac:dyDescent="0.2">
      <c r="A725">
        <v>1111</v>
      </c>
      <c r="B725">
        <v>1021</v>
      </c>
      <c r="L725">
        <v>1111</v>
      </c>
      <c r="W725">
        <v>1021</v>
      </c>
      <c r="AH725">
        <v>1021</v>
      </c>
    </row>
    <row r="726" spans="1:34" x14ac:dyDescent="0.2">
      <c r="A726">
        <v>1064</v>
      </c>
      <c r="B726">
        <v>813</v>
      </c>
      <c r="L726">
        <v>1064</v>
      </c>
      <c r="W726">
        <v>813</v>
      </c>
      <c r="AH726">
        <v>813</v>
      </c>
    </row>
    <row r="727" spans="1:34" x14ac:dyDescent="0.2">
      <c r="A727">
        <v>1068</v>
      </c>
      <c r="B727">
        <v>1041</v>
      </c>
      <c r="L727">
        <v>1068</v>
      </c>
      <c r="W727">
        <v>1041</v>
      </c>
      <c r="AH727">
        <v>1041</v>
      </c>
    </row>
    <row r="728" spans="1:34" x14ac:dyDescent="0.2">
      <c r="A728">
        <v>965</v>
      </c>
      <c r="B728">
        <v>1045</v>
      </c>
      <c r="L728">
        <v>965</v>
      </c>
      <c r="W728">
        <v>1045</v>
      </c>
      <c r="AH728">
        <v>1045</v>
      </c>
    </row>
    <row r="729" spans="1:34" x14ac:dyDescent="0.2">
      <c r="A729">
        <v>1113</v>
      </c>
      <c r="B729">
        <v>892</v>
      </c>
      <c r="L729">
        <v>1113</v>
      </c>
      <c r="W729">
        <v>892</v>
      </c>
      <c r="AH729">
        <v>892</v>
      </c>
    </row>
    <row r="730" spans="1:34" x14ac:dyDescent="0.2">
      <c r="A730">
        <v>1062</v>
      </c>
      <c r="B730">
        <v>1023</v>
      </c>
      <c r="L730">
        <v>1062</v>
      </c>
      <c r="W730">
        <v>1023</v>
      </c>
      <c r="AH730">
        <v>1023</v>
      </c>
    </row>
    <row r="731" spans="1:34" x14ac:dyDescent="0.2">
      <c r="A731">
        <v>1050</v>
      </c>
      <c r="B731">
        <v>945</v>
      </c>
      <c r="L731">
        <v>1050</v>
      </c>
      <c r="W731">
        <v>945</v>
      </c>
      <c r="AH731">
        <v>945</v>
      </c>
    </row>
    <row r="732" spans="1:34" x14ac:dyDescent="0.2">
      <c r="A732">
        <v>1031</v>
      </c>
      <c r="B732">
        <v>1036</v>
      </c>
      <c r="L732">
        <v>1031</v>
      </c>
      <c r="W732">
        <v>1036</v>
      </c>
      <c r="AH732">
        <v>1036</v>
      </c>
    </row>
    <row r="733" spans="1:34" x14ac:dyDescent="0.2">
      <c r="A733">
        <v>1150</v>
      </c>
      <c r="B733">
        <v>1029</v>
      </c>
      <c r="L733">
        <v>1150</v>
      </c>
      <c r="W733">
        <v>1029</v>
      </c>
      <c r="AH733">
        <v>1029</v>
      </c>
    </row>
    <row r="734" spans="1:34" x14ac:dyDescent="0.2">
      <c r="A734">
        <v>1099</v>
      </c>
      <c r="B734">
        <v>1009</v>
      </c>
      <c r="L734">
        <v>1099</v>
      </c>
      <c r="W734">
        <v>1009</v>
      </c>
      <c r="AH734">
        <v>1009</v>
      </c>
    </row>
    <row r="735" spans="1:34" x14ac:dyDescent="0.2">
      <c r="A735">
        <v>1067</v>
      </c>
      <c r="B735">
        <v>1035</v>
      </c>
      <c r="L735">
        <v>1067</v>
      </c>
      <c r="W735">
        <v>1035</v>
      </c>
      <c r="AH735">
        <v>1035</v>
      </c>
    </row>
    <row r="736" spans="1:34" x14ac:dyDescent="0.2">
      <c r="A736">
        <v>980</v>
      </c>
      <c r="B736">
        <v>982</v>
      </c>
      <c r="L736">
        <v>980</v>
      </c>
      <c r="W736">
        <v>982</v>
      </c>
      <c r="AH736">
        <v>982</v>
      </c>
    </row>
    <row r="737" spans="1:34" x14ac:dyDescent="0.2">
      <c r="A737">
        <v>976</v>
      </c>
      <c r="B737">
        <v>1044</v>
      </c>
      <c r="L737">
        <v>976</v>
      </c>
      <c r="W737">
        <v>1044</v>
      </c>
      <c r="AH737">
        <v>1044</v>
      </c>
    </row>
    <row r="738" spans="1:34" x14ac:dyDescent="0.2">
      <c r="A738">
        <v>990</v>
      </c>
      <c r="B738">
        <v>840</v>
      </c>
      <c r="L738">
        <v>990</v>
      </c>
      <c r="W738">
        <v>840</v>
      </c>
      <c r="AH738">
        <v>840</v>
      </c>
    </row>
    <row r="739" spans="1:34" x14ac:dyDescent="0.2">
      <c r="A739">
        <v>1006</v>
      </c>
      <c r="B739">
        <v>1062</v>
      </c>
      <c r="L739">
        <v>1006</v>
      </c>
      <c r="W739">
        <v>1062</v>
      </c>
      <c r="AH739">
        <v>1062</v>
      </c>
    </row>
    <row r="740" spans="1:34" x14ac:dyDescent="0.2">
      <c r="A740">
        <v>1050</v>
      </c>
      <c r="B740">
        <v>967</v>
      </c>
      <c r="L740">
        <v>1050</v>
      </c>
      <c r="W740">
        <v>967</v>
      </c>
      <c r="AH740">
        <v>967</v>
      </c>
    </row>
    <row r="741" spans="1:34" x14ac:dyDescent="0.2">
      <c r="A741">
        <v>1107</v>
      </c>
      <c r="B741">
        <v>955</v>
      </c>
      <c r="L741">
        <v>1107</v>
      </c>
      <c r="W741">
        <v>955</v>
      </c>
      <c r="AH741">
        <v>955</v>
      </c>
    </row>
    <row r="742" spans="1:34" x14ac:dyDescent="0.2">
      <c r="A742">
        <v>1010</v>
      </c>
      <c r="B742">
        <v>809</v>
      </c>
      <c r="L742">
        <v>1010</v>
      </c>
      <c r="W742">
        <v>809</v>
      </c>
      <c r="AH742">
        <v>809</v>
      </c>
    </row>
    <row r="743" spans="1:34" x14ac:dyDescent="0.2">
      <c r="A743">
        <v>1023</v>
      </c>
      <c r="B743">
        <v>1005</v>
      </c>
      <c r="L743">
        <v>1023</v>
      </c>
      <c r="W743">
        <v>1005</v>
      </c>
      <c r="AH743">
        <v>1005</v>
      </c>
    </row>
    <row r="744" spans="1:34" x14ac:dyDescent="0.2">
      <c r="A744">
        <v>988</v>
      </c>
      <c r="B744">
        <v>904</v>
      </c>
      <c r="L744">
        <v>988</v>
      </c>
      <c r="W744">
        <v>904</v>
      </c>
      <c r="AH744">
        <v>904</v>
      </c>
    </row>
    <row r="745" spans="1:34" x14ac:dyDescent="0.2">
      <c r="A745">
        <v>1057</v>
      </c>
      <c r="B745">
        <v>988</v>
      </c>
      <c r="L745">
        <v>1057</v>
      </c>
      <c r="W745">
        <v>988</v>
      </c>
      <c r="AH745">
        <v>988</v>
      </c>
    </row>
    <row r="746" spans="1:34" x14ac:dyDescent="0.2">
      <c r="A746">
        <v>930</v>
      </c>
      <c r="B746">
        <v>1018</v>
      </c>
      <c r="L746">
        <v>930</v>
      </c>
      <c r="W746">
        <v>1018</v>
      </c>
      <c r="AH746">
        <v>1018</v>
      </c>
    </row>
    <row r="747" spans="1:34" x14ac:dyDescent="0.2">
      <c r="A747">
        <v>870</v>
      </c>
      <c r="B747">
        <v>1059</v>
      </c>
      <c r="L747">
        <v>870</v>
      </c>
      <c r="W747">
        <v>1059</v>
      </c>
      <c r="AH747">
        <v>1059</v>
      </c>
    </row>
    <row r="748" spans="1:34" x14ac:dyDescent="0.2">
      <c r="A748">
        <v>960</v>
      </c>
      <c r="B748">
        <v>1031</v>
      </c>
      <c r="L748">
        <v>960</v>
      </c>
      <c r="W748">
        <v>1031</v>
      </c>
      <c r="AH748">
        <v>1031</v>
      </c>
    </row>
    <row r="749" spans="1:34" x14ac:dyDescent="0.2">
      <c r="A749">
        <v>712</v>
      </c>
      <c r="B749">
        <v>1051</v>
      </c>
      <c r="L749">
        <v>712</v>
      </c>
      <c r="W749">
        <v>1051</v>
      </c>
      <c r="AH749">
        <v>1051</v>
      </c>
    </row>
    <row r="750" spans="1:34" x14ac:dyDescent="0.2">
      <c r="A750">
        <v>875</v>
      </c>
      <c r="B750">
        <v>1067</v>
      </c>
      <c r="L750">
        <v>875</v>
      </c>
      <c r="W750">
        <v>1067</v>
      </c>
      <c r="AH750">
        <v>1067</v>
      </c>
    </row>
    <row r="751" spans="1:34" x14ac:dyDescent="0.2">
      <c r="A751">
        <v>1158</v>
      </c>
      <c r="B751">
        <v>1103</v>
      </c>
      <c r="L751">
        <v>1158</v>
      </c>
      <c r="W751">
        <v>1103</v>
      </c>
      <c r="AH751">
        <v>1103</v>
      </c>
    </row>
    <row r="752" spans="1:34" x14ac:dyDescent="0.2">
      <c r="A752">
        <v>1159</v>
      </c>
      <c r="B752">
        <v>1030</v>
      </c>
      <c r="L752">
        <v>1159</v>
      </c>
      <c r="W752">
        <v>1030</v>
      </c>
      <c r="AH752">
        <v>1030</v>
      </c>
    </row>
    <row r="753" spans="1:34" x14ac:dyDescent="0.2">
      <c r="A753">
        <v>942</v>
      </c>
      <c r="B753">
        <v>832</v>
      </c>
      <c r="L753">
        <v>942</v>
      </c>
      <c r="W753">
        <v>832</v>
      </c>
      <c r="AH753">
        <v>832</v>
      </c>
    </row>
    <row r="754" spans="1:34" x14ac:dyDescent="0.2">
      <c r="A754">
        <v>1121</v>
      </c>
      <c r="B754">
        <v>1006</v>
      </c>
      <c r="L754">
        <v>1121</v>
      </c>
      <c r="W754">
        <v>1006</v>
      </c>
      <c r="AH754">
        <v>1006</v>
      </c>
    </row>
    <row r="755" spans="1:34" x14ac:dyDescent="0.2">
      <c r="A755">
        <v>991</v>
      </c>
      <c r="B755">
        <v>1024</v>
      </c>
      <c r="L755">
        <v>991</v>
      </c>
      <c r="W755">
        <v>1024</v>
      </c>
      <c r="AH755">
        <v>1024</v>
      </c>
    </row>
    <row r="756" spans="1:34" x14ac:dyDescent="0.2">
      <c r="A756">
        <v>862</v>
      </c>
      <c r="B756">
        <v>992</v>
      </c>
      <c r="L756">
        <v>862</v>
      </c>
      <c r="W756">
        <v>992</v>
      </c>
      <c r="AH756">
        <v>992</v>
      </c>
    </row>
    <row r="757" spans="1:34" x14ac:dyDescent="0.2">
      <c r="A757">
        <v>838</v>
      </c>
      <c r="B757">
        <v>1076</v>
      </c>
      <c r="L757">
        <v>838</v>
      </c>
      <c r="W757">
        <v>1076</v>
      </c>
      <c r="AH757">
        <v>1076</v>
      </c>
    </row>
    <row r="758" spans="1:34" x14ac:dyDescent="0.2">
      <c r="A758">
        <v>830</v>
      </c>
      <c r="B758">
        <v>1057</v>
      </c>
      <c r="L758">
        <v>830</v>
      </c>
      <c r="W758">
        <v>1057</v>
      </c>
      <c r="AH758">
        <v>1057</v>
      </c>
    </row>
    <row r="759" spans="1:34" x14ac:dyDescent="0.2">
      <c r="A759">
        <v>959</v>
      </c>
      <c r="B759">
        <v>782</v>
      </c>
      <c r="L759">
        <v>959</v>
      </c>
      <c r="W759">
        <v>782</v>
      </c>
      <c r="AH759">
        <v>782</v>
      </c>
    </row>
    <row r="760" spans="1:34" x14ac:dyDescent="0.2">
      <c r="A760">
        <v>971</v>
      </c>
      <c r="B760">
        <v>1066</v>
      </c>
      <c r="L760">
        <v>971</v>
      </c>
      <c r="W760">
        <v>1066</v>
      </c>
      <c r="AH760">
        <v>1066</v>
      </c>
    </row>
    <row r="761" spans="1:34" x14ac:dyDescent="0.2">
      <c r="A761">
        <v>1082</v>
      </c>
      <c r="B761">
        <v>951</v>
      </c>
      <c r="L761">
        <v>1082</v>
      </c>
      <c r="W761">
        <v>951</v>
      </c>
      <c r="AH761">
        <v>951</v>
      </c>
    </row>
    <row r="762" spans="1:34" x14ac:dyDescent="0.2">
      <c r="A762">
        <v>1083</v>
      </c>
      <c r="B762">
        <v>1394</v>
      </c>
      <c r="L762">
        <v>1083</v>
      </c>
      <c r="W762">
        <v>1394</v>
      </c>
      <c r="AH762">
        <v>1394</v>
      </c>
    </row>
    <row r="763" spans="1:34" x14ac:dyDescent="0.2">
      <c r="A763">
        <v>1089</v>
      </c>
      <c r="B763">
        <v>1010</v>
      </c>
      <c r="L763">
        <v>1089</v>
      </c>
      <c r="W763">
        <v>1010</v>
      </c>
      <c r="AH763">
        <v>1010</v>
      </c>
    </row>
    <row r="764" spans="1:34" x14ac:dyDescent="0.2">
      <c r="A764">
        <v>1152</v>
      </c>
      <c r="B764">
        <v>1063</v>
      </c>
      <c r="L764">
        <v>1152</v>
      </c>
      <c r="W764">
        <v>1063</v>
      </c>
      <c r="AH764">
        <v>1063</v>
      </c>
    </row>
    <row r="765" spans="1:34" x14ac:dyDescent="0.2">
      <c r="A765">
        <v>1171</v>
      </c>
      <c r="B765">
        <v>1034</v>
      </c>
      <c r="L765">
        <v>1171</v>
      </c>
      <c r="W765">
        <v>1034</v>
      </c>
      <c r="AH765">
        <v>1034</v>
      </c>
    </row>
    <row r="766" spans="1:34" x14ac:dyDescent="0.2">
      <c r="A766">
        <v>1065</v>
      </c>
      <c r="B766">
        <v>1055</v>
      </c>
      <c r="L766">
        <v>1065</v>
      </c>
      <c r="W766">
        <v>1055</v>
      </c>
      <c r="AH766">
        <v>1055</v>
      </c>
    </row>
    <row r="767" spans="1:34" x14ac:dyDescent="0.2">
      <c r="A767">
        <v>1091</v>
      </c>
      <c r="B767">
        <v>863</v>
      </c>
      <c r="L767">
        <v>1091</v>
      </c>
      <c r="W767">
        <v>863</v>
      </c>
      <c r="AH767">
        <v>863</v>
      </c>
    </row>
    <row r="768" spans="1:34" x14ac:dyDescent="0.2">
      <c r="A768">
        <v>1149</v>
      </c>
      <c r="B768">
        <v>942</v>
      </c>
      <c r="L768">
        <v>1149</v>
      </c>
      <c r="W768">
        <v>942</v>
      </c>
      <c r="AH768">
        <v>942</v>
      </c>
    </row>
    <row r="769" spans="1:34" x14ac:dyDescent="0.2">
      <c r="A769">
        <v>875</v>
      </c>
      <c r="B769">
        <v>890</v>
      </c>
      <c r="L769">
        <v>875</v>
      </c>
      <c r="W769">
        <v>890</v>
      </c>
      <c r="AH769">
        <v>890</v>
      </c>
    </row>
    <row r="770" spans="1:34" x14ac:dyDescent="0.2">
      <c r="A770">
        <v>943</v>
      </c>
      <c r="B770">
        <v>1073</v>
      </c>
      <c r="L770">
        <v>943</v>
      </c>
      <c r="W770">
        <v>1073</v>
      </c>
      <c r="AH770">
        <v>1073</v>
      </c>
    </row>
    <row r="771" spans="1:34" x14ac:dyDescent="0.2">
      <c r="A771">
        <v>1072</v>
      </c>
      <c r="B771">
        <v>855</v>
      </c>
      <c r="L771">
        <v>1072</v>
      </c>
      <c r="W771">
        <v>855</v>
      </c>
      <c r="AH771">
        <v>855</v>
      </c>
    </row>
    <row r="772" spans="1:34" x14ac:dyDescent="0.2">
      <c r="A772">
        <v>998</v>
      </c>
      <c r="B772">
        <v>986</v>
      </c>
      <c r="L772">
        <v>998</v>
      </c>
      <c r="W772">
        <v>986</v>
      </c>
      <c r="AH772">
        <v>986</v>
      </c>
    </row>
    <row r="773" spans="1:34" x14ac:dyDescent="0.2">
      <c r="A773">
        <v>1019</v>
      </c>
      <c r="B773">
        <v>814</v>
      </c>
      <c r="L773">
        <v>1019</v>
      </c>
      <c r="W773">
        <v>814</v>
      </c>
      <c r="AH773">
        <v>814</v>
      </c>
    </row>
    <row r="774" spans="1:34" x14ac:dyDescent="0.2">
      <c r="A774">
        <v>1132</v>
      </c>
      <c r="B774">
        <v>1081</v>
      </c>
      <c r="L774">
        <v>1132</v>
      </c>
      <c r="W774">
        <v>1081</v>
      </c>
      <c r="AH774">
        <v>1081</v>
      </c>
    </row>
    <row r="775" spans="1:34" x14ac:dyDescent="0.2">
      <c r="A775">
        <v>1096</v>
      </c>
      <c r="B775">
        <v>975</v>
      </c>
      <c r="L775">
        <v>1096</v>
      </c>
      <c r="W775">
        <v>975</v>
      </c>
      <c r="AH775">
        <v>975</v>
      </c>
    </row>
    <row r="776" spans="1:34" x14ac:dyDescent="0.2">
      <c r="A776">
        <v>1162</v>
      </c>
      <c r="B776">
        <v>967</v>
      </c>
      <c r="L776">
        <v>1162</v>
      </c>
      <c r="W776">
        <v>967</v>
      </c>
      <c r="AH776">
        <v>967</v>
      </c>
    </row>
    <row r="777" spans="1:34" x14ac:dyDescent="0.2">
      <c r="A777">
        <v>1169</v>
      </c>
      <c r="B777">
        <v>837</v>
      </c>
      <c r="L777">
        <v>1169</v>
      </c>
      <c r="W777">
        <v>837</v>
      </c>
      <c r="AH777">
        <v>837</v>
      </c>
    </row>
    <row r="778" spans="1:34" x14ac:dyDescent="0.2">
      <c r="A778">
        <v>1176</v>
      </c>
      <c r="B778">
        <v>1143</v>
      </c>
      <c r="L778">
        <v>1176</v>
      </c>
      <c r="W778">
        <v>1143</v>
      </c>
      <c r="AH778">
        <v>1143</v>
      </c>
    </row>
    <row r="779" spans="1:34" x14ac:dyDescent="0.2">
      <c r="A779">
        <v>1070</v>
      </c>
      <c r="B779">
        <v>959</v>
      </c>
      <c r="L779">
        <v>1070</v>
      </c>
      <c r="W779">
        <v>959</v>
      </c>
      <c r="AH779">
        <v>959</v>
      </c>
    </row>
    <row r="780" spans="1:34" x14ac:dyDescent="0.2">
      <c r="A780">
        <v>1081</v>
      </c>
      <c r="B780">
        <v>1032</v>
      </c>
      <c r="L780">
        <v>1081</v>
      </c>
      <c r="W780">
        <v>1032</v>
      </c>
      <c r="AH780">
        <v>1032</v>
      </c>
    </row>
    <row r="781" spans="1:34" x14ac:dyDescent="0.2">
      <c r="A781">
        <v>1120</v>
      </c>
      <c r="B781">
        <v>1043</v>
      </c>
      <c r="L781">
        <v>1120</v>
      </c>
      <c r="W781">
        <v>1043</v>
      </c>
      <c r="AH781">
        <v>1043</v>
      </c>
    </row>
    <row r="782" spans="1:34" x14ac:dyDescent="0.2">
      <c r="A782">
        <v>1027</v>
      </c>
      <c r="B782">
        <v>1040</v>
      </c>
      <c r="L782">
        <v>1027</v>
      </c>
      <c r="W782">
        <v>1040</v>
      </c>
      <c r="AH782">
        <v>1040</v>
      </c>
    </row>
    <row r="783" spans="1:34" x14ac:dyDescent="0.2">
      <c r="A783">
        <v>1019</v>
      </c>
      <c r="B783">
        <v>1072</v>
      </c>
      <c r="L783">
        <v>1019</v>
      </c>
      <c r="W783">
        <v>1072</v>
      </c>
      <c r="AH783">
        <v>1072</v>
      </c>
    </row>
    <row r="784" spans="1:34" x14ac:dyDescent="0.2">
      <c r="A784">
        <v>1084</v>
      </c>
      <c r="B784">
        <v>920</v>
      </c>
      <c r="L784">
        <v>1084</v>
      </c>
      <c r="W784">
        <v>920</v>
      </c>
      <c r="AH784">
        <v>920</v>
      </c>
    </row>
    <row r="785" spans="1:34" x14ac:dyDescent="0.2">
      <c r="A785">
        <v>1037</v>
      </c>
      <c r="B785">
        <v>961</v>
      </c>
      <c r="L785">
        <v>1037</v>
      </c>
      <c r="W785">
        <v>961</v>
      </c>
      <c r="AH785">
        <v>961</v>
      </c>
    </row>
    <row r="786" spans="1:34" x14ac:dyDescent="0.2">
      <c r="A786">
        <v>1025</v>
      </c>
      <c r="B786">
        <v>958</v>
      </c>
      <c r="L786">
        <v>1025</v>
      </c>
      <c r="W786">
        <v>958</v>
      </c>
      <c r="AH786">
        <v>958</v>
      </c>
    </row>
    <row r="787" spans="1:34" x14ac:dyDescent="0.2">
      <c r="A787">
        <v>1029</v>
      </c>
      <c r="B787">
        <v>993</v>
      </c>
      <c r="L787">
        <v>1029</v>
      </c>
      <c r="W787">
        <v>993</v>
      </c>
      <c r="AH787">
        <v>993</v>
      </c>
    </row>
    <row r="788" spans="1:34" x14ac:dyDescent="0.2">
      <c r="A788">
        <v>987</v>
      </c>
      <c r="B788">
        <v>912</v>
      </c>
      <c r="L788">
        <v>987</v>
      </c>
      <c r="W788">
        <v>912</v>
      </c>
      <c r="AH788">
        <v>912</v>
      </c>
    </row>
    <row r="789" spans="1:34" x14ac:dyDescent="0.2">
      <c r="A789">
        <v>1104</v>
      </c>
      <c r="B789">
        <v>1124</v>
      </c>
      <c r="L789">
        <v>1104</v>
      </c>
      <c r="W789">
        <v>1124</v>
      </c>
      <c r="AH789">
        <v>1124</v>
      </c>
    </row>
    <row r="790" spans="1:34" x14ac:dyDescent="0.2">
      <c r="A790">
        <v>688</v>
      </c>
      <c r="B790">
        <v>1104</v>
      </c>
      <c r="L790">
        <v>688</v>
      </c>
      <c r="W790">
        <v>1104</v>
      </c>
      <c r="AH790">
        <v>1104</v>
      </c>
    </row>
    <row r="791" spans="1:34" x14ac:dyDescent="0.2">
      <c r="A791">
        <v>843</v>
      </c>
      <c r="B791">
        <v>1037</v>
      </c>
      <c r="L791">
        <v>843</v>
      </c>
      <c r="W791">
        <v>1037</v>
      </c>
      <c r="AH791">
        <v>1037</v>
      </c>
    </row>
    <row r="792" spans="1:34" x14ac:dyDescent="0.2">
      <c r="A792">
        <v>972</v>
      </c>
      <c r="B792">
        <v>1013</v>
      </c>
      <c r="L792">
        <v>972</v>
      </c>
      <c r="W792">
        <v>1013</v>
      </c>
      <c r="AH792">
        <v>1013</v>
      </c>
    </row>
    <row r="793" spans="1:34" x14ac:dyDescent="0.2">
      <c r="A793">
        <v>954</v>
      </c>
      <c r="B793">
        <v>969</v>
      </c>
      <c r="L793">
        <v>954</v>
      </c>
      <c r="W793">
        <v>969</v>
      </c>
      <c r="AH793">
        <v>969</v>
      </c>
    </row>
    <row r="794" spans="1:34" x14ac:dyDescent="0.2">
      <c r="A794">
        <v>1054</v>
      </c>
      <c r="B794">
        <v>830</v>
      </c>
      <c r="L794">
        <v>1054</v>
      </c>
      <c r="W794">
        <v>830</v>
      </c>
      <c r="AH794">
        <v>830</v>
      </c>
    </row>
    <row r="795" spans="1:34" x14ac:dyDescent="0.2">
      <c r="A795">
        <v>1014</v>
      </c>
      <c r="B795">
        <v>823</v>
      </c>
      <c r="L795">
        <v>1014</v>
      </c>
      <c r="W795">
        <v>823</v>
      </c>
      <c r="AH795">
        <v>823</v>
      </c>
    </row>
    <row r="796" spans="1:34" x14ac:dyDescent="0.2">
      <c r="A796">
        <v>1076</v>
      </c>
      <c r="B796">
        <v>1152</v>
      </c>
      <c r="L796">
        <v>1076</v>
      </c>
      <c r="W796">
        <v>1152</v>
      </c>
      <c r="AH796">
        <v>1152</v>
      </c>
    </row>
    <row r="797" spans="1:34" x14ac:dyDescent="0.2">
      <c r="A797">
        <v>1133</v>
      </c>
      <c r="B797">
        <v>867</v>
      </c>
      <c r="L797">
        <v>1133</v>
      </c>
      <c r="W797">
        <v>867</v>
      </c>
      <c r="AH797">
        <v>867</v>
      </c>
    </row>
    <row r="798" spans="1:34" x14ac:dyDescent="0.2">
      <c r="A798">
        <v>1145</v>
      </c>
      <c r="B798">
        <v>1069</v>
      </c>
      <c r="L798">
        <v>1145</v>
      </c>
      <c r="W798">
        <v>1069</v>
      </c>
      <c r="AH798">
        <v>1069</v>
      </c>
    </row>
    <row r="799" spans="1:34" x14ac:dyDescent="0.2">
      <c r="A799">
        <v>959</v>
      </c>
      <c r="B799">
        <v>897</v>
      </c>
      <c r="L799">
        <v>959</v>
      </c>
      <c r="W799">
        <v>897</v>
      </c>
      <c r="AH799">
        <v>897</v>
      </c>
    </row>
    <row r="800" spans="1:34" x14ac:dyDescent="0.2">
      <c r="A800">
        <v>960</v>
      </c>
      <c r="B800">
        <v>846</v>
      </c>
      <c r="L800">
        <v>960</v>
      </c>
      <c r="W800">
        <v>846</v>
      </c>
      <c r="AH800">
        <v>846</v>
      </c>
    </row>
    <row r="801" spans="1:34" x14ac:dyDescent="0.2">
      <c r="A801">
        <v>921</v>
      </c>
      <c r="B801">
        <v>948</v>
      </c>
      <c r="L801">
        <v>921</v>
      </c>
      <c r="W801">
        <v>948</v>
      </c>
      <c r="AH801">
        <v>948</v>
      </c>
    </row>
    <row r="802" spans="1:34" x14ac:dyDescent="0.2">
      <c r="A802">
        <v>935</v>
      </c>
      <c r="B802">
        <v>1153</v>
      </c>
      <c r="L802">
        <v>935</v>
      </c>
      <c r="W802">
        <v>1153</v>
      </c>
      <c r="AH802">
        <v>1153</v>
      </c>
    </row>
    <row r="803" spans="1:34" x14ac:dyDescent="0.2">
      <c r="A803">
        <v>669</v>
      </c>
      <c r="B803">
        <v>840</v>
      </c>
      <c r="L803">
        <v>669</v>
      </c>
      <c r="W803">
        <v>840</v>
      </c>
      <c r="AH803">
        <v>840</v>
      </c>
    </row>
    <row r="804" spans="1:34" x14ac:dyDescent="0.2">
      <c r="A804">
        <v>877</v>
      </c>
      <c r="B804">
        <v>944</v>
      </c>
      <c r="L804">
        <v>877</v>
      </c>
      <c r="W804">
        <v>944</v>
      </c>
      <c r="AH804">
        <v>944</v>
      </c>
    </row>
    <row r="805" spans="1:34" x14ac:dyDescent="0.2">
      <c r="A805">
        <v>861</v>
      </c>
      <c r="B805">
        <v>1007</v>
      </c>
      <c r="L805">
        <v>861</v>
      </c>
      <c r="W805">
        <v>1007</v>
      </c>
      <c r="AH805">
        <v>1007</v>
      </c>
    </row>
    <row r="806" spans="1:34" x14ac:dyDescent="0.2">
      <c r="A806">
        <v>947</v>
      </c>
      <c r="B806">
        <v>935</v>
      </c>
      <c r="L806">
        <v>947</v>
      </c>
      <c r="W806">
        <v>935</v>
      </c>
      <c r="AH806">
        <v>935</v>
      </c>
    </row>
    <row r="807" spans="1:34" x14ac:dyDescent="0.2">
      <c r="A807">
        <v>976</v>
      </c>
      <c r="B807">
        <v>980</v>
      </c>
      <c r="L807">
        <v>976</v>
      </c>
      <c r="W807">
        <v>980</v>
      </c>
      <c r="AH807">
        <v>980</v>
      </c>
    </row>
    <row r="808" spans="1:34" x14ac:dyDescent="0.2">
      <c r="A808">
        <v>944</v>
      </c>
      <c r="B808">
        <v>1100</v>
      </c>
      <c r="L808">
        <v>944</v>
      </c>
      <c r="W808">
        <v>1100</v>
      </c>
      <c r="AH808">
        <v>1100</v>
      </c>
    </row>
    <row r="809" spans="1:34" x14ac:dyDescent="0.2">
      <c r="A809">
        <v>949</v>
      </c>
      <c r="B809">
        <v>1014</v>
      </c>
      <c r="L809">
        <v>949</v>
      </c>
      <c r="W809">
        <v>1014</v>
      </c>
      <c r="AH809">
        <v>1014</v>
      </c>
    </row>
    <row r="810" spans="1:34" x14ac:dyDescent="0.2">
      <c r="A810">
        <v>941</v>
      </c>
      <c r="B810">
        <v>1271</v>
      </c>
      <c r="L810">
        <v>941</v>
      </c>
      <c r="W810">
        <v>1271</v>
      </c>
      <c r="AH810">
        <v>1271</v>
      </c>
    </row>
    <row r="811" spans="1:34" x14ac:dyDescent="0.2">
      <c r="A811">
        <v>1129</v>
      </c>
      <c r="B811">
        <v>1098</v>
      </c>
      <c r="L811">
        <v>1129</v>
      </c>
      <c r="W811">
        <v>1098</v>
      </c>
      <c r="AH811">
        <v>1098</v>
      </c>
    </row>
    <row r="812" spans="1:34" x14ac:dyDescent="0.2">
      <c r="A812">
        <v>941</v>
      </c>
      <c r="B812">
        <v>987</v>
      </c>
      <c r="L812">
        <v>941</v>
      </c>
      <c r="W812">
        <v>987</v>
      </c>
      <c r="AH812">
        <v>987</v>
      </c>
    </row>
    <row r="813" spans="1:34" x14ac:dyDescent="0.2">
      <c r="A813">
        <v>1045</v>
      </c>
      <c r="B813">
        <v>1015</v>
      </c>
      <c r="L813">
        <v>1045</v>
      </c>
      <c r="W813">
        <v>1015</v>
      </c>
      <c r="AH813">
        <v>1015</v>
      </c>
    </row>
    <row r="814" spans="1:34" x14ac:dyDescent="0.2">
      <c r="A814">
        <v>1147</v>
      </c>
      <c r="B814">
        <v>1090</v>
      </c>
      <c r="L814">
        <v>1147</v>
      </c>
      <c r="W814">
        <v>1090</v>
      </c>
      <c r="AH814">
        <v>1090</v>
      </c>
    </row>
    <row r="815" spans="1:34" x14ac:dyDescent="0.2">
      <c r="A815">
        <v>1052</v>
      </c>
      <c r="B815">
        <v>815</v>
      </c>
      <c r="L815">
        <v>1052</v>
      </c>
      <c r="W815">
        <v>815</v>
      </c>
      <c r="AH815">
        <v>815</v>
      </c>
    </row>
    <row r="816" spans="1:34" x14ac:dyDescent="0.2">
      <c r="A816">
        <v>1044</v>
      </c>
      <c r="B816">
        <v>1014</v>
      </c>
      <c r="L816">
        <v>1044</v>
      </c>
      <c r="W816">
        <v>1014</v>
      </c>
      <c r="AH816">
        <v>1014</v>
      </c>
    </row>
    <row r="817" spans="1:34" x14ac:dyDescent="0.2">
      <c r="A817">
        <v>967</v>
      </c>
      <c r="B817">
        <v>1038</v>
      </c>
      <c r="L817">
        <v>967</v>
      </c>
      <c r="W817">
        <v>1038</v>
      </c>
      <c r="AH817">
        <v>1038</v>
      </c>
    </row>
    <row r="818" spans="1:34" x14ac:dyDescent="0.2">
      <c r="A818">
        <v>1080</v>
      </c>
      <c r="B818">
        <v>1045</v>
      </c>
      <c r="L818">
        <v>1080</v>
      </c>
      <c r="W818">
        <v>1045</v>
      </c>
      <c r="AH818">
        <v>1045</v>
      </c>
    </row>
    <row r="819" spans="1:34" x14ac:dyDescent="0.2">
      <c r="A819">
        <v>964</v>
      </c>
      <c r="B819">
        <v>991</v>
      </c>
      <c r="L819">
        <v>964</v>
      </c>
      <c r="W819">
        <v>991</v>
      </c>
      <c r="AH819">
        <v>991</v>
      </c>
    </row>
    <row r="820" spans="1:34" x14ac:dyDescent="0.2">
      <c r="A820">
        <v>1027</v>
      </c>
      <c r="B820">
        <v>1038</v>
      </c>
      <c r="L820">
        <v>1027</v>
      </c>
      <c r="W820">
        <v>1038</v>
      </c>
      <c r="AH820">
        <v>1038</v>
      </c>
    </row>
    <row r="821" spans="1:34" x14ac:dyDescent="0.2">
      <c r="A821">
        <v>1269</v>
      </c>
      <c r="B821">
        <v>823</v>
      </c>
      <c r="L821">
        <v>1269</v>
      </c>
      <c r="W821">
        <v>823</v>
      </c>
      <c r="AH821">
        <v>823</v>
      </c>
    </row>
    <row r="822" spans="1:34" x14ac:dyDescent="0.2">
      <c r="A822">
        <v>975</v>
      </c>
      <c r="B822">
        <v>985</v>
      </c>
      <c r="L822">
        <v>975</v>
      </c>
      <c r="W822">
        <v>985</v>
      </c>
      <c r="AH822">
        <v>985</v>
      </c>
    </row>
    <row r="823" spans="1:34" x14ac:dyDescent="0.2">
      <c r="A823">
        <v>1039</v>
      </c>
      <c r="B823">
        <v>1094</v>
      </c>
      <c r="L823">
        <v>1039</v>
      </c>
      <c r="W823">
        <v>1094</v>
      </c>
      <c r="AH823">
        <v>1094</v>
      </c>
    </row>
    <row r="824" spans="1:34" x14ac:dyDescent="0.2">
      <c r="A824">
        <v>1102</v>
      </c>
      <c r="B824">
        <v>1226</v>
      </c>
      <c r="L824">
        <v>1102</v>
      </c>
      <c r="W824">
        <v>1226</v>
      </c>
      <c r="AH824">
        <v>1226</v>
      </c>
    </row>
    <row r="825" spans="1:34" x14ac:dyDescent="0.2">
      <c r="A825">
        <v>929</v>
      </c>
      <c r="B825">
        <v>1077</v>
      </c>
      <c r="L825">
        <v>929</v>
      </c>
      <c r="W825">
        <v>1077</v>
      </c>
      <c r="AH825">
        <v>1077</v>
      </c>
    </row>
    <row r="826" spans="1:34" x14ac:dyDescent="0.2">
      <c r="A826">
        <v>1082</v>
      </c>
      <c r="B826">
        <v>904</v>
      </c>
      <c r="L826">
        <v>1082</v>
      </c>
      <c r="W826">
        <v>904</v>
      </c>
      <c r="AH826">
        <v>904</v>
      </c>
    </row>
    <row r="827" spans="1:34" x14ac:dyDescent="0.2">
      <c r="A827">
        <v>1060</v>
      </c>
      <c r="B827">
        <v>930</v>
      </c>
      <c r="L827">
        <v>1060</v>
      </c>
      <c r="W827">
        <v>930</v>
      </c>
      <c r="AH827">
        <v>930</v>
      </c>
    </row>
    <row r="828" spans="1:34" x14ac:dyDescent="0.2">
      <c r="A828">
        <v>1023</v>
      </c>
      <c r="B828">
        <v>1035</v>
      </c>
      <c r="L828">
        <v>1023</v>
      </c>
      <c r="W828">
        <v>1035</v>
      </c>
      <c r="AH828">
        <v>1035</v>
      </c>
    </row>
    <row r="829" spans="1:34" x14ac:dyDescent="0.2">
      <c r="A829">
        <v>1030</v>
      </c>
      <c r="B829">
        <v>1072</v>
      </c>
      <c r="L829">
        <v>1030</v>
      </c>
      <c r="W829">
        <v>1072</v>
      </c>
      <c r="AH829">
        <v>1072</v>
      </c>
    </row>
    <row r="830" spans="1:34" x14ac:dyDescent="0.2">
      <c r="A830">
        <v>920</v>
      </c>
      <c r="B830">
        <v>930</v>
      </c>
      <c r="L830">
        <v>920</v>
      </c>
      <c r="W830">
        <v>930</v>
      </c>
      <c r="AH830">
        <v>930</v>
      </c>
    </row>
    <row r="831" spans="1:34" x14ac:dyDescent="0.2">
      <c r="A831">
        <v>878</v>
      </c>
      <c r="B831">
        <v>1079</v>
      </c>
      <c r="L831">
        <v>878</v>
      </c>
      <c r="W831">
        <v>1079</v>
      </c>
      <c r="AH831">
        <v>1079</v>
      </c>
    </row>
    <row r="832" spans="1:34" x14ac:dyDescent="0.2">
      <c r="A832">
        <v>1035</v>
      </c>
      <c r="B832">
        <v>929</v>
      </c>
      <c r="L832">
        <v>1035</v>
      </c>
      <c r="W832">
        <v>929</v>
      </c>
      <c r="AH832">
        <v>929</v>
      </c>
    </row>
    <row r="833" spans="1:34" x14ac:dyDescent="0.2">
      <c r="A833">
        <v>1015</v>
      </c>
      <c r="B833">
        <v>886</v>
      </c>
      <c r="L833">
        <v>1015</v>
      </c>
      <c r="W833">
        <v>886</v>
      </c>
      <c r="AH833">
        <v>886</v>
      </c>
    </row>
    <row r="834" spans="1:34" x14ac:dyDescent="0.2">
      <c r="A834">
        <v>1115</v>
      </c>
      <c r="B834">
        <v>895</v>
      </c>
      <c r="L834">
        <v>1115</v>
      </c>
      <c r="W834">
        <v>895</v>
      </c>
      <c r="AH834">
        <v>895</v>
      </c>
    </row>
    <row r="835" spans="1:34" x14ac:dyDescent="0.2">
      <c r="A835">
        <v>1110</v>
      </c>
      <c r="B835">
        <v>1261</v>
      </c>
      <c r="L835">
        <v>1110</v>
      </c>
      <c r="W835">
        <v>1261</v>
      </c>
      <c r="AH835">
        <v>1261</v>
      </c>
    </row>
    <row r="836" spans="1:34" x14ac:dyDescent="0.2">
      <c r="A836">
        <v>1017</v>
      </c>
      <c r="B836">
        <v>905</v>
      </c>
      <c r="L836">
        <v>1017</v>
      </c>
      <c r="W836">
        <v>905</v>
      </c>
      <c r="AH836">
        <v>905</v>
      </c>
    </row>
    <row r="837" spans="1:34" x14ac:dyDescent="0.2">
      <c r="A837">
        <v>1078</v>
      </c>
      <c r="L837">
        <v>1078</v>
      </c>
    </row>
    <row r="838" spans="1:34" x14ac:dyDescent="0.2">
      <c r="A838">
        <v>1130</v>
      </c>
      <c r="L838">
        <v>1130</v>
      </c>
    </row>
    <row r="839" spans="1:34" x14ac:dyDescent="0.2">
      <c r="A839">
        <v>1130</v>
      </c>
      <c r="L839">
        <v>1130</v>
      </c>
    </row>
    <row r="840" spans="1:34" x14ac:dyDescent="0.2">
      <c r="A840">
        <v>1044</v>
      </c>
      <c r="L840">
        <v>1044</v>
      </c>
    </row>
    <row r="841" spans="1:34" x14ac:dyDescent="0.2">
      <c r="A841">
        <v>1039</v>
      </c>
      <c r="L841">
        <v>1039</v>
      </c>
    </row>
    <row r="842" spans="1:34" x14ac:dyDescent="0.2">
      <c r="A842">
        <v>1082</v>
      </c>
      <c r="L842">
        <v>1082</v>
      </c>
    </row>
    <row r="843" spans="1:34" x14ac:dyDescent="0.2">
      <c r="A843">
        <v>1046</v>
      </c>
      <c r="L843">
        <v>1046</v>
      </c>
    </row>
    <row r="844" spans="1:34" x14ac:dyDescent="0.2">
      <c r="A844">
        <v>989</v>
      </c>
      <c r="L844">
        <v>989</v>
      </c>
    </row>
    <row r="845" spans="1:34" x14ac:dyDescent="0.2">
      <c r="A845">
        <v>965</v>
      </c>
      <c r="L845">
        <v>965</v>
      </c>
    </row>
    <row r="846" spans="1:34" x14ac:dyDescent="0.2">
      <c r="A846">
        <v>1103</v>
      </c>
      <c r="L846">
        <v>1103</v>
      </c>
    </row>
    <row r="847" spans="1:34" x14ac:dyDescent="0.2">
      <c r="A847">
        <v>1142</v>
      </c>
      <c r="L847">
        <v>1142</v>
      </c>
    </row>
    <row r="848" spans="1:34" x14ac:dyDescent="0.2">
      <c r="A848">
        <v>1102</v>
      </c>
      <c r="L848">
        <v>1102</v>
      </c>
    </row>
    <row r="849" spans="1:12" x14ac:dyDescent="0.2">
      <c r="A849">
        <v>964</v>
      </c>
      <c r="L849">
        <v>964</v>
      </c>
    </row>
    <row r="850" spans="1:12" x14ac:dyDescent="0.2">
      <c r="A850">
        <v>989</v>
      </c>
      <c r="L850">
        <v>989</v>
      </c>
    </row>
    <row r="851" spans="1:12" x14ac:dyDescent="0.2">
      <c r="A851">
        <v>1068</v>
      </c>
      <c r="L851">
        <v>1068</v>
      </c>
    </row>
    <row r="852" spans="1:12" x14ac:dyDescent="0.2">
      <c r="A852">
        <v>1085</v>
      </c>
      <c r="L852">
        <v>1085</v>
      </c>
    </row>
    <row r="853" spans="1:12" x14ac:dyDescent="0.2">
      <c r="A853">
        <v>1093</v>
      </c>
      <c r="L853">
        <v>1093</v>
      </c>
    </row>
    <row r="854" spans="1:12" x14ac:dyDescent="0.2">
      <c r="A854">
        <v>1047</v>
      </c>
      <c r="L854">
        <v>1047</v>
      </c>
    </row>
    <row r="855" spans="1:12" x14ac:dyDescent="0.2">
      <c r="A855">
        <v>1075</v>
      </c>
      <c r="L855">
        <v>1075</v>
      </c>
    </row>
    <row r="856" spans="1:12" x14ac:dyDescent="0.2">
      <c r="A856">
        <v>983</v>
      </c>
      <c r="L856">
        <v>983</v>
      </c>
    </row>
    <row r="857" spans="1:12" x14ac:dyDescent="0.2">
      <c r="A857">
        <v>1148</v>
      </c>
      <c r="L857">
        <v>1148</v>
      </c>
    </row>
    <row r="858" spans="1:12" x14ac:dyDescent="0.2">
      <c r="A858">
        <v>852</v>
      </c>
      <c r="L858">
        <v>852</v>
      </c>
    </row>
    <row r="859" spans="1:12" x14ac:dyDescent="0.2">
      <c r="A859">
        <v>927</v>
      </c>
      <c r="L859">
        <v>927</v>
      </c>
    </row>
    <row r="860" spans="1:12" x14ac:dyDescent="0.2">
      <c r="A860">
        <v>1107</v>
      </c>
      <c r="L860">
        <v>1107</v>
      </c>
    </row>
    <row r="861" spans="1:12" x14ac:dyDescent="0.2">
      <c r="A861">
        <v>1132</v>
      </c>
      <c r="L861">
        <v>1132</v>
      </c>
    </row>
    <row r="862" spans="1:12" x14ac:dyDescent="0.2">
      <c r="A862">
        <v>1170</v>
      </c>
      <c r="L862">
        <v>1170</v>
      </c>
    </row>
    <row r="863" spans="1:12" x14ac:dyDescent="0.2">
      <c r="A863">
        <v>981</v>
      </c>
      <c r="L863">
        <v>981</v>
      </c>
    </row>
    <row r="864" spans="1:12" x14ac:dyDescent="0.2">
      <c r="A864">
        <v>987</v>
      </c>
      <c r="L864">
        <v>987</v>
      </c>
    </row>
    <row r="865" spans="1:12" x14ac:dyDescent="0.2">
      <c r="A865">
        <v>1009</v>
      </c>
      <c r="L865">
        <v>1009</v>
      </c>
    </row>
    <row r="866" spans="1:12" x14ac:dyDescent="0.2">
      <c r="A866">
        <v>1092</v>
      </c>
      <c r="L866">
        <v>1092</v>
      </c>
    </row>
    <row r="867" spans="1:12" x14ac:dyDescent="0.2">
      <c r="A867">
        <v>1085</v>
      </c>
      <c r="L867">
        <v>1085</v>
      </c>
    </row>
    <row r="868" spans="1:12" x14ac:dyDescent="0.2">
      <c r="A868">
        <v>816</v>
      </c>
      <c r="L868">
        <v>816</v>
      </c>
    </row>
    <row r="869" spans="1:12" x14ac:dyDescent="0.2">
      <c r="A869">
        <v>1070</v>
      </c>
      <c r="L869">
        <v>1070</v>
      </c>
    </row>
    <row r="870" spans="1:12" x14ac:dyDescent="0.2">
      <c r="A870">
        <v>895</v>
      </c>
      <c r="L870">
        <v>895</v>
      </c>
    </row>
    <row r="871" spans="1:12" x14ac:dyDescent="0.2">
      <c r="A871">
        <v>957</v>
      </c>
      <c r="L871">
        <v>957</v>
      </c>
    </row>
    <row r="872" spans="1:12" x14ac:dyDescent="0.2">
      <c r="A872">
        <v>967</v>
      </c>
      <c r="L872">
        <v>967</v>
      </c>
    </row>
    <row r="873" spans="1:12" x14ac:dyDescent="0.2">
      <c r="A873">
        <v>830</v>
      </c>
      <c r="L873">
        <v>830</v>
      </c>
    </row>
    <row r="874" spans="1:12" x14ac:dyDescent="0.2">
      <c r="A874">
        <v>1093</v>
      </c>
      <c r="L874">
        <v>1093</v>
      </c>
    </row>
    <row r="875" spans="1:12" x14ac:dyDescent="0.2">
      <c r="A875">
        <v>1113</v>
      </c>
      <c r="L875">
        <v>1113</v>
      </c>
    </row>
    <row r="876" spans="1:12" x14ac:dyDescent="0.2">
      <c r="A876">
        <v>1025</v>
      </c>
      <c r="L876">
        <v>1025</v>
      </c>
    </row>
    <row r="877" spans="1:12" x14ac:dyDescent="0.2">
      <c r="A877">
        <v>951</v>
      </c>
      <c r="L877">
        <v>951</v>
      </c>
    </row>
    <row r="878" spans="1:12" x14ac:dyDescent="0.2">
      <c r="A878">
        <v>1046</v>
      </c>
      <c r="L878">
        <v>1046</v>
      </c>
    </row>
    <row r="879" spans="1:12" x14ac:dyDescent="0.2">
      <c r="A879">
        <v>1005</v>
      </c>
      <c r="L879">
        <v>1005</v>
      </c>
    </row>
    <row r="880" spans="1:12" x14ac:dyDescent="0.2">
      <c r="A880">
        <v>1032</v>
      </c>
      <c r="L880">
        <v>1032</v>
      </c>
    </row>
    <row r="881" spans="1:12" x14ac:dyDescent="0.2">
      <c r="A881">
        <v>977</v>
      </c>
      <c r="L881">
        <v>977</v>
      </c>
    </row>
    <row r="882" spans="1:12" x14ac:dyDescent="0.2">
      <c r="A882">
        <v>1067</v>
      </c>
      <c r="L882">
        <v>1067</v>
      </c>
    </row>
    <row r="883" spans="1:12" x14ac:dyDescent="0.2">
      <c r="A883">
        <v>1047</v>
      </c>
      <c r="L883">
        <v>1047</v>
      </c>
    </row>
    <row r="884" spans="1:12" x14ac:dyDescent="0.2">
      <c r="A884">
        <v>1048</v>
      </c>
      <c r="L884">
        <v>1048</v>
      </c>
    </row>
    <row r="885" spans="1:12" x14ac:dyDescent="0.2">
      <c r="A885">
        <v>1093</v>
      </c>
      <c r="L885">
        <v>1093</v>
      </c>
    </row>
    <row r="886" spans="1:12" x14ac:dyDescent="0.2">
      <c r="A886">
        <v>1033</v>
      </c>
      <c r="L886">
        <v>1033</v>
      </c>
    </row>
    <row r="887" spans="1:12" x14ac:dyDescent="0.2">
      <c r="A887">
        <v>1028</v>
      </c>
      <c r="L887">
        <v>1028</v>
      </c>
    </row>
    <row r="888" spans="1:12" x14ac:dyDescent="0.2">
      <c r="A888">
        <v>841</v>
      </c>
      <c r="L888">
        <v>841</v>
      </c>
    </row>
    <row r="889" spans="1:12" x14ac:dyDescent="0.2">
      <c r="A889">
        <v>844</v>
      </c>
      <c r="L889">
        <v>844</v>
      </c>
    </row>
    <row r="890" spans="1:12" x14ac:dyDescent="0.2">
      <c r="A890">
        <v>862</v>
      </c>
      <c r="L890">
        <v>862</v>
      </c>
    </row>
    <row r="891" spans="1:12" x14ac:dyDescent="0.2">
      <c r="A891">
        <v>1075</v>
      </c>
      <c r="L891">
        <v>1075</v>
      </c>
    </row>
    <row r="892" spans="1:12" x14ac:dyDescent="0.2">
      <c r="A892">
        <v>1063</v>
      </c>
      <c r="L892">
        <v>1063</v>
      </c>
    </row>
    <row r="893" spans="1:12" x14ac:dyDescent="0.2">
      <c r="A893">
        <v>1107</v>
      </c>
      <c r="L893">
        <v>1107</v>
      </c>
    </row>
    <row r="894" spans="1:12" x14ac:dyDescent="0.2">
      <c r="A894">
        <v>1054</v>
      </c>
      <c r="L894">
        <v>1054</v>
      </c>
    </row>
    <row r="895" spans="1:12" x14ac:dyDescent="0.2">
      <c r="A895">
        <v>1092</v>
      </c>
      <c r="L895">
        <v>1092</v>
      </c>
    </row>
    <row r="896" spans="1:12" x14ac:dyDescent="0.2">
      <c r="A896">
        <v>1046</v>
      </c>
      <c r="L896">
        <v>1046</v>
      </c>
    </row>
    <row r="897" spans="1:12" x14ac:dyDescent="0.2">
      <c r="A897">
        <v>1170</v>
      </c>
      <c r="L897">
        <v>1170</v>
      </c>
    </row>
    <row r="898" spans="1:12" x14ac:dyDescent="0.2">
      <c r="A898">
        <v>1019</v>
      </c>
      <c r="L898">
        <v>1019</v>
      </c>
    </row>
    <row r="899" spans="1:12" x14ac:dyDescent="0.2">
      <c r="A899">
        <v>1068</v>
      </c>
      <c r="L899">
        <v>1068</v>
      </c>
    </row>
    <row r="900" spans="1:12" x14ac:dyDescent="0.2">
      <c r="A900">
        <v>953</v>
      </c>
      <c r="L900">
        <v>953</v>
      </c>
    </row>
    <row r="901" spans="1:12" x14ac:dyDescent="0.2">
      <c r="A901">
        <v>915</v>
      </c>
      <c r="L901">
        <v>915</v>
      </c>
    </row>
    <row r="902" spans="1:12" x14ac:dyDescent="0.2">
      <c r="A902">
        <v>1050</v>
      </c>
      <c r="L902">
        <v>1050</v>
      </c>
    </row>
    <row r="903" spans="1:12" x14ac:dyDescent="0.2">
      <c r="A903">
        <v>1091</v>
      </c>
      <c r="L903">
        <v>1091</v>
      </c>
    </row>
    <row r="904" spans="1:12" x14ac:dyDescent="0.2">
      <c r="A904">
        <v>1106</v>
      </c>
      <c r="L904">
        <v>1106</v>
      </c>
    </row>
    <row r="905" spans="1:12" x14ac:dyDescent="0.2">
      <c r="A905">
        <v>804</v>
      </c>
      <c r="L905">
        <v>804</v>
      </c>
    </row>
    <row r="906" spans="1:12" x14ac:dyDescent="0.2">
      <c r="A906">
        <v>1011</v>
      </c>
      <c r="L906">
        <v>1011</v>
      </c>
    </row>
    <row r="907" spans="1:12" x14ac:dyDescent="0.2">
      <c r="A907">
        <v>971</v>
      </c>
      <c r="L907">
        <v>971</v>
      </c>
    </row>
    <row r="908" spans="1:12" x14ac:dyDescent="0.2">
      <c r="A908">
        <v>921</v>
      </c>
      <c r="L908">
        <v>921</v>
      </c>
    </row>
    <row r="909" spans="1:12" x14ac:dyDescent="0.2">
      <c r="A909">
        <v>793</v>
      </c>
      <c r="L909">
        <v>793</v>
      </c>
    </row>
    <row r="910" spans="1:12" x14ac:dyDescent="0.2">
      <c r="A910">
        <v>1083</v>
      </c>
      <c r="L910">
        <v>1083</v>
      </c>
    </row>
    <row r="911" spans="1:12" x14ac:dyDescent="0.2">
      <c r="A911">
        <v>991</v>
      </c>
      <c r="L911">
        <v>991</v>
      </c>
    </row>
    <row r="912" spans="1:12" x14ac:dyDescent="0.2">
      <c r="A912">
        <v>993</v>
      </c>
      <c r="L912">
        <v>993</v>
      </c>
    </row>
    <row r="913" spans="1:12" x14ac:dyDescent="0.2">
      <c r="A913">
        <v>874</v>
      </c>
      <c r="L913">
        <v>874</v>
      </c>
    </row>
    <row r="914" spans="1:12" x14ac:dyDescent="0.2">
      <c r="A914">
        <v>953</v>
      </c>
      <c r="L914">
        <v>953</v>
      </c>
    </row>
    <row r="915" spans="1:12" x14ac:dyDescent="0.2">
      <c r="A915">
        <v>987</v>
      </c>
      <c r="L915">
        <v>987</v>
      </c>
    </row>
    <row r="916" spans="1:12" x14ac:dyDescent="0.2">
      <c r="A916">
        <v>906</v>
      </c>
      <c r="L916">
        <v>906</v>
      </c>
    </row>
    <row r="917" spans="1:12" x14ac:dyDescent="0.2">
      <c r="A917">
        <v>885</v>
      </c>
      <c r="L917">
        <v>885</v>
      </c>
    </row>
    <row r="918" spans="1:12" x14ac:dyDescent="0.2">
      <c r="A918">
        <v>1073</v>
      </c>
      <c r="L918">
        <v>1073</v>
      </c>
    </row>
    <row r="919" spans="1:12" x14ac:dyDescent="0.2">
      <c r="A919">
        <v>902</v>
      </c>
      <c r="L919">
        <v>902</v>
      </c>
    </row>
    <row r="920" spans="1:12" x14ac:dyDescent="0.2">
      <c r="A920">
        <v>967</v>
      </c>
      <c r="L920">
        <v>967</v>
      </c>
    </row>
    <row r="921" spans="1:12" x14ac:dyDescent="0.2">
      <c r="A921">
        <v>991</v>
      </c>
      <c r="L921">
        <v>991</v>
      </c>
    </row>
    <row r="922" spans="1:12" x14ac:dyDescent="0.2">
      <c r="A922">
        <v>1065</v>
      </c>
      <c r="L922">
        <v>1065</v>
      </c>
    </row>
    <row r="923" spans="1:12" x14ac:dyDescent="0.2">
      <c r="A923">
        <v>1103</v>
      </c>
      <c r="L923">
        <v>1103</v>
      </c>
    </row>
    <row r="924" spans="1:12" x14ac:dyDescent="0.2">
      <c r="A924">
        <v>1176</v>
      </c>
      <c r="L924">
        <v>1176</v>
      </c>
    </row>
    <row r="925" spans="1:12" x14ac:dyDescent="0.2">
      <c r="A925">
        <v>1085</v>
      </c>
      <c r="L925">
        <v>1085</v>
      </c>
    </row>
    <row r="926" spans="1:12" x14ac:dyDescent="0.2">
      <c r="A926">
        <v>887</v>
      </c>
      <c r="L926">
        <v>887</v>
      </c>
    </row>
    <row r="927" spans="1:12" x14ac:dyDescent="0.2">
      <c r="A927">
        <v>878</v>
      </c>
      <c r="L927">
        <v>878</v>
      </c>
    </row>
    <row r="928" spans="1:12" x14ac:dyDescent="0.2">
      <c r="A928">
        <v>1050</v>
      </c>
      <c r="L928">
        <v>1050</v>
      </c>
    </row>
    <row r="929" spans="1:12" x14ac:dyDescent="0.2">
      <c r="A929">
        <v>964</v>
      </c>
      <c r="L929">
        <v>964</v>
      </c>
    </row>
    <row r="930" spans="1:12" x14ac:dyDescent="0.2">
      <c r="A930">
        <v>830</v>
      </c>
      <c r="L930">
        <v>830</v>
      </c>
    </row>
    <row r="931" spans="1:12" x14ac:dyDescent="0.2">
      <c r="A931">
        <v>1103</v>
      </c>
      <c r="L931">
        <v>1103</v>
      </c>
    </row>
    <row r="932" spans="1:12" x14ac:dyDescent="0.2">
      <c r="A932">
        <v>1001</v>
      </c>
      <c r="L932">
        <v>1001</v>
      </c>
    </row>
    <row r="933" spans="1:12" x14ac:dyDescent="0.2">
      <c r="A933">
        <v>1080</v>
      </c>
      <c r="L933">
        <v>1080</v>
      </c>
    </row>
    <row r="934" spans="1:12" x14ac:dyDescent="0.2">
      <c r="A934">
        <v>1049</v>
      </c>
      <c r="L934">
        <v>1049</v>
      </c>
    </row>
    <row r="935" spans="1:12" x14ac:dyDescent="0.2">
      <c r="A935">
        <v>1044</v>
      </c>
      <c r="L935">
        <v>1044</v>
      </c>
    </row>
    <row r="936" spans="1:12" x14ac:dyDescent="0.2">
      <c r="A936">
        <v>1104</v>
      </c>
      <c r="L936">
        <v>1104</v>
      </c>
    </row>
    <row r="937" spans="1:12" x14ac:dyDescent="0.2">
      <c r="A937">
        <v>1020</v>
      </c>
      <c r="L937">
        <v>1020</v>
      </c>
    </row>
    <row r="938" spans="1:12" x14ac:dyDescent="0.2">
      <c r="A938">
        <v>934</v>
      </c>
      <c r="L938">
        <v>934</v>
      </c>
    </row>
    <row r="939" spans="1:12" x14ac:dyDescent="0.2">
      <c r="A939">
        <v>946</v>
      </c>
      <c r="L939">
        <v>946</v>
      </c>
    </row>
    <row r="940" spans="1:12" x14ac:dyDescent="0.2">
      <c r="A940">
        <v>897</v>
      </c>
      <c r="L940">
        <v>897</v>
      </c>
    </row>
    <row r="941" spans="1:12" x14ac:dyDescent="0.2">
      <c r="A941">
        <v>989</v>
      </c>
      <c r="L941">
        <v>989</v>
      </c>
    </row>
    <row r="942" spans="1:12" x14ac:dyDescent="0.2">
      <c r="A942">
        <v>1015</v>
      </c>
      <c r="L942">
        <v>1015</v>
      </c>
    </row>
    <row r="943" spans="1:12" x14ac:dyDescent="0.2">
      <c r="A943">
        <v>1171</v>
      </c>
      <c r="L943">
        <v>1171</v>
      </c>
    </row>
    <row r="944" spans="1:12" x14ac:dyDescent="0.2">
      <c r="A944">
        <v>1146</v>
      </c>
      <c r="L944">
        <v>1146</v>
      </c>
    </row>
    <row r="945" spans="1:12" x14ac:dyDescent="0.2">
      <c r="A945">
        <v>1154</v>
      </c>
      <c r="L945">
        <v>1154</v>
      </c>
    </row>
    <row r="946" spans="1:12" x14ac:dyDescent="0.2">
      <c r="A946">
        <v>1221</v>
      </c>
      <c r="L946">
        <v>1221</v>
      </c>
    </row>
    <row r="947" spans="1:12" x14ac:dyDescent="0.2">
      <c r="A947">
        <v>1128</v>
      </c>
      <c r="L947">
        <v>1128</v>
      </c>
    </row>
    <row r="948" spans="1:12" x14ac:dyDescent="0.2">
      <c r="A948">
        <v>842</v>
      </c>
      <c r="L948">
        <v>842</v>
      </c>
    </row>
    <row r="949" spans="1:12" x14ac:dyDescent="0.2">
      <c r="A949">
        <v>1066</v>
      </c>
      <c r="L949">
        <v>1066</v>
      </c>
    </row>
    <row r="950" spans="1:12" x14ac:dyDescent="0.2">
      <c r="A950">
        <v>1115</v>
      </c>
      <c r="L950">
        <v>1115</v>
      </c>
    </row>
    <row r="951" spans="1:12" x14ac:dyDescent="0.2">
      <c r="A951">
        <v>921</v>
      </c>
      <c r="L951">
        <v>921</v>
      </c>
    </row>
    <row r="952" spans="1:12" x14ac:dyDescent="0.2">
      <c r="A952">
        <v>867</v>
      </c>
      <c r="L952">
        <v>867</v>
      </c>
    </row>
    <row r="953" spans="1:12" x14ac:dyDescent="0.2">
      <c r="A953">
        <v>1205</v>
      </c>
      <c r="L953">
        <v>1205</v>
      </c>
    </row>
    <row r="954" spans="1:12" x14ac:dyDescent="0.2">
      <c r="A954">
        <v>1102</v>
      </c>
      <c r="L954">
        <v>1102</v>
      </c>
    </row>
    <row r="955" spans="1:12" x14ac:dyDescent="0.2">
      <c r="A955">
        <v>1056</v>
      </c>
      <c r="L955">
        <v>1056</v>
      </c>
    </row>
    <row r="956" spans="1:12" x14ac:dyDescent="0.2">
      <c r="A956">
        <v>963</v>
      </c>
      <c r="L956">
        <v>963</v>
      </c>
    </row>
    <row r="957" spans="1:12" x14ac:dyDescent="0.2">
      <c r="A957">
        <v>1052</v>
      </c>
      <c r="L957">
        <v>1052</v>
      </c>
    </row>
    <row r="958" spans="1:12" x14ac:dyDescent="0.2">
      <c r="A958">
        <v>777</v>
      </c>
      <c r="L958">
        <v>777</v>
      </c>
    </row>
    <row r="959" spans="1:12" x14ac:dyDescent="0.2">
      <c r="A959">
        <v>925</v>
      </c>
      <c r="L959">
        <v>925</v>
      </c>
    </row>
    <row r="960" spans="1:12" x14ac:dyDescent="0.2">
      <c r="A960">
        <v>907</v>
      </c>
      <c r="L960">
        <v>907</v>
      </c>
    </row>
    <row r="961" spans="1:12" x14ac:dyDescent="0.2">
      <c r="A961">
        <v>914</v>
      </c>
      <c r="L961">
        <v>914</v>
      </c>
    </row>
    <row r="962" spans="1:12" x14ac:dyDescent="0.2">
      <c r="A962">
        <v>950</v>
      </c>
      <c r="L962">
        <v>950</v>
      </c>
    </row>
    <row r="963" spans="1:12" x14ac:dyDescent="0.2">
      <c r="A963">
        <v>1047</v>
      </c>
      <c r="L963">
        <v>1047</v>
      </c>
    </row>
    <row r="964" spans="1:12" x14ac:dyDescent="0.2">
      <c r="A964">
        <v>831</v>
      </c>
      <c r="L964">
        <v>831</v>
      </c>
    </row>
    <row r="965" spans="1:12" x14ac:dyDescent="0.2">
      <c r="A965">
        <v>883</v>
      </c>
      <c r="L965">
        <v>883</v>
      </c>
    </row>
    <row r="966" spans="1:12" x14ac:dyDescent="0.2">
      <c r="A966">
        <v>901</v>
      </c>
      <c r="L966">
        <v>901</v>
      </c>
    </row>
    <row r="967" spans="1:12" x14ac:dyDescent="0.2">
      <c r="A967">
        <v>977</v>
      </c>
      <c r="L967">
        <v>977</v>
      </c>
    </row>
    <row r="968" spans="1:12" x14ac:dyDescent="0.2">
      <c r="A968">
        <v>1023</v>
      </c>
      <c r="L968">
        <v>1023</v>
      </c>
    </row>
    <row r="969" spans="1:12" x14ac:dyDescent="0.2">
      <c r="A969">
        <v>1021</v>
      </c>
      <c r="L969">
        <v>1021</v>
      </c>
    </row>
    <row r="970" spans="1:12" x14ac:dyDescent="0.2">
      <c r="A970">
        <v>908</v>
      </c>
      <c r="L970">
        <v>908</v>
      </c>
    </row>
    <row r="971" spans="1:12" x14ac:dyDescent="0.2">
      <c r="A971">
        <v>946</v>
      </c>
      <c r="L971">
        <v>946</v>
      </c>
    </row>
    <row r="972" spans="1:12" x14ac:dyDescent="0.2">
      <c r="A972">
        <v>1075</v>
      </c>
      <c r="L972">
        <v>1075</v>
      </c>
    </row>
    <row r="973" spans="1:12" x14ac:dyDescent="0.2">
      <c r="A973">
        <v>997</v>
      </c>
      <c r="L973">
        <v>997</v>
      </c>
    </row>
    <row r="974" spans="1:12" x14ac:dyDescent="0.2">
      <c r="A974">
        <v>1047</v>
      </c>
      <c r="L974">
        <v>1047</v>
      </c>
    </row>
    <row r="975" spans="1:12" x14ac:dyDescent="0.2">
      <c r="A975">
        <v>1129</v>
      </c>
      <c r="L975">
        <v>1129</v>
      </c>
    </row>
    <row r="976" spans="1:12" x14ac:dyDescent="0.2">
      <c r="A976">
        <v>949</v>
      </c>
      <c r="L976">
        <v>949</v>
      </c>
    </row>
    <row r="977" spans="1:12" x14ac:dyDescent="0.2">
      <c r="A977">
        <v>1127</v>
      </c>
      <c r="L977">
        <v>1127</v>
      </c>
    </row>
    <row r="978" spans="1:12" x14ac:dyDescent="0.2">
      <c r="A978">
        <v>984</v>
      </c>
      <c r="L978">
        <v>984</v>
      </c>
    </row>
    <row r="979" spans="1:12" x14ac:dyDescent="0.2">
      <c r="A979">
        <v>1189</v>
      </c>
      <c r="L979">
        <v>1189</v>
      </c>
    </row>
    <row r="980" spans="1:12" x14ac:dyDescent="0.2">
      <c r="A980">
        <v>1058</v>
      </c>
      <c r="L980">
        <v>1058</v>
      </c>
    </row>
    <row r="981" spans="1:12" x14ac:dyDescent="0.2">
      <c r="A981">
        <v>1093</v>
      </c>
      <c r="L981">
        <v>1093</v>
      </c>
    </row>
    <row r="982" spans="1:12" x14ac:dyDescent="0.2">
      <c r="A982">
        <v>1141</v>
      </c>
      <c r="L982">
        <v>1141</v>
      </c>
    </row>
    <row r="983" spans="1:12" x14ac:dyDescent="0.2">
      <c r="A983">
        <v>1075</v>
      </c>
      <c r="L983">
        <v>1075</v>
      </c>
    </row>
    <row r="984" spans="1:12" x14ac:dyDescent="0.2">
      <c r="A984">
        <v>1149</v>
      </c>
      <c r="L984">
        <v>1149</v>
      </c>
    </row>
    <row r="985" spans="1:12" x14ac:dyDescent="0.2">
      <c r="A985">
        <v>1070</v>
      </c>
      <c r="L985">
        <v>1070</v>
      </c>
    </row>
    <row r="986" spans="1:12" x14ac:dyDescent="0.2">
      <c r="A986">
        <v>1200</v>
      </c>
      <c r="L986">
        <v>1200</v>
      </c>
    </row>
    <row r="987" spans="1:12" x14ac:dyDescent="0.2">
      <c r="A987">
        <v>1121</v>
      </c>
      <c r="L987">
        <v>1121</v>
      </c>
    </row>
    <row r="988" spans="1:12" x14ac:dyDescent="0.2">
      <c r="A988">
        <v>1108</v>
      </c>
      <c r="L988">
        <v>1108</v>
      </c>
    </row>
    <row r="989" spans="1:12" x14ac:dyDescent="0.2">
      <c r="A989">
        <v>1199</v>
      </c>
      <c r="L989">
        <v>1199</v>
      </c>
    </row>
    <row r="990" spans="1:12" x14ac:dyDescent="0.2">
      <c r="A990">
        <v>1113</v>
      </c>
      <c r="L990">
        <v>1113</v>
      </c>
    </row>
    <row r="991" spans="1:12" x14ac:dyDescent="0.2">
      <c r="A991">
        <v>1130</v>
      </c>
      <c r="L991">
        <v>1130</v>
      </c>
    </row>
    <row r="992" spans="1:12" x14ac:dyDescent="0.2">
      <c r="A992">
        <v>1021</v>
      </c>
      <c r="L992">
        <v>1021</v>
      </c>
    </row>
    <row r="993" spans="1:12" x14ac:dyDescent="0.2">
      <c r="A993">
        <v>980</v>
      </c>
      <c r="L993">
        <v>980</v>
      </c>
    </row>
    <row r="994" spans="1:12" x14ac:dyDescent="0.2">
      <c r="A994">
        <v>998</v>
      </c>
      <c r="L994">
        <v>998</v>
      </c>
    </row>
    <row r="995" spans="1:12" x14ac:dyDescent="0.2">
      <c r="A995">
        <v>1062</v>
      </c>
      <c r="L995">
        <v>1062</v>
      </c>
    </row>
    <row r="996" spans="1:12" x14ac:dyDescent="0.2">
      <c r="A996">
        <v>1009</v>
      </c>
      <c r="L996">
        <v>1009</v>
      </c>
    </row>
    <row r="997" spans="1:12" x14ac:dyDescent="0.2">
      <c r="A997">
        <v>1006</v>
      </c>
      <c r="L997">
        <v>1006</v>
      </c>
    </row>
    <row r="998" spans="1:12" x14ac:dyDescent="0.2">
      <c r="A998">
        <v>959</v>
      </c>
      <c r="L998">
        <v>959</v>
      </c>
    </row>
    <row r="999" spans="1:12" x14ac:dyDescent="0.2">
      <c r="A999">
        <v>996</v>
      </c>
      <c r="L999">
        <v>996</v>
      </c>
    </row>
    <row r="1000" spans="1:12" x14ac:dyDescent="0.2">
      <c r="A1000">
        <v>961</v>
      </c>
      <c r="L1000">
        <v>961</v>
      </c>
    </row>
    <row r="1001" spans="1:12" x14ac:dyDescent="0.2">
      <c r="A1001">
        <v>978</v>
      </c>
      <c r="L1001">
        <v>978</v>
      </c>
    </row>
    <row r="1002" spans="1:12" x14ac:dyDescent="0.2">
      <c r="A1002">
        <v>830</v>
      </c>
      <c r="L1002">
        <v>830</v>
      </c>
    </row>
    <row r="1003" spans="1:12" x14ac:dyDescent="0.2">
      <c r="A1003">
        <v>804</v>
      </c>
      <c r="L1003">
        <v>804</v>
      </c>
    </row>
    <row r="1004" spans="1:12" x14ac:dyDescent="0.2">
      <c r="A1004">
        <v>1074</v>
      </c>
      <c r="L1004">
        <v>1074</v>
      </c>
    </row>
    <row r="1005" spans="1:12" x14ac:dyDescent="0.2">
      <c r="A1005">
        <v>948</v>
      </c>
      <c r="L1005">
        <v>948</v>
      </c>
    </row>
    <row r="1006" spans="1:12" x14ac:dyDescent="0.2">
      <c r="A1006">
        <v>906</v>
      </c>
      <c r="L1006">
        <v>906</v>
      </c>
    </row>
    <row r="1007" spans="1:12" x14ac:dyDescent="0.2">
      <c r="A1007">
        <v>885</v>
      </c>
      <c r="L1007">
        <v>885</v>
      </c>
    </row>
    <row r="1008" spans="1:12" x14ac:dyDescent="0.2">
      <c r="A1008">
        <v>968</v>
      </c>
      <c r="L1008">
        <v>968</v>
      </c>
    </row>
    <row r="1009" spans="1:12" x14ac:dyDescent="0.2">
      <c r="A1009">
        <v>989</v>
      </c>
      <c r="L1009">
        <v>989</v>
      </c>
    </row>
    <row r="1010" spans="1:12" x14ac:dyDescent="0.2">
      <c r="A1010">
        <v>947</v>
      </c>
      <c r="L1010">
        <v>947</v>
      </c>
    </row>
    <row r="1011" spans="1:12" x14ac:dyDescent="0.2">
      <c r="A1011">
        <v>1017</v>
      </c>
      <c r="L1011">
        <v>1017</v>
      </c>
    </row>
    <row r="1012" spans="1:12" x14ac:dyDescent="0.2">
      <c r="A1012">
        <v>855</v>
      </c>
      <c r="L1012">
        <v>855</v>
      </c>
    </row>
    <row r="1013" spans="1:12" x14ac:dyDescent="0.2">
      <c r="A1013">
        <v>984</v>
      </c>
      <c r="L1013">
        <v>984</v>
      </c>
    </row>
    <row r="1014" spans="1:12" x14ac:dyDescent="0.2">
      <c r="A1014">
        <v>1119</v>
      </c>
      <c r="L1014">
        <v>1119</v>
      </c>
    </row>
    <row r="1015" spans="1:12" x14ac:dyDescent="0.2">
      <c r="A1015">
        <v>1243</v>
      </c>
      <c r="L1015">
        <v>1243</v>
      </c>
    </row>
    <row r="1016" spans="1:12" x14ac:dyDescent="0.2">
      <c r="A1016">
        <v>1040</v>
      </c>
      <c r="L1016">
        <v>1040</v>
      </c>
    </row>
    <row r="1017" spans="1:12" x14ac:dyDescent="0.2">
      <c r="A1017">
        <v>1141</v>
      </c>
      <c r="L1017">
        <v>1141</v>
      </c>
    </row>
    <row r="1018" spans="1:12" x14ac:dyDescent="0.2">
      <c r="A1018">
        <v>984</v>
      </c>
      <c r="L1018">
        <v>984</v>
      </c>
    </row>
    <row r="1019" spans="1:12" x14ac:dyDescent="0.2">
      <c r="A1019">
        <v>920</v>
      </c>
      <c r="L1019">
        <v>920</v>
      </c>
    </row>
    <row r="1020" spans="1:12" x14ac:dyDescent="0.2">
      <c r="A1020">
        <v>927</v>
      </c>
      <c r="L1020">
        <v>927</v>
      </c>
    </row>
    <row r="1021" spans="1:12" x14ac:dyDescent="0.2">
      <c r="A1021">
        <v>974</v>
      </c>
      <c r="L1021">
        <v>974</v>
      </c>
    </row>
    <row r="1022" spans="1:12" x14ac:dyDescent="0.2">
      <c r="A1022">
        <v>833</v>
      </c>
      <c r="L1022">
        <v>833</v>
      </c>
    </row>
    <row r="1023" spans="1:12" x14ac:dyDescent="0.2">
      <c r="A1023">
        <v>784</v>
      </c>
      <c r="L1023">
        <v>784</v>
      </c>
    </row>
    <row r="1024" spans="1:12" x14ac:dyDescent="0.2">
      <c r="A1024">
        <v>1088</v>
      </c>
      <c r="L1024">
        <v>1088</v>
      </c>
    </row>
    <row r="1025" spans="1:12" x14ac:dyDescent="0.2">
      <c r="A1025">
        <v>899</v>
      </c>
      <c r="L1025">
        <v>899</v>
      </c>
    </row>
    <row r="1026" spans="1:12" x14ac:dyDescent="0.2">
      <c r="A1026">
        <v>960</v>
      </c>
      <c r="L1026">
        <v>960</v>
      </c>
    </row>
    <row r="1027" spans="1:12" x14ac:dyDescent="0.2">
      <c r="A1027">
        <v>891</v>
      </c>
      <c r="L1027">
        <v>891</v>
      </c>
    </row>
    <row r="1028" spans="1:12" x14ac:dyDescent="0.2">
      <c r="A1028">
        <v>928</v>
      </c>
      <c r="L1028">
        <v>928</v>
      </c>
    </row>
    <row r="1029" spans="1:12" x14ac:dyDescent="0.2">
      <c r="A1029">
        <v>915</v>
      </c>
      <c r="L1029">
        <v>915</v>
      </c>
    </row>
    <row r="1030" spans="1:12" x14ac:dyDescent="0.2">
      <c r="A1030">
        <v>1167</v>
      </c>
      <c r="L1030">
        <v>1167</v>
      </c>
    </row>
    <row r="1031" spans="1:12" x14ac:dyDescent="0.2">
      <c r="A1031">
        <v>1123</v>
      </c>
      <c r="L1031">
        <v>1123</v>
      </c>
    </row>
    <row r="1032" spans="1:12" x14ac:dyDescent="0.2">
      <c r="A1032">
        <v>1190</v>
      </c>
      <c r="L1032">
        <v>1190</v>
      </c>
    </row>
    <row r="1033" spans="1:12" x14ac:dyDescent="0.2">
      <c r="A1033">
        <v>1154</v>
      </c>
      <c r="L1033">
        <v>1154</v>
      </c>
    </row>
    <row r="1034" spans="1:12" x14ac:dyDescent="0.2">
      <c r="A1034">
        <v>1172</v>
      </c>
      <c r="L1034">
        <v>1172</v>
      </c>
    </row>
    <row r="1035" spans="1:12" x14ac:dyDescent="0.2">
      <c r="A1035">
        <v>1177</v>
      </c>
      <c r="L1035">
        <v>1177</v>
      </c>
    </row>
    <row r="1036" spans="1:12" x14ac:dyDescent="0.2">
      <c r="A1036">
        <v>1236</v>
      </c>
      <c r="L1036">
        <v>1236</v>
      </c>
    </row>
    <row r="1037" spans="1:12" x14ac:dyDescent="0.2">
      <c r="A1037">
        <v>1107</v>
      </c>
      <c r="L1037">
        <v>1107</v>
      </c>
    </row>
    <row r="1038" spans="1:12" x14ac:dyDescent="0.2">
      <c r="A1038">
        <v>967</v>
      </c>
      <c r="L1038">
        <v>967</v>
      </c>
    </row>
    <row r="1039" spans="1:12" x14ac:dyDescent="0.2">
      <c r="A1039">
        <v>1111</v>
      </c>
      <c r="L1039">
        <v>1111</v>
      </c>
    </row>
    <row r="1040" spans="1:12" x14ac:dyDescent="0.2">
      <c r="A1040">
        <v>1145</v>
      </c>
      <c r="L1040">
        <v>1145</v>
      </c>
    </row>
    <row r="1041" spans="1:12" x14ac:dyDescent="0.2">
      <c r="A1041">
        <v>1083</v>
      </c>
      <c r="L1041">
        <v>1083</v>
      </c>
    </row>
    <row r="1042" spans="1:12" x14ac:dyDescent="0.2">
      <c r="A1042">
        <v>1155</v>
      </c>
      <c r="L1042">
        <v>1155</v>
      </c>
    </row>
    <row r="1043" spans="1:12" x14ac:dyDescent="0.2">
      <c r="A1043">
        <v>894</v>
      </c>
      <c r="L1043">
        <v>894</v>
      </c>
    </row>
    <row r="1044" spans="1:12" x14ac:dyDescent="0.2">
      <c r="A1044">
        <v>892</v>
      </c>
      <c r="L1044">
        <v>892</v>
      </c>
    </row>
    <row r="1045" spans="1:12" x14ac:dyDescent="0.2">
      <c r="A1045">
        <v>893</v>
      </c>
      <c r="L1045">
        <v>893</v>
      </c>
    </row>
    <row r="1046" spans="1:12" x14ac:dyDescent="0.2">
      <c r="A1046">
        <v>1098</v>
      </c>
      <c r="L1046">
        <v>1098</v>
      </c>
    </row>
    <row r="1047" spans="1:12" x14ac:dyDescent="0.2">
      <c r="A1047">
        <v>1199</v>
      </c>
      <c r="L1047">
        <v>1199</v>
      </c>
    </row>
    <row r="1048" spans="1:12" x14ac:dyDescent="0.2">
      <c r="A1048">
        <v>1174</v>
      </c>
      <c r="L1048">
        <v>1174</v>
      </c>
    </row>
    <row r="1049" spans="1:12" x14ac:dyDescent="0.2">
      <c r="A1049">
        <v>1227</v>
      </c>
      <c r="L1049">
        <v>1227</v>
      </c>
    </row>
    <row r="1050" spans="1:12" x14ac:dyDescent="0.2">
      <c r="A1050">
        <v>1039</v>
      </c>
      <c r="L1050">
        <v>1039</v>
      </c>
    </row>
    <row r="1051" spans="1:12" x14ac:dyDescent="0.2">
      <c r="A1051">
        <v>950</v>
      </c>
      <c r="L1051">
        <v>950</v>
      </c>
    </row>
    <row r="1052" spans="1:12" x14ac:dyDescent="0.2">
      <c r="A1052">
        <v>1078</v>
      </c>
      <c r="L1052">
        <v>1078</v>
      </c>
    </row>
    <row r="1053" spans="1:12" x14ac:dyDescent="0.2">
      <c r="A1053">
        <v>1190</v>
      </c>
      <c r="L1053">
        <v>1190</v>
      </c>
    </row>
    <row r="1054" spans="1:12" x14ac:dyDescent="0.2">
      <c r="A1054">
        <v>890</v>
      </c>
      <c r="L1054">
        <v>890</v>
      </c>
    </row>
    <row r="1055" spans="1:12" x14ac:dyDescent="0.2">
      <c r="A1055">
        <v>918</v>
      </c>
      <c r="L1055">
        <v>918</v>
      </c>
    </row>
    <row r="1056" spans="1:12" x14ac:dyDescent="0.2">
      <c r="A1056">
        <v>1011</v>
      </c>
      <c r="L1056">
        <v>1011</v>
      </c>
    </row>
    <row r="1057" spans="1:12" x14ac:dyDescent="0.2">
      <c r="A1057">
        <v>906</v>
      </c>
      <c r="L1057">
        <v>906</v>
      </c>
    </row>
    <row r="1058" spans="1:12" x14ac:dyDescent="0.2">
      <c r="A1058">
        <v>931</v>
      </c>
      <c r="L1058">
        <v>931</v>
      </c>
    </row>
    <row r="1059" spans="1:12" x14ac:dyDescent="0.2">
      <c r="A1059">
        <v>957</v>
      </c>
      <c r="L1059">
        <v>957</v>
      </c>
    </row>
    <row r="1060" spans="1:12" x14ac:dyDescent="0.2">
      <c r="A1060">
        <v>1159</v>
      </c>
      <c r="L1060">
        <v>1159</v>
      </c>
    </row>
    <row r="1061" spans="1:12" x14ac:dyDescent="0.2">
      <c r="A1061">
        <v>1242</v>
      </c>
      <c r="L1061">
        <v>1242</v>
      </c>
    </row>
    <row r="1062" spans="1:12" x14ac:dyDescent="0.2">
      <c r="A1062">
        <v>1211</v>
      </c>
      <c r="L1062">
        <v>1211</v>
      </c>
    </row>
    <row r="1063" spans="1:12" x14ac:dyDescent="0.2">
      <c r="A1063">
        <v>1192</v>
      </c>
      <c r="L1063">
        <v>1192</v>
      </c>
    </row>
    <row r="1064" spans="1:12" x14ac:dyDescent="0.2">
      <c r="A1064">
        <v>801</v>
      </c>
      <c r="L1064">
        <v>801</v>
      </c>
    </row>
    <row r="1065" spans="1:12" x14ac:dyDescent="0.2">
      <c r="A1065">
        <v>979</v>
      </c>
      <c r="L1065">
        <v>979</v>
      </c>
    </row>
    <row r="1066" spans="1:12" x14ac:dyDescent="0.2">
      <c r="A1066">
        <v>1161</v>
      </c>
      <c r="L1066">
        <v>1161</v>
      </c>
    </row>
    <row r="1067" spans="1:12" x14ac:dyDescent="0.2">
      <c r="A1067">
        <v>1069</v>
      </c>
      <c r="L1067">
        <v>1069</v>
      </c>
    </row>
    <row r="1068" spans="1:12" x14ac:dyDescent="0.2">
      <c r="A1068">
        <v>814</v>
      </c>
      <c r="L1068">
        <v>814</v>
      </c>
    </row>
    <row r="1069" spans="1:12" x14ac:dyDescent="0.2">
      <c r="A1069">
        <v>855</v>
      </c>
      <c r="L1069">
        <v>855</v>
      </c>
    </row>
    <row r="1070" spans="1:12" x14ac:dyDescent="0.2">
      <c r="A1070">
        <v>822</v>
      </c>
      <c r="L1070">
        <v>822</v>
      </c>
    </row>
    <row r="1071" spans="1:12" x14ac:dyDescent="0.2">
      <c r="A1071">
        <v>862</v>
      </c>
      <c r="L1071">
        <v>862</v>
      </c>
    </row>
    <row r="1072" spans="1:12" x14ac:dyDescent="0.2">
      <c r="A1072">
        <v>833</v>
      </c>
      <c r="L1072">
        <v>833</v>
      </c>
    </row>
    <row r="1073" spans="1:12" x14ac:dyDescent="0.2">
      <c r="A1073">
        <v>825</v>
      </c>
      <c r="L1073">
        <v>825</v>
      </c>
    </row>
    <row r="1074" spans="1:12" x14ac:dyDescent="0.2">
      <c r="A1074">
        <v>857</v>
      </c>
      <c r="L1074">
        <v>857</v>
      </c>
    </row>
    <row r="1075" spans="1:12" x14ac:dyDescent="0.2">
      <c r="A1075">
        <v>1008</v>
      </c>
      <c r="L1075">
        <v>1008</v>
      </c>
    </row>
    <row r="1076" spans="1:12" x14ac:dyDescent="0.2">
      <c r="A1076">
        <v>1200</v>
      </c>
      <c r="L1076">
        <v>1200</v>
      </c>
    </row>
    <row r="1077" spans="1:12" x14ac:dyDescent="0.2">
      <c r="A1077">
        <v>1019</v>
      </c>
      <c r="L1077">
        <v>1019</v>
      </c>
    </row>
    <row r="1078" spans="1:12" x14ac:dyDescent="0.2">
      <c r="A1078">
        <v>1088</v>
      </c>
      <c r="L1078">
        <v>1088</v>
      </c>
    </row>
    <row r="1079" spans="1:12" x14ac:dyDescent="0.2">
      <c r="A1079">
        <v>1207</v>
      </c>
      <c r="L1079">
        <v>1207</v>
      </c>
    </row>
    <row r="1080" spans="1:12" x14ac:dyDescent="0.2">
      <c r="A1080">
        <v>953</v>
      </c>
      <c r="L1080">
        <v>953</v>
      </c>
    </row>
    <row r="1081" spans="1:12" x14ac:dyDescent="0.2">
      <c r="A1081">
        <v>958</v>
      </c>
      <c r="L1081">
        <v>958</v>
      </c>
    </row>
    <row r="1082" spans="1:12" x14ac:dyDescent="0.2">
      <c r="A1082">
        <v>961</v>
      </c>
      <c r="L1082">
        <v>961</v>
      </c>
    </row>
    <row r="1083" spans="1:12" x14ac:dyDescent="0.2">
      <c r="A1083">
        <v>1026</v>
      </c>
      <c r="L1083">
        <v>1026</v>
      </c>
    </row>
    <row r="1084" spans="1:12" x14ac:dyDescent="0.2">
      <c r="A1084">
        <v>1024</v>
      </c>
      <c r="L1084">
        <v>1024</v>
      </c>
    </row>
    <row r="1085" spans="1:12" x14ac:dyDescent="0.2">
      <c r="A1085">
        <v>890</v>
      </c>
      <c r="L1085">
        <v>890</v>
      </c>
    </row>
    <row r="1086" spans="1:12" x14ac:dyDescent="0.2">
      <c r="A1086">
        <v>959</v>
      </c>
      <c r="L1086">
        <v>959</v>
      </c>
    </row>
    <row r="1087" spans="1:12" x14ac:dyDescent="0.2">
      <c r="A1087">
        <v>818</v>
      </c>
      <c r="L1087">
        <v>818</v>
      </c>
    </row>
    <row r="1088" spans="1:12" x14ac:dyDescent="0.2">
      <c r="A1088">
        <v>967</v>
      </c>
      <c r="L1088">
        <v>967</v>
      </c>
    </row>
    <row r="1089" spans="1:12" x14ac:dyDescent="0.2">
      <c r="A1089">
        <v>1013</v>
      </c>
      <c r="L1089">
        <v>1013</v>
      </c>
    </row>
    <row r="1090" spans="1:12" x14ac:dyDescent="0.2">
      <c r="A1090">
        <v>984</v>
      </c>
      <c r="L1090">
        <v>984</v>
      </c>
    </row>
    <row r="1091" spans="1:12" x14ac:dyDescent="0.2">
      <c r="A1091">
        <v>986</v>
      </c>
      <c r="L1091">
        <v>986</v>
      </c>
    </row>
    <row r="1092" spans="1:12" x14ac:dyDescent="0.2">
      <c r="A1092">
        <v>1010</v>
      </c>
      <c r="L1092">
        <v>1010</v>
      </c>
    </row>
    <row r="1093" spans="1:12" x14ac:dyDescent="0.2">
      <c r="A1093">
        <v>778</v>
      </c>
      <c r="L1093">
        <v>778</v>
      </c>
    </row>
    <row r="1094" spans="1:12" x14ac:dyDescent="0.2">
      <c r="A1094">
        <v>1079</v>
      </c>
      <c r="L1094">
        <v>1079</v>
      </c>
    </row>
    <row r="1095" spans="1:12" x14ac:dyDescent="0.2">
      <c r="A1095">
        <v>1128</v>
      </c>
      <c r="L1095">
        <v>1128</v>
      </c>
    </row>
    <row r="1096" spans="1:12" x14ac:dyDescent="0.2">
      <c r="A1096">
        <v>832</v>
      </c>
      <c r="L1096">
        <v>832</v>
      </c>
    </row>
    <row r="1097" spans="1:12" x14ac:dyDescent="0.2">
      <c r="A1097">
        <v>823</v>
      </c>
      <c r="L1097">
        <v>823</v>
      </c>
    </row>
    <row r="1098" spans="1:12" x14ac:dyDescent="0.2">
      <c r="A1098">
        <v>991</v>
      </c>
      <c r="L1098">
        <v>991</v>
      </c>
    </row>
    <row r="1099" spans="1:12" x14ac:dyDescent="0.2">
      <c r="A1099">
        <v>879</v>
      </c>
      <c r="L1099">
        <v>879</v>
      </c>
    </row>
    <row r="1100" spans="1:12" x14ac:dyDescent="0.2">
      <c r="A1100">
        <v>936</v>
      </c>
      <c r="L1100">
        <v>936</v>
      </c>
    </row>
    <row r="1101" spans="1:12" x14ac:dyDescent="0.2">
      <c r="A1101">
        <v>903</v>
      </c>
      <c r="L1101">
        <v>903</v>
      </c>
    </row>
    <row r="1102" spans="1:12" x14ac:dyDescent="0.2">
      <c r="A1102">
        <v>885</v>
      </c>
      <c r="L1102">
        <v>885</v>
      </c>
    </row>
    <row r="1103" spans="1:12" x14ac:dyDescent="0.2">
      <c r="A1103">
        <v>978</v>
      </c>
      <c r="L1103">
        <v>978</v>
      </c>
    </row>
    <row r="1104" spans="1:12" x14ac:dyDescent="0.2">
      <c r="A1104">
        <v>1044</v>
      </c>
      <c r="L1104">
        <v>1044</v>
      </c>
    </row>
    <row r="1105" spans="1:12" x14ac:dyDescent="0.2">
      <c r="A1105">
        <v>1012</v>
      </c>
      <c r="L1105">
        <v>1012</v>
      </c>
    </row>
    <row r="1106" spans="1:12" x14ac:dyDescent="0.2">
      <c r="A1106">
        <v>857</v>
      </c>
      <c r="L1106">
        <v>857</v>
      </c>
    </row>
    <row r="1107" spans="1:12" x14ac:dyDescent="0.2">
      <c r="A1107">
        <v>1003</v>
      </c>
      <c r="L1107">
        <v>1003</v>
      </c>
    </row>
    <row r="1108" spans="1:12" x14ac:dyDescent="0.2">
      <c r="A1108">
        <v>1060</v>
      </c>
      <c r="L1108">
        <v>1060</v>
      </c>
    </row>
    <row r="1109" spans="1:12" x14ac:dyDescent="0.2">
      <c r="A1109">
        <v>1038</v>
      </c>
      <c r="L1109">
        <v>1038</v>
      </c>
    </row>
    <row r="1110" spans="1:12" x14ac:dyDescent="0.2">
      <c r="A1110">
        <v>987</v>
      </c>
      <c r="L1110">
        <v>987</v>
      </c>
    </row>
    <row r="1111" spans="1:12" x14ac:dyDescent="0.2">
      <c r="A1111">
        <v>1119</v>
      </c>
      <c r="L1111">
        <v>1119</v>
      </c>
    </row>
    <row r="1112" spans="1:12" x14ac:dyDescent="0.2">
      <c r="A1112">
        <v>919</v>
      </c>
      <c r="L1112">
        <v>919</v>
      </c>
    </row>
    <row r="1113" spans="1:12" x14ac:dyDescent="0.2">
      <c r="A1113">
        <v>966</v>
      </c>
      <c r="L1113">
        <v>966</v>
      </c>
    </row>
    <row r="1114" spans="1:12" x14ac:dyDescent="0.2">
      <c r="A1114">
        <v>1143</v>
      </c>
      <c r="L1114">
        <v>1143</v>
      </c>
    </row>
    <row r="1115" spans="1:12" x14ac:dyDescent="0.2">
      <c r="A1115">
        <v>1043</v>
      </c>
      <c r="L1115">
        <v>1043</v>
      </c>
    </row>
    <row r="1116" spans="1:12" x14ac:dyDescent="0.2">
      <c r="A1116">
        <v>1031</v>
      </c>
      <c r="L1116">
        <v>1031</v>
      </c>
    </row>
    <row r="1117" spans="1:12" x14ac:dyDescent="0.2">
      <c r="A1117">
        <v>1021</v>
      </c>
      <c r="L1117">
        <v>1021</v>
      </c>
    </row>
    <row r="1118" spans="1:12" x14ac:dyDescent="0.2">
      <c r="A1118">
        <v>1155</v>
      </c>
      <c r="L1118">
        <v>1155</v>
      </c>
    </row>
    <row r="1119" spans="1:12" x14ac:dyDescent="0.2">
      <c r="A1119">
        <v>1104</v>
      </c>
      <c r="L1119">
        <v>1104</v>
      </c>
    </row>
    <row r="1120" spans="1:12" x14ac:dyDescent="0.2">
      <c r="A1120">
        <v>1169</v>
      </c>
      <c r="L1120">
        <v>1169</v>
      </c>
    </row>
    <row r="1121" spans="1:12" x14ac:dyDescent="0.2">
      <c r="A1121">
        <v>1026</v>
      </c>
      <c r="L1121">
        <v>1026</v>
      </c>
    </row>
    <row r="1122" spans="1:12" x14ac:dyDescent="0.2">
      <c r="A1122">
        <v>943</v>
      </c>
      <c r="L1122">
        <v>943</v>
      </c>
    </row>
    <row r="1123" spans="1:12" x14ac:dyDescent="0.2">
      <c r="A1123">
        <v>1179</v>
      </c>
      <c r="L1123">
        <v>1179</v>
      </c>
    </row>
    <row r="1124" spans="1:12" x14ac:dyDescent="0.2">
      <c r="A1124">
        <v>1048</v>
      </c>
      <c r="L1124">
        <v>1048</v>
      </c>
    </row>
    <row r="1125" spans="1:12" x14ac:dyDescent="0.2">
      <c r="A1125">
        <v>1189</v>
      </c>
      <c r="L1125">
        <v>1189</v>
      </c>
    </row>
    <row r="1126" spans="1:12" x14ac:dyDescent="0.2">
      <c r="A1126">
        <v>1196</v>
      </c>
      <c r="L1126">
        <v>1196</v>
      </c>
    </row>
    <row r="1127" spans="1:12" x14ac:dyDescent="0.2">
      <c r="A1127">
        <v>1235</v>
      </c>
      <c r="L1127">
        <v>1235</v>
      </c>
    </row>
    <row r="1128" spans="1:12" x14ac:dyDescent="0.2">
      <c r="A1128">
        <v>1110</v>
      </c>
      <c r="L1128">
        <v>1110</v>
      </c>
    </row>
    <row r="1129" spans="1:12" x14ac:dyDescent="0.2">
      <c r="A1129">
        <v>993</v>
      </c>
      <c r="L1129">
        <v>993</v>
      </c>
    </row>
    <row r="1130" spans="1:12" x14ac:dyDescent="0.2">
      <c r="A1130">
        <v>904</v>
      </c>
      <c r="L1130">
        <v>904</v>
      </c>
    </row>
    <row r="1131" spans="1:12" x14ac:dyDescent="0.2">
      <c r="A1131">
        <v>895</v>
      </c>
      <c r="L1131">
        <v>895</v>
      </c>
    </row>
    <row r="1132" spans="1:12" x14ac:dyDescent="0.2">
      <c r="A1132">
        <v>1092</v>
      </c>
      <c r="L1132">
        <v>1092</v>
      </c>
    </row>
    <row r="1133" spans="1:12" x14ac:dyDescent="0.2">
      <c r="A1133">
        <v>996</v>
      </c>
      <c r="L1133">
        <v>996</v>
      </c>
    </row>
    <row r="1134" spans="1:12" x14ac:dyDescent="0.2">
      <c r="A1134">
        <v>1014</v>
      </c>
      <c r="L1134">
        <v>1014</v>
      </c>
    </row>
    <row r="1135" spans="1:12" x14ac:dyDescent="0.2">
      <c r="A1135">
        <v>1159</v>
      </c>
      <c r="L1135">
        <v>1159</v>
      </c>
    </row>
    <row r="1136" spans="1:12" x14ac:dyDescent="0.2">
      <c r="A1136">
        <v>1172</v>
      </c>
      <c r="L1136">
        <v>1172</v>
      </c>
    </row>
    <row r="1137" spans="1:12" x14ac:dyDescent="0.2">
      <c r="A1137">
        <v>1114</v>
      </c>
      <c r="L1137">
        <v>1114</v>
      </c>
    </row>
    <row r="1138" spans="1:12" x14ac:dyDescent="0.2">
      <c r="A1138">
        <v>1107</v>
      </c>
      <c r="L1138">
        <v>1107</v>
      </c>
    </row>
    <row r="1139" spans="1:12" x14ac:dyDescent="0.2">
      <c r="A1139">
        <v>1280</v>
      </c>
      <c r="L1139">
        <v>1280</v>
      </c>
    </row>
    <row r="1140" spans="1:12" x14ac:dyDescent="0.2">
      <c r="A1140">
        <v>1100</v>
      </c>
      <c r="L1140">
        <v>1100</v>
      </c>
    </row>
    <row r="1141" spans="1:12" x14ac:dyDescent="0.2">
      <c r="A1141">
        <v>791</v>
      </c>
      <c r="L1141">
        <v>791</v>
      </c>
    </row>
    <row r="1142" spans="1:12" x14ac:dyDescent="0.2">
      <c r="A1142">
        <v>1084</v>
      </c>
      <c r="L1142">
        <v>1084</v>
      </c>
    </row>
    <row r="1143" spans="1:12" x14ac:dyDescent="0.2">
      <c r="A1143">
        <v>945</v>
      </c>
      <c r="L1143">
        <v>945</v>
      </c>
    </row>
    <row r="1144" spans="1:12" x14ac:dyDescent="0.2">
      <c r="A1144">
        <v>857</v>
      </c>
      <c r="L1144">
        <v>857</v>
      </c>
    </row>
    <row r="1145" spans="1:12" x14ac:dyDescent="0.2">
      <c r="A1145">
        <v>882</v>
      </c>
      <c r="L1145">
        <v>882</v>
      </c>
    </row>
    <row r="1146" spans="1:12" x14ac:dyDescent="0.2">
      <c r="A1146">
        <v>854</v>
      </c>
      <c r="L1146">
        <v>854</v>
      </c>
    </row>
    <row r="1147" spans="1:12" x14ac:dyDescent="0.2">
      <c r="A1147">
        <v>859</v>
      </c>
      <c r="L1147">
        <v>859</v>
      </c>
    </row>
    <row r="1148" spans="1:12" x14ac:dyDescent="0.2">
      <c r="A1148">
        <v>871</v>
      </c>
      <c r="L1148">
        <v>871</v>
      </c>
    </row>
    <row r="1149" spans="1:12" x14ac:dyDescent="0.2">
      <c r="A1149">
        <v>1136</v>
      </c>
      <c r="L1149">
        <v>1136</v>
      </c>
    </row>
    <row r="1150" spans="1:12" x14ac:dyDescent="0.2">
      <c r="A1150">
        <v>866</v>
      </c>
      <c r="L1150">
        <v>866</v>
      </c>
    </row>
    <row r="1151" spans="1:12" x14ac:dyDescent="0.2">
      <c r="A1151">
        <v>1187</v>
      </c>
      <c r="L1151">
        <v>1187</v>
      </c>
    </row>
    <row r="1152" spans="1:12" x14ac:dyDescent="0.2">
      <c r="A1152">
        <v>915</v>
      </c>
      <c r="L1152">
        <v>915</v>
      </c>
    </row>
    <row r="1153" spans="1:12" x14ac:dyDescent="0.2">
      <c r="A1153">
        <v>1394</v>
      </c>
      <c r="L1153">
        <v>1394</v>
      </c>
    </row>
    <row r="1154" spans="1:12" x14ac:dyDescent="0.2">
      <c r="A1154">
        <v>886</v>
      </c>
      <c r="L1154">
        <v>886</v>
      </c>
    </row>
    <row r="1155" spans="1:12" x14ac:dyDescent="0.2">
      <c r="A1155">
        <v>905</v>
      </c>
      <c r="L1155">
        <v>905</v>
      </c>
    </row>
    <row r="1156" spans="1:12" x14ac:dyDescent="0.2">
      <c r="A1156">
        <v>973</v>
      </c>
      <c r="L1156">
        <v>973</v>
      </c>
    </row>
    <row r="1157" spans="1:12" x14ac:dyDescent="0.2">
      <c r="A1157">
        <v>910</v>
      </c>
      <c r="L1157">
        <v>910</v>
      </c>
    </row>
    <row r="1158" spans="1:12" x14ac:dyDescent="0.2">
      <c r="A1158">
        <v>1179</v>
      </c>
      <c r="L1158">
        <v>1179</v>
      </c>
    </row>
    <row r="1159" spans="1:12" x14ac:dyDescent="0.2">
      <c r="A1159">
        <v>1136</v>
      </c>
      <c r="L1159">
        <v>1136</v>
      </c>
    </row>
    <row r="1160" spans="1:12" x14ac:dyDescent="0.2">
      <c r="A1160">
        <v>1199</v>
      </c>
      <c r="L1160">
        <v>1199</v>
      </c>
    </row>
    <row r="1161" spans="1:12" x14ac:dyDescent="0.2">
      <c r="A1161">
        <v>978</v>
      </c>
      <c r="L1161">
        <v>978</v>
      </c>
    </row>
    <row r="1162" spans="1:12" x14ac:dyDescent="0.2">
      <c r="A1162">
        <v>1173</v>
      </c>
      <c r="L1162">
        <v>1173</v>
      </c>
    </row>
    <row r="1163" spans="1:12" x14ac:dyDescent="0.2">
      <c r="A1163">
        <v>906</v>
      </c>
      <c r="L1163">
        <v>906</v>
      </c>
    </row>
    <row r="1164" spans="1:12" x14ac:dyDescent="0.2">
      <c r="A1164">
        <v>982</v>
      </c>
      <c r="L1164">
        <v>982</v>
      </c>
    </row>
    <row r="1165" spans="1:12" x14ac:dyDescent="0.2">
      <c r="A1165">
        <v>1106</v>
      </c>
      <c r="L1165">
        <v>1106</v>
      </c>
    </row>
    <row r="1166" spans="1:12" x14ac:dyDescent="0.2">
      <c r="A1166">
        <v>846</v>
      </c>
      <c r="L1166">
        <v>846</v>
      </c>
    </row>
    <row r="1167" spans="1:12" x14ac:dyDescent="0.2">
      <c r="A1167">
        <v>858</v>
      </c>
      <c r="L1167">
        <v>858</v>
      </c>
    </row>
    <row r="1168" spans="1:12" x14ac:dyDescent="0.2">
      <c r="A1168">
        <v>840</v>
      </c>
      <c r="L1168">
        <v>840</v>
      </c>
    </row>
    <row r="1169" spans="1:12" x14ac:dyDescent="0.2">
      <c r="A1169">
        <v>944</v>
      </c>
      <c r="L1169">
        <v>944</v>
      </c>
    </row>
    <row r="1170" spans="1:12" x14ac:dyDescent="0.2">
      <c r="A1170">
        <v>823</v>
      </c>
      <c r="L1170">
        <v>823</v>
      </c>
    </row>
    <row r="1171" spans="1:12" x14ac:dyDescent="0.2">
      <c r="A1171">
        <v>929</v>
      </c>
      <c r="L1171">
        <v>929</v>
      </c>
    </row>
    <row r="1172" spans="1:12" x14ac:dyDescent="0.2">
      <c r="A1172">
        <v>877</v>
      </c>
      <c r="L1172">
        <v>877</v>
      </c>
    </row>
    <row r="1173" spans="1:12" x14ac:dyDescent="0.2">
      <c r="A1173">
        <v>833</v>
      </c>
      <c r="L1173">
        <v>833</v>
      </c>
    </row>
    <row r="1174" spans="1:12" x14ac:dyDescent="0.2">
      <c r="A1174">
        <v>909</v>
      </c>
      <c r="L1174">
        <v>909</v>
      </c>
    </row>
    <row r="1175" spans="1:12" x14ac:dyDescent="0.2">
      <c r="A1175">
        <v>899</v>
      </c>
      <c r="L1175">
        <v>899</v>
      </c>
    </row>
    <row r="1176" spans="1:12" x14ac:dyDescent="0.2">
      <c r="A1176">
        <v>951</v>
      </c>
      <c r="L1176">
        <v>951</v>
      </c>
    </row>
    <row r="1177" spans="1:12" x14ac:dyDescent="0.2">
      <c r="A1177">
        <v>880</v>
      </c>
      <c r="L1177">
        <v>880</v>
      </c>
    </row>
    <row r="1178" spans="1:12" x14ac:dyDescent="0.2">
      <c r="A1178">
        <v>1043</v>
      </c>
      <c r="L1178">
        <v>1043</v>
      </c>
    </row>
    <row r="1179" spans="1:12" x14ac:dyDescent="0.2">
      <c r="A1179">
        <v>1055</v>
      </c>
      <c r="L1179">
        <v>1055</v>
      </c>
    </row>
    <row r="1180" spans="1:12" x14ac:dyDescent="0.2">
      <c r="A1180">
        <v>1176</v>
      </c>
      <c r="L1180">
        <v>1176</v>
      </c>
    </row>
    <row r="1181" spans="1:12" x14ac:dyDescent="0.2">
      <c r="A1181">
        <v>950</v>
      </c>
      <c r="L1181">
        <v>950</v>
      </c>
    </row>
    <row r="1182" spans="1:12" x14ac:dyDescent="0.2">
      <c r="A1182">
        <v>976</v>
      </c>
      <c r="L1182">
        <v>976</v>
      </c>
    </row>
    <row r="1183" spans="1:12" x14ac:dyDescent="0.2">
      <c r="A1183">
        <v>1051</v>
      </c>
      <c r="L1183">
        <v>1051</v>
      </c>
    </row>
    <row r="1184" spans="1:12" x14ac:dyDescent="0.2">
      <c r="A1184">
        <v>922</v>
      </c>
      <c r="L1184">
        <v>922</v>
      </c>
    </row>
    <row r="1185" spans="1:12" x14ac:dyDescent="0.2">
      <c r="A1185">
        <v>1049</v>
      </c>
      <c r="L1185">
        <v>1049</v>
      </c>
    </row>
    <row r="1186" spans="1:12" x14ac:dyDescent="0.2">
      <c r="A1186">
        <v>902</v>
      </c>
      <c r="L1186">
        <v>902</v>
      </c>
    </row>
    <row r="1187" spans="1:12" x14ac:dyDescent="0.2">
      <c r="A1187">
        <v>909</v>
      </c>
      <c r="L1187">
        <v>909</v>
      </c>
    </row>
    <row r="1188" spans="1:12" x14ac:dyDescent="0.2">
      <c r="A1188">
        <v>970</v>
      </c>
      <c r="L1188">
        <v>970</v>
      </c>
    </row>
    <row r="1189" spans="1:12" x14ac:dyDescent="0.2">
      <c r="A1189">
        <v>965</v>
      </c>
      <c r="L1189">
        <v>965</v>
      </c>
    </row>
    <row r="1190" spans="1:12" x14ac:dyDescent="0.2">
      <c r="A1190">
        <v>1024</v>
      </c>
      <c r="L1190">
        <v>1024</v>
      </c>
    </row>
    <row r="1191" spans="1:12" x14ac:dyDescent="0.2">
      <c r="A1191">
        <v>1048</v>
      </c>
      <c r="L1191">
        <v>1048</v>
      </c>
    </row>
    <row r="1192" spans="1:12" x14ac:dyDescent="0.2">
      <c r="A1192">
        <v>1006</v>
      </c>
      <c r="L1192">
        <v>1006</v>
      </c>
    </row>
    <row r="1193" spans="1:12" x14ac:dyDescent="0.2">
      <c r="A1193">
        <v>1089</v>
      </c>
      <c r="L1193">
        <v>1089</v>
      </c>
    </row>
    <row r="1194" spans="1:12" x14ac:dyDescent="0.2">
      <c r="A1194">
        <v>1099</v>
      </c>
      <c r="L1194">
        <v>1099</v>
      </c>
    </row>
    <row r="1195" spans="1:12" x14ac:dyDescent="0.2">
      <c r="A1195">
        <v>1144</v>
      </c>
      <c r="L1195">
        <v>1144</v>
      </c>
    </row>
    <row r="1196" spans="1:12" x14ac:dyDescent="0.2">
      <c r="A1196">
        <v>1097</v>
      </c>
      <c r="L1196">
        <v>1097</v>
      </c>
    </row>
    <row r="1197" spans="1:12" x14ac:dyDescent="0.2">
      <c r="A1197">
        <v>1147</v>
      </c>
      <c r="L1197">
        <v>1147</v>
      </c>
    </row>
    <row r="1198" spans="1:12" x14ac:dyDescent="0.2">
      <c r="A1198">
        <v>1156</v>
      </c>
      <c r="L1198">
        <v>1156</v>
      </c>
    </row>
    <row r="1199" spans="1:12" x14ac:dyDescent="0.2">
      <c r="A1199">
        <v>1012</v>
      </c>
      <c r="L1199">
        <v>1012</v>
      </c>
    </row>
    <row r="1200" spans="1:12" x14ac:dyDescent="0.2">
      <c r="A1200">
        <v>1090</v>
      </c>
      <c r="L1200">
        <v>1090</v>
      </c>
    </row>
    <row r="1201" spans="1:12" x14ac:dyDescent="0.2">
      <c r="A1201">
        <v>776</v>
      </c>
      <c r="L1201">
        <v>776</v>
      </c>
    </row>
    <row r="1202" spans="1:12" x14ac:dyDescent="0.2">
      <c r="A1202">
        <v>1083</v>
      </c>
      <c r="L1202">
        <v>1083</v>
      </c>
    </row>
    <row r="1203" spans="1:12" x14ac:dyDescent="0.2">
      <c r="A1203">
        <v>1043</v>
      </c>
      <c r="L1203">
        <v>1043</v>
      </c>
    </row>
    <row r="1204" spans="1:12" x14ac:dyDescent="0.2">
      <c r="A1204">
        <v>1421</v>
      </c>
      <c r="L1204">
        <v>1421</v>
      </c>
    </row>
    <row r="1205" spans="1:12" x14ac:dyDescent="0.2">
      <c r="A1205">
        <v>1155</v>
      </c>
      <c r="L1205">
        <v>1155</v>
      </c>
    </row>
    <row r="1206" spans="1:12" x14ac:dyDescent="0.2">
      <c r="A1206">
        <v>1017</v>
      </c>
      <c r="L1206">
        <v>1017</v>
      </c>
    </row>
    <row r="1207" spans="1:12" x14ac:dyDescent="0.2">
      <c r="A1207">
        <v>998</v>
      </c>
      <c r="L1207">
        <v>998</v>
      </c>
    </row>
    <row r="1208" spans="1:12" x14ac:dyDescent="0.2">
      <c r="A1208">
        <v>1083</v>
      </c>
      <c r="L1208">
        <v>1083</v>
      </c>
    </row>
    <row r="1209" spans="1:12" x14ac:dyDescent="0.2">
      <c r="A1209">
        <v>1370</v>
      </c>
      <c r="L1209">
        <v>1370</v>
      </c>
    </row>
    <row r="1210" spans="1:12" x14ac:dyDescent="0.2">
      <c r="A1210">
        <v>1064</v>
      </c>
      <c r="L1210">
        <v>1064</v>
      </c>
    </row>
    <row r="1211" spans="1:12" x14ac:dyDescent="0.2">
      <c r="A1211">
        <v>908</v>
      </c>
      <c r="L1211">
        <v>908</v>
      </c>
    </row>
    <row r="1212" spans="1:12" x14ac:dyDescent="0.2">
      <c r="A1212">
        <v>869</v>
      </c>
      <c r="L1212">
        <v>869</v>
      </c>
    </row>
    <row r="1213" spans="1:12" x14ac:dyDescent="0.2">
      <c r="A1213">
        <v>1067</v>
      </c>
      <c r="L1213">
        <v>1067</v>
      </c>
    </row>
    <row r="1214" spans="1:12" x14ac:dyDescent="0.2">
      <c r="A1214">
        <v>824</v>
      </c>
      <c r="L1214">
        <v>824</v>
      </c>
    </row>
    <row r="1215" spans="1:12" x14ac:dyDescent="0.2">
      <c r="A1215">
        <v>1083</v>
      </c>
      <c r="L1215">
        <v>1083</v>
      </c>
    </row>
    <row r="1216" spans="1:12" x14ac:dyDescent="0.2">
      <c r="A1216">
        <v>868</v>
      </c>
      <c r="L1216">
        <v>868</v>
      </c>
    </row>
    <row r="1217" spans="1:12" x14ac:dyDescent="0.2">
      <c r="A1217">
        <v>835</v>
      </c>
      <c r="L1217">
        <v>835</v>
      </c>
    </row>
    <row r="1218" spans="1:12" x14ac:dyDescent="0.2">
      <c r="A1218">
        <v>1172</v>
      </c>
      <c r="L1218">
        <v>1172</v>
      </c>
    </row>
    <row r="1219" spans="1:12" x14ac:dyDescent="0.2">
      <c r="A1219">
        <v>840</v>
      </c>
      <c r="L1219">
        <v>840</v>
      </c>
    </row>
    <row r="1220" spans="1:12" x14ac:dyDescent="0.2">
      <c r="A1220">
        <v>809</v>
      </c>
      <c r="L1220">
        <v>809</v>
      </c>
    </row>
    <row r="1221" spans="1:12" x14ac:dyDescent="0.2">
      <c r="A1221">
        <v>846</v>
      </c>
      <c r="L1221">
        <v>846</v>
      </c>
    </row>
    <row r="1222" spans="1:12" x14ac:dyDescent="0.2">
      <c r="A1222">
        <v>935</v>
      </c>
      <c r="L1222">
        <v>935</v>
      </c>
    </row>
    <row r="1223" spans="1:12" x14ac:dyDescent="0.2">
      <c r="A1223">
        <v>815</v>
      </c>
      <c r="L1223">
        <v>815</v>
      </c>
    </row>
    <row r="1224" spans="1:12" x14ac:dyDescent="0.2">
      <c r="A1224">
        <v>810</v>
      </c>
      <c r="L1224">
        <v>810</v>
      </c>
    </row>
    <row r="1225" spans="1:12" x14ac:dyDescent="0.2">
      <c r="A1225">
        <v>860</v>
      </c>
      <c r="L1225">
        <v>860</v>
      </c>
    </row>
    <row r="1226" spans="1:12" x14ac:dyDescent="0.2">
      <c r="A1226">
        <v>852</v>
      </c>
      <c r="L1226">
        <v>852</v>
      </c>
    </row>
    <row r="1227" spans="1:12" x14ac:dyDescent="0.2">
      <c r="A1227">
        <v>891</v>
      </c>
      <c r="L1227">
        <v>891</v>
      </c>
    </row>
    <row r="1228" spans="1:12" x14ac:dyDescent="0.2">
      <c r="A1228">
        <v>844</v>
      </c>
      <c r="L1228">
        <v>844</v>
      </c>
    </row>
    <row r="1229" spans="1:12" x14ac:dyDescent="0.2">
      <c r="A1229">
        <v>856</v>
      </c>
      <c r="L1229">
        <v>856</v>
      </c>
    </row>
    <row r="1230" spans="1:12" x14ac:dyDescent="0.2">
      <c r="A1230">
        <v>999</v>
      </c>
      <c r="L1230">
        <v>999</v>
      </c>
    </row>
    <row r="1231" spans="1:12" x14ac:dyDescent="0.2">
      <c r="A1231">
        <v>818</v>
      </c>
      <c r="L1231">
        <v>818</v>
      </c>
    </row>
    <row r="1232" spans="1:12" x14ac:dyDescent="0.2">
      <c r="A1232">
        <v>904</v>
      </c>
      <c r="L1232">
        <v>904</v>
      </c>
    </row>
    <row r="1233" spans="1:12" x14ac:dyDescent="0.2">
      <c r="A1233">
        <v>894</v>
      </c>
      <c r="L1233">
        <v>894</v>
      </c>
    </row>
    <row r="1234" spans="1:12" x14ac:dyDescent="0.2">
      <c r="A1234">
        <v>868</v>
      </c>
      <c r="L1234">
        <v>868</v>
      </c>
    </row>
    <row r="1235" spans="1:12" x14ac:dyDescent="0.2">
      <c r="A1235">
        <v>955</v>
      </c>
      <c r="L1235">
        <v>955</v>
      </c>
    </row>
    <row r="1236" spans="1:12" x14ac:dyDescent="0.2">
      <c r="A1236">
        <v>908</v>
      </c>
      <c r="L1236">
        <v>908</v>
      </c>
    </row>
    <row r="1237" spans="1:12" x14ac:dyDescent="0.2">
      <c r="A1237">
        <v>830</v>
      </c>
      <c r="L1237">
        <v>830</v>
      </c>
    </row>
    <row r="1238" spans="1:12" x14ac:dyDescent="0.2">
      <c r="A1238">
        <v>820</v>
      </c>
      <c r="L1238">
        <v>820</v>
      </c>
    </row>
    <row r="1239" spans="1:12" x14ac:dyDescent="0.2">
      <c r="A1239">
        <v>798</v>
      </c>
      <c r="L1239">
        <v>798</v>
      </c>
    </row>
    <row r="1240" spans="1:12" x14ac:dyDescent="0.2">
      <c r="A1240">
        <v>984</v>
      </c>
      <c r="L1240">
        <v>984</v>
      </c>
    </row>
    <row r="1241" spans="1:12" x14ac:dyDescent="0.2">
      <c r="A1241">
        <v>855</v>
      </c>
      <c r="L1241">
        <v>855</v>
      </c>
    </row>
    <row r="1242" spans="1:12" x14ac:dyDescent="0.2">
      <c r="A1242">
        <v>937</v>
      </c>
      <c r="L1242">
        <v>937</v>
      </c>
    </row>
    <row r="1243" spans="1:12" x14ac:dyDescent="0.2">
      <c r="A1243">
        <v>877</v>
      </c>
      <c r="L1243">
        <v>877</v>
      </c>
    </row>
    <row r="1244" spans="1:12" x14ac:dyDescent="0.2">
      <c r="A1244">
        <v>943</v>
      </c>
      <c r="L1244">
        <v>943</v>
      </c>
    </row>
    <row r="1245" spans="1:12" x14ac:dyDescent="0.2">
      <c r="A1245">
        <v>1012</v>
      </c>
      <c r="L1245">
        <v>1012</v>
      </c>
    </row>
    <row r="1246" spans="1:12" x14ac:dyDescent="0.2">
      <c r="A1246">
        <v>980</v>
      </c>
      <c r="L1246">
        <v>980</v>
      </c>
    </row>
    <row r="1247" spans="1:12" x14ac:dyDescent="0.2">
      <c r="A1247">
        <v>1087</v>
      </c>
      <c r="L1247">
        <v>1087</v>
      </c>
    </row>
    <row r="1248" spans="1:12" x14ac:dyDescent="0.2">
      <c r="A1248">
        <v>986</v>
      </c>
      <c r="L1248">
        <v>986</v>
      </c>
    </row>
    <row r="1249" spans="1:12" x14ac:dyDescent="0.2">
      <c r="A1249">
        <v>1090</v>
      </c>
      <c r="L1249">
        <v>1090</v>
      </c>
    </row>
    <row r="1250" spans="1:12" x14ac:dyDescent="0.2">
      <c r="A1250">
        <v>1040</v>
      </c>
      <c r="L1250">
        <v>1040</v>
      </c>
    </row>
    <row r="1251" spans="1:12" x14ac:dyDescent="0.2">
      <c r="A1251">
        <v>804</v>
      </c>
      <c r="L1251">
        <v>804</v>
      </c>
    </row>
    <row r="1252" spans="1:12" x14ac:dyDescent="0.2">
      <c r="A1252">
        <v>1104</v>
      </c>
      <c r="L1252">
        <v>1104</v>
      </c>
    </row>
    <row r="1253" spans="1:12" x14ac:dyDescent="0.2">
      <c r="A1253">
        <v>857</v>
      </c>
      <c r="L1253">
        <v>857</v>
      </c>
    </row>
    <row r="1254" spans="1:12" x14ac:dyDescent="0.2">
      <c r="A1254">
        <v>1024</v>
      </c>
      <c r="L1254">
        <v>1024</v>
      </c>
    </row>
    <row r="1255" spans="1:12" x14ac:dyDescent="0.2">
      <c r="A1255">
        <v>787</v>
      </c>
      <c r="L1255">
        <v>787</v>
      </c>
    </row>
    <row r="1256" spans="1:12" x14ac:dyDescent="0.2">
      <c r="A1256">
        <v>1341</v>
      </c>
      <c r="L1256">
        <v>1341</v>
      </c>
    </row>
    <row r="1257" spans="1:12" x14ac:dyDescent="0.2">
      <c r="A1257">
        <v>1019</v>
      </c>
      <c r="L1257">
        <v>1019</v>
      </c>
    </row>
    <row r="1258" spans="1:12" x14ac:dyDescent="0.2">
      <c r="A1258">
        <v>762</v>
      </c>
      <c r="L1258">
        <v>762</v>
      </c>
    </row>
    <row r="1259" spans="1:12" x14ac:dyDescent="0.2">
      <c r="A1259">
        <v>1254</v>
      </c>
      <c r="L1259">
        <v>1254</v>
      </c>
    </row>
    <row r="1260" spans="1:12" x14ac:dyDescent="0.2">
      <c r="A1260">
        <v>867</v>
      </c>
      <c r="L1260">
        <v>867</v>
      </c>
    </row>
    <row r="1261" spans="1:12" x14ac:dyDescent="0.2">
      <c r="A1261">
        <v>853</v>
      </c>
      <c r="L1261">
        <v>853</v>
      </c>
    </row>
    <row r="1262" spans="1:12" x14ac:dyDescent="0.2">
      <c r="A1262">
        <v>784</v>
      </c>
      <c r="L1262">
        <v>784</v>
      </c>
    </row>
    <row r="1263" spans="1:12" x14ac:dyDescent="0.2">
      <c r="A1263">
        <v>1367</v>
      </c>
      <c r="L1263">
        <v>1367</v>
      </c>
    </row>
    <row r="1264" spans="1:12" x14ac:dyDescent="0.2">
      <c r="A1264">
        <v>813</v>
      </c>
      <c r="L1264">
        <v>813</v>
      </c>
    </row>
    <row r="1265" spans="1:12" x14ac:dyDescent="0.2">
      <c r="A1265">
        <v>782</v>
      </c>
      <c r="L1265">
        <v>782</v>
      </c>
    </row>
    <row r="1266" spans="1:12" x14ac:dyDescent="0.2">
      <c r="A1266">
        <v>967</v>
      </c>
      <c r="L1266">
        <v>967</v>
      </c>
    </row>
    <row r="1267" spans="1:12" x14ac:dyDescent="0.2">
      <c r="A1267">
        <v>837</v>
      </c>
      <c r="L1267">
        <v>837</v>
      </c>
    </row>
    <row r="1268" spans="1:12" x14ac:dyDescent="0.2">
      <c r="A1268">
        <v>961</v>
      </c>
      <c r="L1268">
        <v>961</v>
      </c>
    </row>
    <row r="1269" spans="1:12" x14ac:dyDescent="0.2">
      <c r="A1269">
        <v>823</v>
      </c>
      <c r="L1269">
        <v>823</v>
      </c>
    </row>
    <row r="1270" spans="1:12" x14ac:dyDescent="0.2">
      <c r="A1270">
        <v>859</v>
      </c>
      <c r="L1270">
        <v>859</v>
      </c>
    </row>
    <row r="1271" spans="1:12" x14ac:dyDescent="0.2">
      <c r="A1271">
        <v>860</v>
      </c>
      <c r="L1271">
        <v>860</v>
      </c>
    </row>
    <row r="1272" spans="1:12" x14ac:dyDescent="0.2">
      <c r="A1272">
        <v>849</v>
      </c>
      <c r="L1272">
        <v>849</v>
      </c>
    </row>
    <row r="1273" spans="1:12" x14ac:dyDescent="0.2">
      <c r="A1273">
        <v>857</v>
      </c>
      <c r="L1273">
        <v>857</v>
      </c>
    </row>
    <row r="1274" spans="1:12" x14ac:dyDescent="0.2">
      <c r="A1274">
        <v>901</v>
      </c>
      <c r="L1274">
        <v>901</v>
      </c>
    </row>
    <row r="1275" spans="1:12" x14ac:dyDescent="0.2">
      <c r="A1275">
        <v>846</v>
      </c>
      <c r="L1275">
        <v>846</v>
      </c>
    </row>
    <row r="1276" spans="1:12" x14ac:dyDescent="0.2">
      <c r="A1276">
        <v>855</v>
      </c>
      <c r="L1276">
        <v>855</v>
      </c>
    </row>
    <row r="1277" spans="1:12" x14ac:dyDescent="0.2">
      <c r="A1277">
        <v>854</v>
      </c>
      <c r="L1277">
        <v>854</v>
      </c>
    </row>
    <row r="1278" spans="1:12" x14ac:dyDescent="0.2">
      <c r="A1278">
        <v>958</v>
      </c>
      <c r="L1278">
        <v>958</v>
      </c>
    </row>
    <row r="1279" spans="1:12" x14ac:dyDescent="0.2">
      <c r="A1279">
        <v>833</v>
      </c>
      <c r="L1279">
        <v>833</v>
      </c>
    </row>
    <row r="1280" spans="1:12" x14ac:dyDescent="0.2">
      <c r="A1280">
        <v>1020</v>
      </c>
      <c r="L1280">
        <v>1020</v>
      </c>
    </row>
    <row r="1281" spans="1:12" x14ac:dyDescent="0.2">
      <c r="A1281">
        <v>903</v>
      </c>
      <c r="L1281">
        <v>903</v>
      </c>
    </row>
    <row r="1282" spans="1:12" x14ac:dyDescent="0.2">
      <c r="A1282">
        <v>1031</v>
      </c>
      <c r="L1282">
        <v>1031</v>
      </c>
    </row>
    <row r="1283" spans="1:12" x14ac:dyDescent="0.2">
      <c r="A1283">
        <v>1104</v>
      </c>
      <c r="L1283">
        <v>1104</v>
      </c>
    </row>
    <row r="1284" spans="1:12" x14ac:dyDescent="0.2">
      <c r="A1284">
        <v>1094</v>
      </c>
      <c r="L1284">
        <v>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SAT_Data</vt:lpstr>
      <vt:lpstr>Group 1</vt:lpstr>
      <vt:lpstr>Group 2</vt:lpstr>
      <vt:lpstr>Group 3</vt:lpstr>
      <vt:lpstr>Group 4</vt:lpstr>
      <vt:lpstr>Averages</vt:lpstr>
      <vt:lpstr>Correlation</vt:lpstr>
      <vt:lpstr>ANOVA</vt:lpstr>
      <vt:lpstr>OG ANOVA</vt:lpstr>
      <vt:lpstr>SAT_Data</vt:lpstr>
    </vt:vector>
  </TitlesOfParts>
  <Manager/>
  <Company>BRG,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Schulman</dc:creator>
  <cp:keywords/>
  <dc:description/>
  <cp:lastModifiedBy>James Lovell</cp:lastModifiedBy>
  <dcterms:created xsi:type="dcterms:W3CDTF">2019-09-01T23:51:29Z</dcterms:created>
  <dcterms:modified xsi:type="dcterms:W3CDTF">2019-11-23T00:28:45Z</dcterms:modified>
  <cp:category/>
</cp:coreProperties>
</file>