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Example" sheetId="1" r:id="rId1"/>
  </sheets>
  <calcPr calcId="145621"/>
</workbook>
</file>

<file path=xl/calcChain.xml><?xml version="1.0" encoding="utf-8"?>
<calcChain xmlns="http://schemas.openxmlformats.org/spreadsheetml/2006/main">
  <c r="B33" i="1" l="1"/>
  <c r="C6" i="1"/>
  <c r="B26" i="1" l="1"/>
  <c r="B27" i="1" s="1"/>
  <c r="B21" i="1"/>
  <c r="B23" i="1" s="1"/>
  <c r="B12" i="1"/>
  <c r="B5" i="1"/>
  <c r="B14" i="1" s="1"/>
  <c r="B31" i="1" l="1"/>
  <c r="C38" i="1"/>
  <c r="C37" i="1"/>
  <c r="C41" i="1"/>
  <c r="C40" i="1"/>
  <c r="C39" i="1"/>
  <c r="C26" i="1"/>
  <c r="C27" i="1" l="1"/>
  <c r="B38" i="1"/>
  <c r="B40" i="1"/>
  <c r="D40" i="1" s="1"/>
  <c r="B41" i="1"/>
  <c r="D41" i="1" s="1"/>
  <c r="B37" i="1"/>
  <c r="B39" i="1"/>
  <c r="D39" i="1" s="1"/>
  <c r="D37" i="1"/>
  <c r="D38" i="1"/>
  <c r="B32" i="1" s="1"/>
</calcChain>
</file>

<file path=xl/sharedStrings.xml><?xml version="1.0" encoding="utf-8"?>
<sst xmlns="http://schemas.openxmlformats.org/spreadsheetml/2006/main" count="29" uniqueCount="29">
  <si>
    <t>Rate</t>
  </si>
  <si>
    <t>Term</t>
  </si>
  <si>
    <t>Loan</t>
  </si>
  <si>
    <t>Collateral</t>
  </si>
  <si>
    <t>LTV</t>
  </si>
  <si>
    <t>Loan Review</t>
  </si>
  <si>
    <t>Rental market</t>
  </si>
  <si>
    <t>Understand how rents have moved over time</t>
  </si>
  <si>
    <t>Move from NPL in Irish bank to National development bank</t>
  </si>
  <si>
    <t>Deposit</t>
  </si>
  <si>
    <t>Borrower age</t>
  </si>
  <si>
    <t>Years to retire</t>
  </si>
  <si>
    <t>Rent</t>
  </si>
  <si>
    <t>Payment</t>
  </si>
  <si>
    <t>Origination</t>
  </si>
  <si>
    <t>Paid 8 years then defaulted for 4 years and made no repayments</t>
  </si>
  <si>
    <t>Years</t>
  </si>
  <si>
    <t>Loan remaining</t>
  </si>
  <si>
    <t>Monthly payment to repay the remainder of loan in full</t>
  </si>
  <si>
    <t>Missed payments</t>
  </si>
  <si>
    <t>Term remain</t>
  </si>
  <si>
    <t>Take into account the interest element for what equity the borrower could build up by loan maturity</t>
  </si>
  <si>
    <t>Total</t>
  </si>
  <si>
    <t>Loan Payment = Amount / Discount Factor</t>
  </si>
  <si>
    <t>I = int rate / 12</t>
  </si>
  <si>
    <t>Discount Factor = (1+(i)^n)-1/(i*(1+i)^n)</t>
  </si>
  <si>
    <t>Disc Factor</t>
  </si>
  <si>
    <t>Prin Pay</t>
  </si>
  <si>
    <t>Rent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</si>
</sst>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7"/>
  <sheetViews>
    <sheetView tabSelected="1" zoomScale="85" zoomScaleNormal="85" workbookViewId="0"/>
  </sheetViews>
  <sheetFormatPr defaultRowHeight="15" x14ac:dyDescent="0.25"/>
  <cols>
    <col min="1" max="1" width="15.7109375" customWidth="1"/>
    <col min="2" max="4" width="10.28515625" bestFit="1" customWidth="1"/>
  </cols>
  <sheetData>
    <row r="3" spans="1:7" x14ac:dyDescent="0.25">
      <c r="A3" t="s">
        <v>5</v>
      </c>
      <c r="G3" t="s">
        <v>6</v>
      </c>
    </row>
    <row r="4" spans="1:7" x14ac:dyDescent="0.25">
      <c r="A4" t="s">
        <v>14</v>
      </c>
      <c r="B4">
        <v>2006</v>
      </c>
      <c r="G4" t="s">
        <v>7</v>
      </c>
    </row>
    <row r="5" spans="1:7" x14ac:dyDescent="0.25">
      <c r="A5" t="s">
        <v>2</v>
      </c>
      <c r="B5" s="3">
        <f>B8*B9</f>
        <v>180000</v>
      </c>
    </row>
    <row r="6" spans="1:7" x14ac:dyDescent="0.25">
      <c r="A6" t="s">
        <v>0</v>
      </c>
      <c r="B6" s="1">
        <v>0.04</v>
      </c>
      <c r="C6">
        <f>B6/12</f>
        <v>3.3333333333333335E-3</v>
      </c>
    </row>
    <row r="7" spans="1:7" x14ac:dyDescent="0.25">
      <c r="A7" t="s">
        <v>1</v>
      </c>
      <c r="B7">
        <v>30</v>
      </c>
    </row>
    <row r="8" spans="1:7" x14ac:dyDescent="0.25">
      <c r="A8" t="s">
        <v>3</v>
      </c>
      <c r="B8" s="3">
        <v>200000</v>
      </c>
    </row>
    <row r="9" spans="1:7" x14ac:dyDescent="0.25">
      <c r="A9" t="s">
        <v>4</v>
      </c>
      <c r="B9" s="1">
        <v>0.9</v>
      </c>
    </row>
    <row r="11" spans="1:7" x14ac:dyDescent="0.25">
      <c r="A11" t="s">
        <v>10</v>
      </c>
      <c r="B11">
        <v>35</v>
      </c>
    </row>
    <row r="12" spans="1:7" x14ac:dyDescent="0.25">
      <c r="A12" t="s">
        <v>11</v>
      </c>
      <c r="B12">
        <f>65-B11</f>
        <v>30</v>
      </c>
    </row>
    <row r="14" spans="1:7" x14ac:dyDescent="0.25">
      <c r="A14" t="s">
        <v>13</v>
      </c>
      <c r="B14" s="2">
        <f>PMT(B6/12,B7*12,-B5)</f>
        <v>859.34753183782709</v>
      </c>
    </row>
    <row r="18" spans="1:3" x14ac:dyDescent="0.25">
      <c r="A18" t="s">
        <v>15</v>
      </c>
    </row>
    <row r="20" spans="1:3" x14ac:dyDescent="0.25">
      <c r="A20" t="s">
        <v>16</v>
      </c>
    </row>
    <row r="21" spans="1:3" x14ac:dyDescent="0.25">
      <c r="A21">
        <v>8</v>
      </c>
      <c r="B21">
        <f>CUMPRINC($B$6/12,$B$7*12,$B$5,1,$A21*12,1)</f>
        <v>-29785.857359475573</v>
      </c>
    </row>
    <row r="22" spans="1:3" x14ac:dyDescent="0.25">
      <c r="A22">
        <v>4</v>
      </c>
      <c r="B22" t="s">
        <v>19</v>
      </c>
    </row>
    <row r="23" spans="1:3" x14ac:dyDescent="0.25">
      <c r="A23" t="s">
        <v>17</v>
      </c>
      <c r="B23" s="3">
        <f>B21+$B$5</f>
        <v>150214.14264052443</v>
      </c>
    </row>
    <row r="24" spans="1:3" x14ac:dyDescent="0.25">
      <c r="B24" s="3"/>
    </row>
    <row r="25" spans="1:3" x14ac:dyDescent="0.25">
      <c r="A25" t="s">
        <v>18</v>
      </c>
    </row>
    <row r="26" spans="1:3" x14ac:dyDescent="0.25">
      <c r="A26" t="s">
        <v>20</v>
      </c>
      <c r="B26">
        <f>B7-A21-A22</f>
        <v>18</v>
      </c>
      <c r="C26" s="2">
        <f>PMT($B$6/12,$B26*12,-B23)</f>
        <v>976.6888945450205</v>
      </c>
    </row>
    <row r="27" spans="1:3" x14ac:dyDescent="0.25">
      <c r="B27">
        <f>B26*12</f>
        <v>216</v>
      </c>
      <c r="C27" s="4">
        <f>C26/B14</f>
        <v>1.1365470410513003</v>
      </c>
    </row>
    <row r="29" spans="1:3" x14ac:dyDescent="0.25">
      <c r="A29" t="s">
        <v>8</v>
      </c>
    </row>
    <row r="31" spans="1:3" x14ac:dyDescent="0.25">
      <c r="A31" t="s">
        <v>9</v>
      </c>
      <c r="B31" s="3">
        <f>B5-(B9*B5)</f>
        <v>18000</v>
      </c>
    </row>
    <row r="32" spans="1:3" x14ac:dyDescent="0.25">
      <c r="A32" t="s">
        <v>12</v>
      </c>
      <c r="B32" s="3">
        <f>VLOOKUP(C32,$A$37:$D$41,4,FALSE)</f>
        <v>120171.31411242174</v>
      </c>
      <c r="C32" s="1">
        <v>0.8</v>
      </c>
    </row>
    <row r="33" spans="1:4" x14ac:dyDescent="0.25">
      <c r="A33" t="s">
        <v>22</v>
      </c>
      <c r="B33" s="3">
        <f>SUM(B31:B32)</f>
        <v>138171.31411242174</v>
      </c>
    </row>
    <row r="36" spans="1:4" x14ac:dyDescent="0.25">
      <c r="A36" t="s">
        <v>28</v>
      </c>
      <c r="C36" t="s">
        <v>26</v>
      </c>
      <c r="D36" t="s">
        <v>27</v>
      </c>
    </row>
    <row r="37" spans="1:4" x14ac:dyDescent="0.25">
      <c r="A37" s="1">
        <v>0.9</v>
      </c>
      <c r="B37" s="2">
        <f>A37*$C$26</f>
        <v>879.02000509051845</v>
      </c>
      <c r="C37">
        <f>(((1+$C$6)^$B$27)-1)/($C$6*(1+$C$6)^$B$27)</f>
        <v>153.79937611607915</v>
      </c>
      <c r="D37" s="3">
        <f>C37*B37</f>
        <v>135192.72837647446</v>
      </c>
    </row>
    <row r="38" spans="1:4" x14ac:dyDescent="0.25">
      <c r="A38" s="1">
        <v>0.8</v>
      </c>
      <c r="B38" s="2">
        <f t="shared" ref="B38:B41" si="0">A38*$C$26</f>
        <v>781.3511156360164</v>
      </c>
      <c r="C38">
        <f t="shared" ref="C38:C41" si="1">(((1+$C$6)^$B$27)-1)/($C$6*(1+$C$6)^$B$27)</f>
        <v>153.79937611607915</v>
      </c>
      <c r="D38" s="3">
        <f t="shared" ref="D38:D41" si="2">C38*B38</f>
        <v>120171.31411242174</v>
      </c>
    </row>
    <row r="39" spans="1:4" x14ac:dyDescent="0.25">
      <c r="A39" s="1">
        <v>0.7</v>
      </c>
      <c r="B39" s="2">
        <f t="shared" si="0"/>
        <v>683.68222618151435</v>
      </c>
      <c r="C39">
        <f t="shared" si="1"/>
        <v>153.79937611607915</v>
      </c>
      <c r="D39" s="3">
        <f t="shared" si="2"/>
        <v>105149.89984836902</v>
      </c>
    </row>
    <row r="40" spans="1:4" x14ac:dyDescent="0.25">
      <c r="A40" s="1">
        <v>0.6</v>
      </c>
      <c r="B40" s="2">
        <f t="shared" si="0"/>
        <v>586.0133367270123</v>
      </c>
      <c r="C40">
        <f t="shared" si="1"/>
        <v>153.79937611607915</v>
      </c>
      <c r="D40" s="3">
        <f t="shared" si="2"/>
        <v>90128.485584316295</v>
      </c>
    </row>
    <row r="41" spans="1:4" x14ac:dyDescent="0.25">
      <c r="A41" s="1">
        <v>0.5</v>
      </c>
      <c r="B41" s="2">
        <f t="shared" si="0"/>
        <v>488.34444727251025</v>
      </c>
      <c r="C41">
        <f t="shared" si="1"/>
        <v>153.79937611607915</v>
      </c>
      <c r="D41" s="3">
        <f t="shared" si="2"/>
        <v>75107.071320263582</v>
      </c>
    </row>
    <row r="43" spans="1:4" x14ac:dyDescent="0.25">
      <c r="A43" t="s">
        <v>21</v>
      </c>
    </row>
    <row r="45" spans="1:4" x14ac:dyDescent="0.25">
      <c r="A45" t="s">
        <v>23</v>
      </c>
    </row>
    <row r="46" spans="1:4" x14ac:dyDescent="0.25">
      <c r="A46" t="s">
        <v>24</v>
      </c>
    </row>
    <row r="47" spans="1:4" x14ac:dyDescent="0.25">
      <c r="A47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>The Royal Bank of Scotland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mcneijb</dc:creator>
  <cp:lastModifiedBy>mcneijb</cp:lastModifiedBy>
  <dcterms:created xsi:type="dcterms:W3CDTF">2019-03-28T11:39:40Z</dcterms:created>
  <dcterms:modified xsi:type="dcterms:W3CDTF">2019-03-28T12:39:18Z</dcterms:modified>
</cp:coreProperties>
</file>