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00" yWindow="0" windowWidth="22260" windowHeight="12650"/>
  </bookViews>
  <sheets>
    <sheet name="Scenarios" sheetId="1" r:id="rId1"/>
    <sheet name="CSO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6" i="1"/>
  <c r="J47" i="1"/>
  <c r="J48" i="1"/>
  <c r="J38" i="1"/>
  <c r="I39" i="1"/>
  <c r="I40" i="1"/>
  <c r="I41" i="1"/>
  <c r="I42" i="1"/>
  <c r="I43" i="1"/>
  <c r="I44" i="1"/>
  <c r="I45" i="1"/>
  <c r="I46" i="1"/>
  <c r="I47" i="1"/>
  <c r="I48" i="1"/>
  <c r="I38" i="1"/>
  <c r="C8" i="1"/>
  <c r="C9" i="1"/>
  <c r="C14" i="1"/>
  <c r="C16" i="1"/>
  <c r="C17" i="1"/>
  <c r="A7" i="1"/>
  <c r="C7" i="1" s="1"/>
  <c r="A8" i="1"/>
  <c r="A9" i="1"/>
  <c r="A10" i="1"/>
  <c r="C10" i="1" s="1"/>
  <c r="A11" i="1"/>
  <c r="C11" i="1" s="1"/>
  <c r="A12" i="1"/>
  <c r="C12" i="1" s="1"/>
  <c r="A13" i="1"/>
  <c r="C13" i="1" s="1"/>
  <c r="A14" i="1"/>
  <c r="A15" i="1"/>
  <c r="C15" i="1" s="1"/>
  <c r="A16" i="1"/>
  <c r="A17" i="1"/>
  <c r="A18" i="1"/>
  <c r="C18" i="1" s="1"/>
  <c r="A6" i="1"/>
  <c r="C6" i="1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" i="2"/>
  <c r="J7" i="1" l="1"/>
  <c r="K7" i="1" s="1"/>
  <c r="L7" i="1" s="1"/>
  <c r="J8" i="1"/>
  <c r="K8" i="1"/>
  <c r="L8" i="1" s="1"/>
  <c r="J9" i="1"/>
  <c r="K9" i="1"/>
  <c r="L9" i="1" s="1"/>
  <c r="J10" i="1"/>
  <c r="K10" i="1"/>
  <c r="L10" i="1" s="1"/>
  <c r="J11" i="1"/>
  <c r="K11" i="1" s="1"/>
  <c r="L11" i="1" s="1"/>
  <c r="J12" i="1"/>
  <c r="K12" i="1" s="1"/>
  <c r="L12" i="1" s="1"/>
  <c r="J13" i="1"/>
  <c r="K13" i="1"/>
  <c r="L13" i="1"/>
  <c r="J14" i="1"/>
  <c r="K14" i="1" s="1"/>
  <c r="L14" i="1" s="1"/>
  <c r="J15" i="1"/>
  <c r="K15" i="1"/>
  <c r="L15" i="1" s="1"/>
  <c r="J16" i="1"/>
  <c r="K16" i="1" s="1"/>
  <c r="L16" i="1" s="1"/>
  <c r="J17" i="1"/>
  <c r="K17" i="1"/>
  <c r="L17" i="1" s="1"/>
  <c r="J18" i="1"/>
  <c r="B38" i="1" s="1"/>
  <c r="K18" i="1"/>
  <c r="J6" i="1"/>
  <c r="K6" i="1" s="1"/>
  <c r="L6" i="1" s="1"/>
  <c r="C31" i="1"/>
  <c r="B19" i="1"/>
  <c r="D7" i="1"/>
  <c r="D8" i="1"/>
  <c r="D9" i="1"/>
  <c r="D10" i="1"/>
  <c r="D11" i="1"/>
  <c r="D12" i="1"/>
  <c r="D13" i="1"/>
  <c r="D14" i="1"/>
  <c r="D15" i="1"/>
  <c r="D16" i="1"/>
  <c r="D17" i="1"/>
  <c r="D18" i="1"/>
  <c r="H19" i="1" s="1"/>
  <c r="H20" i="1" s="1"/>
  <c r="H21" i="1" s="1"/>
  <c r="L21" i="1" s="1"/>
  <c r="L18" i="1" l="1"/>
  <c r="D38" i="1" s="1"/>
  <c r="C38" i="1"/>
  <c r="B20" i="1"/>
  <c r="A19" i="1"/>
  <c r="L19" i="1"/>
  <c r="D39" i="1" s="1"/>
  <c r="L20" i="1"/>
  <c r="D40" i="1" s="1"/>
  <c r="F19" i="1"/>
  <c r="J19" i="1" s="1"/>
  <c r="B39" i="1" s="1"/>
  <c r="G19" i="1"/>
  <c r="E9" i="1"/>
  <c r="E15" i="1"/>
  <c r="E14" i="1"/>
  <c r="E8" i="1"/>
  <c r="E13" i="1"/>
  <c r="E12" i="1"/>
  <c r="E17" i="1"/>
  <c r="E16" i="1"/>
  <c r="E7" i="1"/>
  <c r="E11" i="1"/>
  <c r="E18" i="1"/>
  <c r="E10" i="1"/>
  <c r="B21" i="1" l="1"/>
  <c r="A20" i="1"/>
  <c r="D41" i="1"/>
  <c r="F20" i="1"/>
  <c r="G20" i="1"/>
  <c r="K19" i="1"/>
  <c r="C39" i="1" s="1"/>
  <c r="F21" i="1"/>
  <c r="J21" i="1" s="1"/>
  <c r="B41" i="1" s="1"/>
  <c r="J20" i="1"/>
  <c r="B40" i="1" s="1"/>
  <c r="B22" i="1" l="1"/>
  <c r="A21" i="1"/>
  <c r="G21" i="1"/>
  <c r="K20" i="1"/>
  <c r="C40" i="1" s="1"/>
  <c r="B23" i="1" l="1"/>
  <c r="A22" i="1"/>
  <c r="G22" i="1"/>
  <c r="K21" i="1"/>
  <c r="C41" i="1" s="1"/>
  <c r="B24" i="1" l="1"/>
  <c r="A23" i="1"/>
  <c r="G23" i="1"/>
  <c r="K22" i="1"/>
  <c r="C42" i="1" s="1"/>
  <c r="B25" i="1" l="1"/>
  <c r="A24" i="1"/>
  <c r="G24" i="1"/>
  <c r="K23" i="1"/>
  <c r="C43" i="1" s="1"/>
  <c r="B26" i="1" l="1"/>
  <c r="A25" i="1"/>
  <c r="G25" i="1"/>
  <c r="K24" i="1"/>
  <c r="C44" i="1" s="1"/>
  <c r="B27" i="1" l="1"/>
  <c r="A26" i="1"/>
  <c r="G26" i="1"/>
  <c r="K25" i="1"/>
  <c r="C45" i="1" s="1"/>
  <c r="B28" i="1" l="1"/>
  <c r="A28" i="1" s="1"/>
  <c r="A27" i="1"/>
  <c r="G27" i="1"/>
  <c r="K26" i="1"/>
  <c r="C46" i="1" s="1"/>
  <c r="G28" i="1" l="1"/>
  <c r="K27" i="1"/>
  <c r="C47" i="1" s="1"/>
  <c r="K28" i="1" l="1"/>
  <c r="C48" i="1" s="1"/>
  <c r="H22" i="1"/>
  <c r="L22" i="1" s="1"/>
  <c r="D42" i="1" s="1"/>
  <c r="H25" i="1"/>
  <c r="L25" i="1" s="1"/>
  <c r="D45" i="1" s="1"/>
  <c r="H27" i="1"/>
  <c r="L27" i="1" s="1"/>
  <c r="D47" i="1" s="1"/>
  <c r="H26" i="1"/>
  <c r="L26" i="1" s="1"/>
  <c r="D46" i="1" s="1"/>
  <c r="H28" i="1"/>
  <c r="L28" i="1" s="1"/>
  <c r="D48" i="1" s="1"/>
  <c r="H24" i="1"/>
  <c r="L24" i="1" s="1"/>
  <c r="D44" i="1" s="1"/>
  <c r="H23" i="1"/>
  <c r="L23" i="1" s="1"/>
  <c r="D43" i="1" s="1"/>
  <c r="F22" i="1"/>
  <c r="J22" i="1" s="1"/>
  <c r="B42" i="1" s="1"/>
  <c r="F28" i="1"/>
  <c r="J28" i="1" s="1"/>
  <c r="B48" i="1" s="1"/>
  <c r="F25" i="1"/>
  <c r="J25" i="1" s="1"/>
  <c r="B45" i="1" s="1"/>
  <c r="F26" i="1"/>
  <c r="J26" i="1" s="1"/>
  <c r="B46" i="1" s="1"/>
  <c r="F24" i="1"/>
  <c r="J24" i="1" s="1"/>
  <c r="B44" i="1" s="1"/>
  <c r="F27" i="1"/>
  <c r="J27" i="1" s="1"/>
  <c r="B47" i="1" s="1"/>
  <c r="F23" i="1"/>
  <c r="J23" i="1" s="1"/>
  <c r="B43" i="1" s="1"/>
</calcChain>
</file>

<file path=xl/sharedStrings.xml><?xml version="1.0" encoding="utf-8"?>
<sst xmlns="http://schemas.openxmlformats.org/spreadsheetml/2006/main" count="893" uniqueCount="248">
  <si>
    <t>Variable</t>
  </si>
  <si>
    <t>Date</t>
  </si>
  <si>
    <t>Index</t>
  </si>
  <si>
    <t>Base</t>
  </si>
  <si>
    <t>Up</t>
  </si>
  <si>
    <t>Down</t>
  </si>
  <si>
    <t>Growth</t>
  </si>
  <si>
    <t>LT_Avg</t>
  </si>
  <si>
    <t>Forecasted values for first 3 years. Reversion to final base scenario data point</t>
  </si>
  <si>
    <t>House Price Index</t>
  </si>
  <si>
    <t>Statistic</t>
  </si>
  <si>
    <t>Month</t>
  </si>
  <si>
    <t>Type of Residential Property</t>
  </si>
  <si>
    <t>UNIT</t>
  </si>
  <si>
    <t>VALUE</t>
  </si>
  <si>
    <t>Residential Property Price Index</t>
  </si>
  <si>
    <t>2005 January</t>
  </si>
  <si>
    <t>National - all residential properties</t>
  </si>
  <si>
    <t>Base 2015=100</t>
  </si>
  <si>
    <t>2005 February</t>
  </si>
  <si>
    <t>2005 March</t>
  </si>
  <si>
    <t>2005 April</t>
  </si>
  <si>
    <t>2005 May</t>
  </si>
  <si>
    <t>2005 June</t>
  </si>
  <si>
    <t>2005 July</t>
  </si>
  <si>
    <t>2005 August</t>
  </si>
  <si>
    <t>2005 September</t>
  </si>
  <si>
    <t>2005 October</t>
  </si>
  <si>
    <t>2005 November</t>
  </si>
  <si>
    <t>2005 December</t>
  </si>
  <si>
    <t>2006 January</t>
  </si>
  <si>
    <t>2006 February</t>
  </si>
  <si>
    <t>2006 March</t>
  </si>
  <si>
    <t>2006 April</t>
  </si>
  <si>
    <t>2006 May</t>
  </si>
  <si>
    <t>2006 June</t>
  </si>
  <si>
    <t>2006 July</t>
  </si>
  <si>
    <t>2006 August</t>
  </si>
  <si>
    <t>2006 September</t>
  </si>
  <si>
    <t>2006 October</t>
  </si>
  <si>
    <t>2006 November</t>
  </si>
  <si>
    <t>2006 December</t>
  </si>
  <si>
    <t>2007 January</t>
  </si>
  <si>
    <t>2007 February</t>
  </si>
  <si>
    <t>2007 March</t>
  </si>
  <si>
    <t>2007 April</t>
  </si>
  <si>
    <t>2007 May</t>
  </si>
  <si>
    <t>2007 June</t>
  </si>
  <si>
    <t>2007 July</t>
  </si>
  <si>
    <t>2007 August</t>
  </si>
  <si>
    <t>2007 September</t>
  </si>
  <si>
    <t>2007 October</t>
  </si>
  <si>
    <t>2007 November</t>
  </si>
  <si>
    <t>2007 December</t>
  </si>
  <si>
    <t>2008 January</t>
  </si>
  <si>
    <t>2008 February</t>
  </si>
  <si>
    <t>2008 March</t>
  </si>
  <si>
    <t>2008 April</t>
  </si>
  <si>
    <t>2008 May</t>
  </si>
  <si>
    <t>2008 June</t>
  </si>
  <si>
    <t>2008 July</t>
  </si>
  <si>
    <t>2008 August</t>
  </si>
  <si>
    <t>2008 September</t>
  </si>
  <si>
    <t>2008 October</t>
  </si>
  <si>
    <t>2008 November</t>
  </si>
  <si>
    <t>2008 December</t>
  </si>
  <si>
    <t>2009 January</t>
  </si>
  <si>
    <t>2009 February</t>
  </si>
  <si>
    <t>2009 March</t>
  </si>
  <si>
    <t>2009 April</t>
  </si>
  <si>
    <t>2009 May</t>
  </si>
  <si>
    <t>2009 June</t>
  </si>
  <si>
    <t>2009 July</t>
  </si>
  <si>
    <t>2009 August</t>
  </si>
  <si>
    <t>2009 September</t>
  </si>
  <si>
    <t>2009 October</t>
  </si>
  <si>
    <t>2009 November</t>
  </si>
  <si>
    <t>2009 December</t>
  </si>
  <si>
    <t>2010 January</t>
  </si>
  <si>
    <t>2010 February</t>
  </si>
  <si>
    <t>2010 March</t>
  </si>
  <si>
    <t>2010 April</t>
  </si>
  <si>
    <t>2010 May</t>
  </si>
  <si>
    <t>2010 June</t>
  </si>
  <si>
    <t>2010 July</t>
  </si>
  <si>
    <t>2010 August</t>
  </si>
  <si>
    <t>2010 September</t>
  </si>
  <si>
    <t>2010 October</t>
  </si>
  <si>
    <t>2010 November</t>
  </si>
  <si>
    <t>2010 December</t>
  </si>
  <si>
    <t>2011 January</t>
  </si>
  <si>
    <t>2011 February</t>
  </si>
  <si>
    <t>2011 March</t>
  </si>
  <si>
    <t>2011 April</t>
  </si>
  <si>
    <t>2011 May</t>
  </si>
  <si>
    <t>2011 June</t>
  </si>
  <si>
    <t>2011 July</t>
  </si>
  <si>
    <t>2011 August</t>
  </si>
  <si>
    <t>2011 September</t>
  </si>
  <si>
    <t>2011 October</t>
  </si>
  <si>
    <t>2011 November</t>
  </si>
  <si>
    <t>2011 December</t>
  </si>
  <si>
    <t>2012 January</t>
  </si>
  <si>
    <t>2012 February</t>
  </si>
  <si>
    <t>2012 March</t>
  </si>
  <si>
    <t>2012 April</t>
  </si>
  <si>
    <t>2012 May</t>
  </si>
  <si>
    <t>2012 June</t>
  </si>
  <si>
    <t>2012 July</t>
  </si>
  <si>
    <t>2012 August</t>
  </si>
  <si>
    <t>2012 September</t>
  </si>
  <si>
    <t>2012 October</t>
  </si>
  <si>
    <t>2012 November</t>
  </si>
  <si>
    <t>2012 December</t>
  </si>
  <si>
    <t>2013 January</t>
  </si>
  <si>
    <t>2013 February</t>
  </si>
  <si>
    <t>2013 March</t>
  </si>
  <si>
    <t>2013 April</t>
  </si>
  <si>
    <t>2013 May</t>
  </si>
  <si>
    <t>2013 June</t>
  </si>
  <si>
    <t>2013 July</t>
  </si>
  <si>
    <t>2013 August</t>
  </si>
  <si>
    <t>2013 September</t>
  </si>
  <si>
    <t>2013 October</t>
  </si>
  <si>
    <t>2013 November</t>
  </si>
  <si>
    <t>2013 December</t>
  </si>
  <si>
    <t>2014 January</t>
  </si>
  <si>
    <t>2014 February</t>
  </si>
  <si>
    <t>2014 March</t>
  </si>
  <si>
    <t>2014 April</t>
  </si>
  <si>
    <t>2014 May</t>
  </si>
  <si>
    <t>2014 June</t>
  </si>
  <si>
    <t>2014 July</t>
  </si>
  <si>
    <t>2014 August</t>
  </si>
  <si>
    <t>2014 September</t>
  </si>
  <si>
    <t>2014 October</t>
  </si>
  <si>
    <t>2014 November</t>
  </si>
  <si>
    <t>2014 December</t>
  </si>
  <si>
    <t>2015 January</t>
  </si>
  <si>
    <t>2015 February</t>
  </si>
  <si>
    <t>2015 March</t>
  </si>
  <si>
    <t>2015 April</t>
  </si>
  <si>
    <t>2015 May</t>
  </si>
  <si>
    <t>2015 June</t>
  </si>
  <si>
    <t>2015 July</t>
  </si>
  <si>
    <t>2015 August</t>
  </si>
  <si>
    <t>2015 September</t>
  </si>
  <si>
    <t>2015 October</t>
  </si>
  <si>
    <t>2015 November</t>
  </si>
  <si>
    <t>2015 December</t>
  </si>
  <si>
    <t>2016 January</t>
  </si>
  <si>
    <t>2016 February</t>
  </si>
  <si>
    <t>2016 March</t>
  </si>
  <si>
    <t>2016 April</t>
  </si>
  <si>
    <t>2016 May</t>
  </si>
  <si>
    <t>2016 June</t>
  </si>
  <si>
    <t>2016 July</t>
  </si>
  <si>
    <t>2016 August</t>
  </si>
  <si>
    <t>2016 September</t>
  </si>
  <si>
    <t>2016 October</t>
  </si>
  <si>
    <t>2016 November</t>
  </si>
  <si>
    <t>2016 December</t>
  </si>
  <si>
    <t>2017 January</t>
  </si>
  <si>
    <t>2017 February</t>
  </si>
  <si>
    <t>2017 March</t>
  </si>
  <si>
    <t>2017 April</t>
  </si>
  <si>
    <t>2017 May</t>
  </si>
  <si>
    <t>2017 June</t>
  </si>
  <si>
    <t>2017 July</t>
  </si>
  <si>
    <t>2017 August</t>
  </si>
  <si>
    <t>2017 September</t>
  </si>
  <si>
    <t>2017 October</t>
  </si>
  <si>
    <t>2017 November</t>
  </si>
  <si>
    <t>2017 December</t>
  </si>
  <si>
    <t>2018 January</t>
  </si>
  <si>
    <t>2018 February</t>
  </si>
  <si>
    <t>2018 March</t>
  </si>
  <si>
    <t>2018 April</t>
  </si>
  <si>
    <t>2018 May</t>
  </si>
  <si>
    <t>2018 June</t>
  </si>
  <si>
    <t>2018 July</t>
  </si>
  <si>
    <t>2018 August</t>
  </si>
  <si>
    <t>2018 September</t>
  </si>
  <si>
    <t>2018 October</t>
  </si>
  <si>
    <t>2018 November</t>
  </si>
  <si>
    <t>2018 December</t>
  </si>
  <si>
    <t>2019 January</t>
  </si>
  <si>
    <t>2019 February</t>
  </si>
  <si>
    <t>2019 March</t>
  </si>
  <si>
    <t>2019 April</t>
  </si>
  <si>
    <t>2019 May</t>
  </si>
  <si>
    <t>2019 June</t>
  </si>
  <si>
    <t>2019 July</t>
  </si>
  <si>
    <t>2019 August</t>
  </si>
  <si>
    <t>2019 September</t>
  </si>
  <si>
    <t>2019 October</t>
  </si>
  <si>
    <t>2019 November</t>
  </si>
  <si>
    <t>2019 December</t>
  </si>
  <si>
    <t>2020 January</t>
  </si>
  <si>
    <t>2020 February</t>
  </si>
  <si>
    <t>2020 March</t>
  </si>
  <si>
    <t>2020 April</t>
  </si>
  <si>
    <t>2020 May</t>
  </si>
  <si>
    <t>2020 June</t>
  </si>
  <si>
    <t>2020 July</t>
  </si>
  <si>
    <t>2020 August</t>
  </si>
  <si>
    <t>2020 September</t>
  </si>
  <si>
    <t>2020 October</t>
  </si>
  <si>
    <t>2020 November</t>
  </si>
  <si>
    <t>2020 December</t>
  </si>
  <si>
    <t>2021 January</t>
  </si>
  <si>
    <t>2021 February</t>
  </si>
  <si>
    <t>2021 March</t>
  </si>
  <si>
    <t>2021 April</t>
  </si>
  <si>
    <t>2021 May</t>
  </si>
  <si>
    <t>2021 June</t>
  </si>
  <si>
    <t>2021 July</t>
  </si>
  <si>
    <t>2021 August</t>
  </si>
  <si>
    <t>2021 September</t>
  </si>
  <si>
    <t>2021 October</t>
  </si>
  <si>
    <t>2021 November</t>
  </si>
  <si>
    <t>2021 December</t>
  </si>
  <si>
    <t>2022 January</t>
  </si>
  <si>
    <t>2022 February</t>
  </si>
  <si>
    <t>2022 March</t>
  </si>
  <si>
    <t>2022 April</t>
  </si>
  <si>
    <t>2022 May</t>
  </si>
  <si>
    <t>2022 June</t>
  </si>
  <si>
    <t>2022 July</t>
  </si>
  <si>
    <t>2022 August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</si>
  <si>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</si>
  <si>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</si>
  <si>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</si>
  <si>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</si>
  <si>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</si>
  <si>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</si>
  <si>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</si>
  <si>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</si>
  <si>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</si>
  <si>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</si>
  <si>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</si>
  <si>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</si>
  <si>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MthNum</t>
  </si>
  <si>
    <t>YYYYMM</t>
  </si>
  <si>
    <t>Year</t>
  </si>
  <si>
    <t>Uplift Analysis: compare with last actual data point</t>
  </si>
  <si>
    <t>Compare with Base case</t>
  </si>
  <si>
    <t>The same analysis can be applied to the default rates that are projected using the macro-economic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</si>
</sst>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164" fontId="0" fillId="0" borderId="0" xfId="0" applyNumberFormat="1"/>
    <xf numFmtId="43" fontId="0" fillId="2" borderId="0" xfId="1" applyFont="1" applyFill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9" fontId="0" fillId="0" borderId="0" xfId="0" applyNumberFormat="1"/>
    <xf numFmtId="4" fontId="0" fillId="0" borderId="0" xfId="0" applyNumberFormat="1" applyAlignment="1"/>
    <xf numFmtId="43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Scenarios!$F$18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Scenarios!$B$19:$B$28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Scenarios!$F$19:$F$28</c:f>
              <c:numCache>
                <c:formatCode>_(* #,##0.00_);_(* \(#,##0.00\);_(* "-"??_);_(@_)</c:formatCode>
                <c:ptCount val="10"/>
                <c:pt idx="0">
                  <c:v>167.83575072886296</c:v>
                </c:pt>
                <c:pt idx="1">
                  <c:v>179.76285400587764</c:v>
                </c:pt>
                <c:pt idx="2">
                  <c:v>192.53754661926908</c:v>
                </c:pt>
                <c:pt idx="3">
                  <c:v>186.33182659893981</c:v>
                </c:pt>
                <c:pt idx="4">
                  <c:v>180.12610657861052</c:v>
                </c:pt>
                <c:pt idx="5">
                  <c:v>173.92038655828125</c:v>
                </c:pt>
                <c:pt idx="6">
                  <c:v>167.71466653795198</c:v>
                </c:pt>
                <c:pt idx="7">
                  <c:v>161.50894651762269</c:v>
                </c:pt>
                <c:pt idx="8">
                  <c:v>155.30322649729342</c:v>
                </c:pt>
                <c:pt idx="9">
                  <c:v>149.09750647696416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9-4A48-9CD1-71493933BB3A}"/>
            </c:ext>
          </c:extLst>
        </c:ser>
        <c:ser>
          <c:idx val="1"/>
          <c:order val="1"/>
          <c:tx>
            <c:strRef>
              <c:f>Scenarios!$G$18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Scenarios!$B$19:$B$28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Scenarios!$G$19:$G$28</c:f>
              <c:numCache>
                <c:formatCode>_(* #,##0.00_);_(* \(#,##0.00\);_(* "-"??_);_(@_)</c:formatCode>
                <c:ptCount val="10"/>
                <c:pt idx="0">
                  <c:v>134.42849854227404</c:v>
                </c:pt>
                <c:pt idx="1">
                  <c:v>143.9815441748336</c:v>
                </c:pt>
                <c:pt idx="2">
                  <c:v>149.09750647696416</c:v>
                </c:pt>
                <c:pt idx="3">
                  <c:v>149.09750647696416</c:v>
                </c:pt>
                <c:pt idx="4">
                  <c:v>149.09750647696416</c:v>
                </c:pt>
                <c:pt idx="5">
                  <c:v>149.09750647696416</c:v>
                </c:pt>
                <c:pt idx="6">
                  <c:v>149.09750647696416</c:v>
                </c:pt>
                <c:pt idx="7">
                  <c:v>149.09750647696416</c:v>
                </c:pt>
                <c:pt idx="8">
                  <c:v>149.09750647696416</c:v>
                </c:pt>
                <c:pt idx="9">
                  <c:v>149.09750647696416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9-4A48-9CD1-71493933BB3A}"/>
            </c:ext>
          </c:extLst>
        </c:ser>
        <c:ser>
          <c:idx val="2"/>
          <c:order val="2"/>
          <c:tx>
            <c:strRef>
              <c:f>Scenarios!$H$18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Scenarios!$B$19:$B$28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Scenarios!$H$19:$H$28</c:f>
              <c:numCache>
                <c:formatCode>_(* #,##0.00_);_(* \(#,##0.00\);_(* "-"??_);_(@_)</c:formatCode>
                <c:ptCount val="10"/>
                <c:pt idx="0">
                  <c:v>112.1569970845481</c:v>
                </c:pt>
                <c:pt idx="1">
                  <c:v>96.21631601203579</c:v>
                </c:pt>
                <c:pt idx="2">
                  <c:v>89.378786266282518</c:v>
                </c:pt>
                <c:pt idx="3">
                  <c:v>97.910032010665603</c:v>
                </c:pt>
                <c:pt idx="4">
                  <c:v>106.4412777550487</c:v>
                </c:pt>
                <c:pt idx="5">
                  <c:v>114.97252349943179</c:v>
                </c:pt>
                <c:pt idx="6">
                  <c:v>123.50376924381487</c:v>
                </c:pt>
                <c:pt idx="7">
                  <c:v>132.03501498819799</c:v>
                </c:pt>
                <c:pt idx="8">
                  <c:v>140.56626073258104</c:v>
                </c:pt>
                <c:pt idx="9">
                  <c:v>149.09750647696416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9-4A48-9CD1-71493933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27776"/>
        <c:axId val="266629744"/>
      </c:lineChart>
      <c:catAx>
        <c:axId val="2666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9744"/>
        <c:crosses val="autoZero"/>
        <c:auto val="1"/>
        <c:lblAlgn val="ctr"/>
        <c:lblOffset val="100"/>
        <c:noMultiLvlLbl val="0"/>
      </c:catAx>
      <c:valAx>
        <c:axId val="2666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Scenarios!$J$5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Scenarios!$B$6:$B$28</c:f>
              <c:numCache>
                <c:formatCode>General</c:formatCode>
                <c:ptCount val="2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</c:numCache>
            </c:numRef>
          </c:cat>
          <c:val>
            <c:numRef>
              <c:f>Scenarios!$J$6:$J$28</c:f>
              <c:numCache>
                <c:formatCode>#,##0.00</c:formatCode>
                <c:ptCount val="23"/>
                <c:pt idx="0">
                  <c:v>114.3</c:v>
                </c:pt>
                <c:pt idx="1">
                  <c:v>98.3</c:v>
                </c:pt>
                <c:pt idx="2">
                  <c:v>79.099999999999994</c:v>
                </c:pt>
                <c:pt idx="3">
                  <c:v>76.599999999999994</c:v>
                </c:pt>
                <c:pt idx="4">
                  <c:v>81.5</c:v>
                </c:pt>
                <c:pt idx="5">
                  <c:v>96.2</c:v>
                </c:pt>
                <c:pt idx="6">
                  <c:v>103</c:v>
                </c:pt>
                <c:pt idx="7">
                  <c:v>112.2</c:v>
                </c:pt>
                <c:pt idx="8">
                  <c:v>125.9</c:v>
                </c:pt>
                <c:pt idx="9">
                  <c:v>133.80000000000001</c:v>
                </c:pt>
                <c:pt idx="10">
                  <c:v>134.19999999999999</c:v>
                </c:pt>
                <c:pt idx="11">
                  <c:v>137.19999999999999</c:v>
                </c:pt>
                <c:pt idx="12">
                  <c:v>156.69999999999999</c:v>
                </c:pt>
                <c:pt idx="13" formatCode="_(* #,##0.00_);_(* \(#,##0.00\);_(* &quot;-&quot;??_);_(@_)">
                  <c:v>167.83575072886296</c:v>
                </c:pt>
                <c:pt idx="14" formatCode="_(* #,##0.00_);_(* \(#,##0.00\);_(* &quot;-&quot;??_);_(@_)">
                  <c:v>179.76285400587764</c:v>
                </c:pt>
                <c:pt idx="15" formatCode="_(* #,##0.00_);_(* \(#,##0.00\);_(* &quot;-&quot;??_);_(@_)">
                  <c:v>192.53754661926908</c:v>
                </c:pt>
                <c:pt idx="16" formatCode="_(* #,##0.00_);_(* \(#,##0.00\);_(* &quot;-&quot;??_);_(@_)">
                  <c:v>186.33182659893981</c:v>
                </c:pt>
                <c:pt idx="17" formatCode="_(* #,##0.00_);_(* \(#,##0.00\);_(* &quot;-&quot;??_);_(@_)">
                  <c:v>180.12610657861052</c:v>
                </c:pt>
                <c:pt idx="18" formatCode="_(* #,##0.00_);_(* \(#,##0.00\);_(* &quot;-&quot;??_);_(@_)">
                  <c:v>173.92038655828125</c:v>
                </c:pt>
                <c:pt idx="19" formatCode="_(* #,##0.00_);_(* \(#,##0.00\);_(* &quot;-&quot;??_);_(@_)">
                  <c:v>167.71466653795198</c:v>
                </c:pt>
                <c:pt idx="20" formatCode="_(* #,##0.00_);_(* \(#,##0.00\);_(* &quot;-&quot;??_);_(@_)">
                  <c:v>161.50894651762269</c:v>
                </c:pt>
                <c:pt idx="21" formatCode="_(* #,##0.00_);_(* \(#,##0.00\);_(* &quot;-&quot;??_);_(@_)">
                  <c:v>155.30322649729342</c:v>
                </c:pt>
                <c:pt idx="22" formatCode="_(* #,##0.00_);_(* \(#,##0.00\);_(* &quot;-&quot;??_);_(@_)">
                  <c:v>149.09750647696416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C-4462-B334-69FABB12D7BD}"/>
            </c:ext>
          </c:extLst>
        </c:ser>
        <c:ser>
          <c:idx val="1"/>
          <c:order val="1"/>
          <c:tx>
            <c:strRef>
              <c:f>Scenarios!$K$5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Scenarios!$B$6:$B$28</c:f>
              <c:numCache>
                <c:formatCode>General</c:formatCode>
                <c:ptCount val="2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</c:numCache>
            </c:numRef>
          </c:cat>
          <c:val>
            <c:numRef>
              <c:f>Scenarios!$K$6:$K$28</c:f>
              <c:numCache>
                <c:formatCode>#,##0.00</c:formatCode>
                <c:ptCount val="23"/>
                <c:pt idx="0">
                  <c:v>114.3</c:v>
                </c:pt>
                <c:pt idx="1">
                  <c:v>98.3</c:v>
                </c:pt>
                <c:pt idx="2">
                  <c:v>79.099999999999994</c:v>
                </c:pt>
                <c:pt idx="3">
                  <c:v>76.599999999999994</c:v>
                </c:pt>
                <c:pt idx="4">
                  <c:v>81.5</c:v>
                </c:pt>
                <c:pt idx="5">
                  <c:v>96.2</c:v>
                </c:pt>
                <c:pt idx="6">
                  <c:v>103</c:v>
                </c:pt>
                <c:pt idx="7">
                  <c:v>112.2</c:v>
                </c:pt>
                <c:pt idx="8">
                  <c:v>125.9</c:v>
                </c:pt>
                <c:pt idx="9">
                  <c:v>133.80000000000001</c:v>
                </c:pt>
                <c:pt idx="10">
                  <c:v>134.19999999999999</c:v>
                </c:pt>
                <c:pt idx="11">
                  <c:v>137.19999999999999</c:v>
                </c:pt>
                <c:pt idx="12">
                  <c:v>156.69999999999999</c:v>
                </c:pt>
                <c:pt idx="13" formatCode="_(* #,##0.00_);_(* \(#,##0.00\);_(* &quot;-&quot;??_);_(@_)">
                  <c:v>134.42849854227404</c:v>
                </c:pt>
                <c:pt idx="14" formatCode="_(* #,##0.00_);_(* \(#,##0.00\);_(* &quot;-&quot;??_);_(@_)">
                  <c:v>143.9815441748336</c:v>
                </c:pt>
                <c:pt idx="15" formatCode="_(* #,##0.00_);_(* \(#,##0.00\);_(* &quot;-&quot;??_);_(@_)">
                  <c:v>149.09750647696416</c:v>
                </c:pt>
                <c:pt idx="16" formatCode="_(* #,##0.00_);_(* \(#,##0.00\);_(* &quot;-&quot;??_);_(@_)">
                  <c:v>149.09750647696416</c:v>
                </c:pt>
                <c:pt idx="17" formatCode="_(* #,##0.00_);_(* \(#,##0.00\);_(* &quot;-&quot;??_);_(@_)">
                  <c:v>149.09750647696416</c:v>
                </c:pt>
                <c:pt idx="18" formatCode="_(* #,##0.00_);_(* \(#,##0.00\);_(* &quot;-&quot;??_);_(@_)">
                  <c:v>149.09750647696416</c:v>
                </c:pt>
                <c:pt idx="19" formatCode="_(* #,##0.00_);_(* \(#,##0.00\);_(* &quot;-&quot;??_);_(@_)">
                  <c:v>149.09750647696416</c:v>
                </c:pt>
                <c:pt idx="20" formatCode="_(* #,##0.00_);_(* \(#,##0.00\);_(* &quot;-&quot;??_);_(@_)">
                  <c:v>149.09750647696416</c:v>
                </c:pt>
                <c:pt idx="21" formatCode="_(* #,##0.00_);_(* \(#,##0.00\);_(* &quot;-&quot;??_);_(@_)">
                  <c:v>149.09750647696416</c:v>
                </c:pt>
                <c:pt idx="22" formatCode="_(* #,##0.00_);_(* \(#,##0.00\);_(* &quot;-&quot;??_);_(@_)">
                  <c:v>149.09750647696416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C-4462-B334-69FABB12D7BD}"/>
            </c:ext>
          </c:extLst>
        </c:ser>
        <c:ser>
          <c:idx val="2"/>
          <c:order val="2"/>
          <c:tx>
            <c:strRef>
              <c:f>Scenarios!$L$5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Scenarios!$B$6:$B$28</c:f>
              <c:numCache>
                <c:formatCode>General</c:formatCode>
                <c:ptCount val="2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</c:numCache>
            </c:numRef>
          </c:cat>
          <c:val>
            <c:numRef>
              <c:f>Scenarios!$L$6:$L$28</c:f>
              <c:numCache>
                <c:formatCode>#,##0.00</c:formatCode>
                <c:ptCount val="23"/>
                <c:pt idx="0">
                  <c:v>114.3</c:v>
                </c:pt>
                <c:pt idx="1">
                  <c:v>98.3</c:v>
                </c:pt>
                <c:pt idx="2">
                  <c:v>79.099999999999994</c:v>
                </c:pt>
                <c:pt idx="3">
                  <c:v>76.599999999999994</c:v>
                </c:pt>
                <c:pt idx="4">
                  <c:v>81.5</c:v>
                </c:pt>
                <c:pt idx="5">
                  <c:v>96.2</c:v>
                </c:pt>
                <c:pt idx="6">
                  <c:v>103</c:v>
                </c:pt>
                <c:pt idx="7">
                  <c:v>112.2</c:v>
                </c:pt>
                <c:pt idx="8">
                  <c:v>125.9</c:v>
                </c:pt>
                <c:pt idx="9">
                  <c:v>133.80000000000001</c:v>
                </c:pt>
                <c:pt idx="10">
                  <c:v>134.19999999999999</c:v>
                </c:pt>
                <c:pt idx="11">
                  <c:v>137.19999999999999</c:v>
                </c:pt>
                <c:pt idx="12">
                  <c:v>156.69999999999999</c:v>
                </c:pt>
                <c:pt idx="13" formatCode="_(* #,##0.00_);_(* \(#,##0.00\);_(* &quot;-&quot;??_);_(@_)">
                  <c:v>112.1569970845481</c:v>
                </c:pt>
                <c:pt idx="14" formatCode="_(* #,##0.00_);_(* \(#,##0.00\);_(* &quot;-&quot;??_);_(@_)">
                  <c:v>96.21631601203579</c:v>
                </c:pt>
                <c:pt idx="15" formatCode="_(* #,##0.00_);_(* \(#,##0.00\);_(* &quot;-&quot;??_);_(@_)">
                  <c:v>89.378786266282518</c:v>
                </c:pt>
                <c:pt idx="16" formatCode="_(* #,##0.00_);_(* \(#,##0.00\);_(* &quot;-&quot;??_);_(@_)">
                  <c:v>97.910032010665603</c:v>
                </c:pt>
                <c:pt idx="17" formatCode="_(* #,##0.00_);_(* \(#,##0.00\);_(* &quot;-&quot;??_);_(@_)">
                  <c:v>106.4412777550487</c:v>
                </c:pt>
                <c:pt idx="18" formatCode="_(* #,##0.00_);_(* \(#,##0.00\);_(* &quot;-&quot;??_);_(@_)">
                  <c:v>114.97252349943179</c:v>
                </c:pt>
                <c:pt idx="19" formatCode="_(* #,##0.00_);_(* \(#,##0.00\);_(* &quot;-&quot;??_);_(@_)">
                  <c:v>123.50376924381487</c:v>
                </c:pt>
                <c:pt idx="20" formatCode="_(* #,##0.00_);_(* \(#,##0.00\);_(* &quot;-&quot;??_);_(@_)">
                  <c:v>132.03501498819799</c:v>
                </c:pt>
                <c:pt idx="21" formatCode="_(* #,##0.00_);_(* \(#,##0.00\);_(* &quot;-&quot;??_);_(@_)">
                  <c:v>140.56626073258104</c:v>
                </c:pt>
                <c:pt idx="22" formatCode="_(* #,##0.00_);_(* \(#,##0.00\);_(* &quot;-&quot;??_);_(@_)">
                  <c:v>149.09750647696416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C-4462-B334-69FABB12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16184"/>
        <c:axId val="431112576"/>
      </c:lineChart>
      <c:catAx>
        <c:axId val="4311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12576"/>
        <c:crosses val="autoZero"/>
        <c:auto val="1"/>
        <c:lblAlgn val="ctr"/>
        <c:lblOffset val="100"/>
        <c:noMultiLvlLbl val="0"/>
      </c:catAx>
      <c:valAx>
        <c:axId val="4311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1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415924</xdr:colOff>
      <xdr:row>1</xdr:row>
      <xdr:rowOff>82550</xdr:rowOff>
    </xdr:from>
    <xdr:to>
      <xdr:col>22</xdr:col>
      <xdr:colOff>495299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428624</xdr:colOff>
      <xdr:row>19</xdr:row>
      <xdr:rowOff>6350</xdr:rowOff>
    </xdr:from>
    <xdr:to>
      <xdr:col>22</xdr:col>
      <xdr:colOff>501649</xdr:colOff>
      <xdr:row>35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1:J213" totalsRowShown="0">
  <autoFilter ref="G1:J213"/>
  <tableColumns count="4">
    <tableColumn id="1" name="Month">
      <calculatedColumnFormula>MID(B2,SEARCH(" ",B2)+1,LEN(B2))</calculatedColumnFormula>
    </tableColumn>
    <tableColumn id="2" name="MthNum">
      <calculatedColumnFormula>INDEX($Q$2:$Q$13,MATCH(G2,$P$2:$P$13,0))</calculatedColumnFormula>
    </tableColumn>
    <tableColumn id="3" name="YYYYMM">
      <calculatedColumnFormula>LEFT(B2,4)&amp;IF(H2&lt;10,"0"&amp;H2,H2)</calculatedColumnFormula>
    </tableColumn>
    <tableColumn id="4" name="VALUE">
      <calculatedColumnFormula>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/>
  </sheetViews>
  <sheetFormatPr defaultRowHeight="14.5" x14ac:dyDescent="0.35"/>
  <sheetData>
    <row r="1" spans="1:12" x14ac:dyDescent="0.35">
      <c r="A1" t="s">
        <v>0</v>
      </c>
      <c r="B1" t="s">
        <v>9</v>
      </c>
    </row>
    <row r="2" spans="1:12" x14ac:dyDescent="0.35">
      <c r="A2" t="s">
        <v>8</v>
      </c>
    </row>
    <row r="5" spans="1:12" x14ac:dyDescent="0.35">
      <c r="A5" t="s">
        <v>243</v>
      </c>
      <c r="B5" t="s">
        <v>1</v>
      </c>
      <c r="C5" t="s">
        <v>2</v>
      </c>
      <c r="D5" t="s">
        <v>6</v>
      </c>
      <c r="J5" t="s">
        <v>4</v>
      </c>
      <c r="K5" t="s">
        <v>3</v>
      </c>
      <c r="L5" t="s">
        <v>5</v>
      </c>
    </row>
    <row r="6" spans="1:12" x14ac:dyDescent="0.35">
      <c r="A6" t="str">
        <f>B6&amp;12</f>
        <v>200912</v>
      </c>
      <c r="B6">
        <v>2009</v>
      </c>
      <c r="C6" s="1">
        <f>INDEX(Table1[],MATCH(A6,Table1[YYYYMM],0),MATCH("VALUE",Table1[#Headers],0))</f>
        <v>114.3</v>
      </c>
      <c r="D6" s="2"/>
      <c r="E6" s="2"/>
      <c r="J6" s="8">
        <f>C6</f>
        <v>114.3</v>
      </c>
      <c r="K6" s="8">
        <f>J6</f>
        <v>114.3</v>
      </c>
      <c r="L6" s="8">
        <f>K6</f>
        <v>114.3</v>
      </c>
    </row>
    <row r="7" spans="1:12" x14ac:dyDescent="0.35">
      <c r="A7" t="str">
        <f t="shared" ref="A7:A28" si="0">B7&amp;12</f>
        <v>201012</v>
      </c>
      <c r="B7">
        <v>2010</v>
      </c>
      <c r="C7" s="1">
        <f>INDEX(Table1[],MATCH(A7,Table1[YYYYMM],0),MATCH("VALUE",Table1[#Headers],0))</f>
        <v>98.3</v>
      </c>
      <c r="D7" s="2">
        <f t="shared" ref="D7:D18" si="1">(C7-C6)/C6</f>
        <v>-0.1399825021872266</v>
      </c>
      <c r="E7" s="2">
        <f>AVERAGE($D$7:D7)</f>
        <v>-0.1399825021872266</v>
      </c>
      <c r="J7" s="8">
        <f t="shared" ref="J7:J18" si="2">C7</f>
        <v>98.3</v>
      </c>
      <c r="K7" s="8">
        <f t="shared" ref="K7:L7" si="3">J7</f>
        <v>98.3</v>
      </c>
      <c r="L7" s="8">
        <f t="shared" si="3"/>
        <v>98.3</v>
      </c>
    </row>
    <row r="8" spans="1:12" x14ac:dyDescent="0.35">
      <c r="A8" t="str">
        <f t="shared" si="0"/>
        <v>201112</v>
      </c>
      <c r="B8">
        <v>2011</v>
      </c>
      <c r="C8" s="1">
        <f>INDEX(Table1[],MATCH(A8,Table1[YYYYMM],0),MATCH("VALUE",Table1[#Headers],0))</f>
        <v>79.099999999999994</v>
      </c>
      <c r="D8" s="2">
        <f t="shared" si="1"/>
        <v>-0.19532044760935913</v>
      </c>
      <c r="E8" s="2">
        <f>AVERAGE($D$7:D8)</f>
        <v>-0.16765147489829285</v>
      </c>
      <c r="J8" s="8">
        <f t="shared" si="2"/>
        <v>79.099999999999994</v>
      </c>
      <c r="K8" s="8">
        <f t="shared" ref="K8:L8" si="4">J8</f>
        <v>79.099999999999994</v>
      </c>
      <c r="L8" s="8">
        <f t="shared" si="4"/>
        <v>79.099999999999994</v>
      </c>
    </row>
    <row r="9" spans="1:12" x14ac:dyDescent="0.35">
      <c r="A9" t="str">
        <f t="shared" si="0"/>
        <v>201212</v>
      </c>
      <c r="B9">
        <v>2012</v>
      </c>
      <c r="C9" s="1">
        <f>INDEX(Table1[],MATCH(A9,Table1[YYYYMM],0),MATCH("VALUE",Table1[#Headers],0))</f>
        <v>76.599999999999994</v>
      </c>
      <c r="D9" s="2">
        <f t="shared" si="1"/>
        <v>-3.160556257901391E-2</v>
      </c>
      <c r="E9" s="2">
        <f>AVERAGE($D$7:D9)</f>
        <v>-0.12230283745853321</v>
      </c>
      <c r="J9" s="8">
        <f t="shared" si="2"/>
        <v>76.599999999999994</v>
      </c>
      <c r="K9" s="8">
        <f t="shared" ref="K9:L9" si="5">J9</f>
        <v>76.599999999999994</v>
      </c>
      <c r="L9" s="8">
        <f t="shared" si="5"/>
        <v>76.599999999999994</v>
      </c>
    </row>
    <row r="10" spans="1:12" x14ac:dyDescent="0.35">
      <c r="A10" t="str">
        <f t="shared" si="0"/>
        <v>201312</v>
      </c>
      <c r="B10">
        <v>2013</v>
      </c>
      <c r="C10" s="1">
        <f>INDEX(Table1[],MATCH(A10,Table1[YYYYMM],0),MATCH("VALUE",Table1[#Headers],0))</f>
        <v>81.5</v>
      </c>
      <c r="D10" s="2">
        <f t="shared" si="1"/>
        <v>6.3968668407310789E-2</v>
      </c>
      <c r="E10" s="2">
        <f>AVERAGE($D$7:D10)</f>
        <v>-7.5734960992072206E-2</v>
      </c>
      <c r="J10" s="8">
        <f t="shared" si="2"/>
        <v>81.5</v>
      </c>
      <c r="K10" s="8">
        <f t="shared" ref="K10:L10" si="6">J10</f>
        <v>81.5</v>
      </c>
      <c r="L10" s="8">
        <f t="shared" si="6"/>
        <v>81.5</v>
      </c>
    </row>
    <row r="11" spans="1:12" x14ac:dyDescent="0.35">
      <c r="A11" t="str">
        <f t="shared" si="0"/>
        <v>201412</v>
      </c>
      <c r="B11">
        <v>2014</v>
      </c>
      <c r="C11" s="1">
        <f>INDEX(Table1[],MATCH(A11,Table1[YYYYMM],0),MATCH("VALUE",Table1[#Headers],0))</f>
        <v>96.2</v>
      </c>
      <c r="D11" s="2">
        <f t="shared" si="1"/>
        <v>0.18036809815950924</v>
      </c>
      <c r="E11" s="2">
        <f>AVERAGE($D$7:D11)</f>
        <v>-2.4514349161755915E-2</v>
      </c>
      <c r="J11" s="8">
        <f t="shared" si="2"/>
        <v>96.2</v>
      </c>
      <c r="K11" s="8">
        <f t="shared" ref="K11:L11" si="7">J11</f>
        <v>96.2</v>
      </c>
      <c r="L11" s="8">
        <f t="shared" si="7"/>
        <v>96.2</v>
      </c>
    </row>
    <row r="12" spans="1:12" x14ac:dyDescent="0.35">
      <c r="A12" t="str">
        <f t="shared" si="0"/>
        <v>201512</v>
      </c>
      <c r="B12">
        <v>2015</v>
      </c>
      <c r="C12" s="1">
        <f>INDEX(Table1[],MATCH(A12,Table1[YYYYMM],0),MATCH("VALUE",Table1[#Headers],0))</f>
        <v>103</v>
      </c>
      <c r="D12" s="2">
        <f t="shared" si="1"/>
        <v>7.0686070686070648E-2</v>
      </c>
      <c r="E12" s="2">
        <f>AVERAGE($D$7:D12)</f>
        <v>-8.6476125204514882E-3</v>
      </c>
      <c r="J12" s="8">
        <f t="shared" si="2"/>
        <v>103</v>
      </c>
      <c r="K12" s="8">
        <f t="shared" ref="K12:L12" si="8">J12</f>
        <v>103</v>
      </c>
      <c r="L12" s="8">
        <f t="shared" si="8"/>
        <v>103</v>
      </c>
    </row>
    <row r="13" spans="1:12" x14ac:dyDescent="0.35">
      <c r="A13" t="str">
        <f t="shared" si="0"/>
        <v>201612</v>
      </c>
      <c r="B13">
        <v>2016</v>
      </c>
      <c r="C13" s="1">
        <f>INDEX(Table1[],MATCH(A13,Table1[YYYYMM],0),MATCH("VALUE",Table1[#Headers],0))</f>
        <v>112.2</v>
      </c>
      <c r="D13" s="2">
        <f t="shared" si="1"/>
        <v>8.9320388349514585E-2</v>
      </c>
      <c r="E13" s="2">
        <f>AVERAGE($D$7:D13)</f>
        <v>5.3478161752579505E-3</v>
      </c>
      <c r="J13" s="8">
        <f t="shared" si="2"/>
        <v>112.2</v>
      </c>
      <c r="K13" s="8">
        <f t="shared" ref="K13:L13" si="9">J13</f>
        <v>112.2</v>
      </c>
      <c r="L13" s="8">
        <f t="shared" si="9"/>
        <v>112.2</v>
      </c>
    </row>
    <row r="14" spans="1:12" x14ac:dyDescent="0.35">
      <c r="A14" t="str">
        <f t="shared" si="0"/>
        <v>201712</v>
      </c>
      <c r="B14">
        <v>2017</v>
      </c>
      <c r="C14" s="1">
        <f>INDEX(Table1[],MATCH(A14,Table1[YYYYMM],0),MATCH("VALUE",Table1[#Headers],0))</f>
        <v>125.9</v>
      </c>
      <c r="D14" s="2">
        <f t="shared" si="1"/>
        <v>0.12210338680926919</v>
      </c>
      <c r="E14" s="2">
        <f>AVERAGE($D$7:D14)</f>
        <v>1.9942262504509353E-2</v>
      </c>
      <c r="J14" s="8">
        <f t="shared" si="2"/>
        <v>125.9</v>
      </c>
      <c r="K14" s="8">
        <f t="shared" ref="K14:L14" si="10">J14</f>
        <v>125.9</v>
      </c>
      <c r="L14" s="8">
        <f t="shared" si="10"/>
        <v>125.9</v>
      </c>
    </row>
    <row r="15" spans="1:12" x14ac:dyDescent="0.35">
      <c r="A15" t="str">
        <f t="shared" si="0"/>
        <v>201812</v>
      </c>
      <c r="B15">
        <v>2018</v>
      </c>
      <c r="C15" s="1">
        <f>INDEX(Table1[],MATCH(A15,Table1[YYYYMM],0),MATCH("VALUE",Table1[#Headers],0))</f>
        <v>133.80000000000001</v>
      </c>
      <c r="D15" s="2">
        <f t="shared" si="1"/>
        <v>6.2748212867355088E-2</v>
      </c>
      <c r="E15" s="2">
        <f>AVERAGE($D$7:D15)</f>
        <v>2.4698479211492215E-2</v>
      </c>
      <c r="J15" s="8">
        <f t="shared" si="2"/>
        <v>133.80000000000001</v>
      </c>
      <c r="K15" s="8">
        <f t="shared" ref="K15:L15" si="11">J15</f>
        <v>133.80000000000001</v>
      </c>
      <c r="L15" s="8">
        <f t="shared" si="11"/>
        <v>133.80000000000001</v>
      </c>
    </row>
    <row r="16" spans="1:12" x14ac:dyDescent="0.35">
      <c r="A16" t="str">
        <f t="shared" si="0"/>
        <v>201912</v>
      </c>
      <c r="B16">
        <v>2019</v>
      </c>
      <c r="C16" s="1">
        <f>INDEX(Table1[],MATCH(A16,Table1[YYYYMM],0),MATCH("VALUE",Table1[#Headers],0))</f>
        <v>134.19999999999999</v>
      </c>
      <c r="D16" s="2">
        <f t="shared" si="1"/>
        <v>2.989536621823447E-3</v>
      </c>
      <c r="E16" s="2">
        <f>AVERAGE($D$7:D16)</f>
        <v>2.2527584952525336E-2</v>
      </c>
      <c r="J16" s="8">
        <f t="shared" si="2"/>
        <v>134.19999999999999</v>
      </c>
      <c r="K16" s="8">
        <f t="shared" ref="K16:L16" si="12">J16</f>
        <v>134.19999999999999</v>
      </c>
      <c r="L16" s="8">
        <f t="shared" si="12"/>
        <v>134.19999999999999</v>
      </c>
    </row>
    <row r="17" spans="1:12" x14ac:dyDescent="0.35">
      <c r="A17" t="str">
        <f t="shared" si="0"/>
        <v>202012</v>
      </c>
      <c r="B17">
        <v>2020</v>
      </c>
      <c r="C17" s="1">
        <f>INDEX(Table1[],MATCH(A17,Table1[YYYYMM],0),MATCH("VALUE",Table1[#Headers],0))</f>
        <v>137.19999999999999</v>
      </c>
      <c r="D17" s="2">
        <f t="shared" si="1"/>
        <v>2.2354694485842028E-2</v>
      </c>
      <c r="E17" s="2">
        <f>AVERAGE($D$7:D17)</f>
        <v>2.2511867637372309E-2</v>
      </c>
      <c r="J17" s="8">
        <f t="shared" si="2"/>
        <v>137.19999999999999</v>
      </c>
      <c r="K17" s="8">
        <f t="shared" ref="K17:L17" si="13">J17</f>
        <v>137.19999999999999</v>
      </c>
      <c r="L17" s="8">
        <f t="shared" si="13"/>
        <v>137.19999999999999</v>
      </c>
    </row>
    <row r="18" spans="1:12" x14ac:dyDescent="0.35">
      <c r="A18" t="str">
        <f t="shared" si="0"/>
        <v>202112</v>
      </c>
      <c r="B18">
        <v>2021</v>
      </c>
      <c r="C18" s="1">
        <f>INDEX(Table1[],MATCH(A18,Table1[YYYYMM],0),MATCH("VALUE",Table1[#Headers],0))</f>
        <v>156.69999999999999</v>
      </c>
      <c r="D18" s="2">
        <f t="shared" si="1"/>
        <v>0.14212827988338195</v>
      </c>
      <c r="E18" s="2">
        <f>AVERAGE($D$7:D18)</f>
        <v>3.2479901991206449E-2</v>
      </c>
      <c r="F18" t="s">
        <v>4</v>
      </c>
      <c r="G18" t="s">
        <v>3</v>
      </c>
      <c r="H18" t="s">
        <v>5</v>
      </c>
      <c r="J18" s="8">
        <f t="shared" si="2"/>
        <v>156.69999999999999</v>
      </c>
      <c r="K18" s="8">
        <f t="shared" ref="K18:L18" si="14">J18</f>
        <v>156.69999999999999</v>
      </c>
      <c r="L18" s="8">
        <f t="shared" si="14"/>
        <v>156.69999999999999</v>
      </c>
    </row>
    <row r="19" spans="1:12" x14ac:dyDescent="0.35">
      <c r="A19" t="str">
        <f t="shared" si="0"/>
        <v>202212</v>
      </c>
      <c r="B19">
        <f>B18+1</f>
        <v>2022</v>
      </c>
      <c r="F19" s="3">
        <f>C18*(1+($D$18/2))</f>
        <v>167.83575072886296</v>
      </c>
      <c r="G19" s="3">
        <f>C18*(1-$D$18)</f>
        <v>134.42849854227404</v>
      </c>
      <c r="H19" s="3">
        <f>C18*(1-($D$18*2))</f>
        <v>112.1569970845481</v>
      </c>
      <c r="J19" s="9">
        <f>F19</f>
        <v>167.83575072886296</v>
      </c>
      <c r="K19" s="9">
        <f t="shared" ref="K19:L19" si="15">G19</f>
        <v>134.42849854227404</v>
      </c>
      <c r="L19" s="9">
        <f t="shared" si="15"/>
        <v>112.1569970845481</v>
      </c>
    </row>
    <row r="20" spans="1:12" x14ac:dyDescent="0.35">
      <c r="A20" t="str">
        <f t="shared" si="0"/>
        <v>202312</v>
      </c>
      <c r="B20">
        <f t="shared" ref="B20:B28" si="16">B19+1</f>
        <v>2023</v>
      </c>
      <c r="F20" s="3">
        <f>F19*(1+($D$18/2))</f>
        <v>179.76285400587764</v>
      </c>
      <c r="G20" s="3">
        <f>G19*(1+($D$18/2))</f>
        <v>143.9815441748336</v>
      </c>
      <c r="H20" s="3">
        <f>H19*(1-$D$18)</f>
        <v>96.21631601203579</v>
      </c>
      <c r="J20" s="9">
        <f t="shared" ref="J20:J28" si="17">F20</f>
        <v>179.76285400587764</v>
      </c>
      <c r="K20" s="9">
        <f t="shared" ref="K20:K28" si="18">G20</f>
        <v>143.9815441748336</v>
      </c>
      <c r="L20" s="9">
        <f t="shared" ref="L20:L28" si="19">H20</f>
        <v>96.21631601203579</v>
      </c>
    </row>
    <row r="21" spans="1:12" x14ac:dyDescent="0.35">
      <c r="A21" t="str">
        <f t="shared" si="0"/>
        <v>202412</v>
      </c>
      <c r="B21">
        <f t="shared" si="16"/>
        <v>2024</v>
      </c>
      <c r="F21" s="3">
        <f>F20*(1+($D$18/2))</f>
        <v>192.53754661926908</v>
      </c>
      <c r="G21" s="3">
        <f>G20*(1+($D$18/4))</f>
        <v>149.09750647696416</v>
      </c>
      <c r="H21" s="3">
        <f>H20*(1-($D$18/2))</f>
        <v>89.378786266282518</v>
      </c>
      <c r="J21" s="9">
        <f t="shared" si="17"/>
        <v>192.53754661926908</v>
      </c>
      <c r="K21" s="9">
        <f t="shared" si="18"/>
        <v>149.09750647696416</v>
      </c>
      <c r="L21" s="9">
        <f t="shared" si="19"/>
        <v>89.378786266282518</v>
      </c>
    </row>
    <row r="22" spans="1:12" x14ac:dyDescent="0.35">
      <c r="A22" t="str">
        <f t="shared" si="0"/>
        <v>202512</v>
      </c>
      <c r="B22">
        <f t="shared" si="16"/>
        <v>2025</v>
      </c>
      <c r="F22" s="6">
        <f>(B22-$B$21)/($B$28-$B$21)*$G$28+($B$28-B22)/($B$28-$B$21)*$F$21</f>
        <v>186.33182659893981</v>
      </c>
      <c r="G22" s="5">
        <f>G21</f>
        <v>149.09750647696416</v>
      </c>
      <c r="H22" s="6">
        <f t="shared" ref="H22:H28" si="20">(B22-$B$21)/($B$28-$B$21)*$G$28+($B$28-B22)/($B$28-$B$21)*$H$21</f>
        <v>97.910032010665603</v>
      </c>
      <c r="J22" s="9">
        <f t="shared" si="17"/>
        <v>186.33182659893981</v>
      </c>
      <c r="K22" s="9">
        <f t="shared" si="18"/>
        <v>149.09750647696416</v>
      </c>
      <c r="L22" s="9">
        <f t="shared" si="19"/>
        <v>97.910032010665603</v>
      </c>
    </row>
    <row r="23" spans="1:12" x14ac:dyDescent="0.35">
      <c r="A23" t="str">
        <f t="shared" si="0"/>
        <v>202612</v>
      </c>
      <c r="B23">
        <f t="shared" si="16"/>
        <v>2026</v>
      </c>
      <c r="F23" s="6">
        <f t="shared" ref="F23:F28" si="21">(B23-$B$21)/($B$28-$B$21)*$G$28+($B$28-B23)/($B$28-$B$21)*$F$21</f>
        <v>180.12610657861052</v>
      </c>
      <c r="G23" s="4">
        <f t="shared" ref="G23:G28" si="22">G22</f>
        <v>149.09750647696416</v>
      </c>
      <c r="H23" s="6">
        <f t="shared" si="20"/>
        <v>106.4412777550487</v>
      </c>
      <c r="J23" s="9">
        <f t="shared" si="17"/>
        <v>180.12610657861052</v>
      </c>
      <c r="K23" s="9">
        <f t="shared" si="18"/>
        <v>149.09750647696416</v>
      </c>
      <c r="L23" s="9">
        <f t="shared" si="19"/>
        <v>106.4412777550487</v>
      </c>
    </row>
    <row r="24" spans="1:12" x14ac:dyDescent="0.35">
      <c r="A24" t="str">
        <f t="shared" si="0"/>
        <v>202712</v>
      </c>
      <c r="B24">
        <f t="shared" si="16"/>
        <v>2027</v>
      </c>
      <c r="F24" s="6">
        <f t="shared" si="21"/>
        <v>173.92038655828125</v>
      </c>
      <c r="G24" s="4">
        <f t="shared" si="22"/>
        <v>149.09750647696416</v>
      </c>
      <c r="H24" s="6">
        <f t="shared" si="20"/>
        <v>114.97252349943179</v>
      </c>
      <c r="J24" s="9">
        <f t="shared" si="17"/>
        <v>173.92038655828125</v>
      </c>
      <c r="K24" s="9">
        <f t="shared" si="18"/>
        <v>149.09750647696416</v>
      </c>
      <c r="L24" s="9">
        <f t="shared" si="19"/>
        <v>114.97252349943179</v>
      </c>
    </row>
    <row r="25" spans="1:12" x14ac:dyDescent="0.35">
      <c r="A25" t="str">
        <f t="shared" si="0"/>
        <v>202812</v>
      </c>
      <c r="B25">
        <f t="shared" si="16"/>
        <v>2028</v>
      </c>
      <c r="F25" s="6">
        <f t="shared" si="21"/>
        <v>167.71466653795198</v>
      </c>
      <c r="G25" s="4">
        <f t="shared" si="22"/>
        <v>149.09750647696416</v>
      </c>
      <c r="H25" s="6">
        <f t="shared" si="20"/>
        <v>123.50376924381487</v>
      </c>
      <c r="J25" s="9">
        <f t="shared" si="17"/>
        <v>167.71466653795198</v>
      </c>
      <c r="K25" s="9">
        <f t="shared" si="18"/>
        <v>149.09750647696416</v>
      </c>
      <c r="L25" s="9">
        <f t="shared" si="19"/>
        <v>123.50376924381487</v>
      </c>
    </row>
    <row r="26" spans="1:12" x14ac:dyDescent="0.35">
      <c r="A26" t="str">
        <f t="shared" si="0"/>
        <v>202912</v>
      </c>
      <c r="B26">
        <f t="shared" si="16"/>
        <v>2029</v>
      </c>
      <c r="F26" s="6">
        <f t="shared" si="21"/>
        <v>161.50894651762269</v>
      </c>
      <c r="G26" s="4">
        <f t="shared" si="22"/>
        <v>149.09750647696416</v>
      </c>
      <c r="H26" s="6">
        <f t="shared" si="20"/>
        <v>132.03501498819799</v>
      </c>
      <c r="J26" s="9">
        <f t="shared" si="17"/>
        <v>161.50894651762269</v>
      </c>
      <c r="K26" s="9">
        <f t="shared" si="18"/>
        <v>149.09750647696416</v>
      </c>
      <c r="L26" s="9">
        <f t="shared" si="19"/>
        <v>132.03501498819799</v>
      </c>
    </row>
    <row r="27" spans="1:12" x14ac:dyDescent="0.35">
      <c r="A27" t="str">
        <f t="shared" si="0"/>
        <v>203012</v>
      </c>
      <c r="B27">
        <f t="shared" si="16"/>
        <v>2030</v>
      </c>
      <c r="F27" s="6">
        <f t="shared" si="21"/>
        <v>155.30322649729342</v>
      </c>
      <c r="G27" s="4">
        <f t="shared" si="22"/>
        <v>149.09750647696416</v>
      </c>
      <c r="H27" s="6">
        <f t="shared" si="20"/>
        <v>140.56626073258104</v>
      </c>
      <c r="J27" s="9">
        <f t="shared" si="17"/>
        <v>155.30322649729342</v>
      </c>
      <c r="K27" s="9">
        <f t="shared" si="18"/>
        <v>149.09750647696416</v>
      </c>
      <c r="L27" s="9">
        <f t="shared" si="19"/>
        <v>140.56626073258104</v>
      </c>
    </row>
    <row r="28" spans="1:12" x14ac:dyDescent="0.35">
      <c r="A28" t="str">
        <f t="shared" si="0"/>
        <v>203112</v>
      </c>
      <c r="B28">
        <f t="shared" si="16"/>
        <v>2031</v>
      </c>
      <c r="F28" s="6">
        <f t="shared" si="21"/>
        <v>149.09750647696416</v>
      </c>
      <c r="G28" s="4">
        <f t="shared" si="22"/>
        <v>149.09750647696416</v>
      </c>
      <c r="H28" s="6">
        <f t="shared" si="20"/>
        <v>149.09750647696416</v>
      </c>
      <c r="J28" s="9">
        <f t="shared" si="17"/>
        <v>149.09750647696416</v>
      </c>
      <c r="K28" s="9">
        <f t="shared" si="18"/>
        <v>149.09750647696416</v>
      </c>
      <c r="L28" s="9">
        <f t="shared" si="19"/>
        <v>149.09750647696416</v>
      </c>
    </row>
    <row r="31" spans="1:12" x14ac:dyDescent="0.35">
      <c r="B31" t="s">
        <v>7</v>
      </c>
      <c r="C31" s="1">
        <f>AVERAGE(C6:C18)</f>
        <v>111.46153846153848</v>
      </c>
    </row>
    <row r="36" spans="1:10" x14ac:dyDescent="0.35">
      <c r="A36" t="s">
        <v>245</v>
      </c>
      <c r="H36" t="s">
        <v>246</v>
      </c>
    </row>
    <row r="37" spans="1:10" x14ac:dyDescent="0.35">
      <c r="A37" t="s">
        <v>244</v>
      </c>
      <c r="B37" t="s">
        <v>4</v>
      </c>
      <c r="C37" t="s">
        <v>3</v>
      </c>
      <c r="D37" t="s">
        <v>5</v>
      </c>
      <c r="H37" t="s">
        <v>244</v>
      </c>
      <c r="I37" t="s">
        <v>4</v>
      </c>
      <c r="J37" t="s">
        <v>5</v>
      </c>
    </row>
    <row r="38" spans="1:10" x14ac:dyDescent="0.35">
      <c r="A38">
        <v>2021</v>
      </c>
      <c r="B38" s="7">
        <f>J18/J$18</f>
        <v>1</v>
      </c>
      <c r="C38" s="7">
        <f t="shared" ref="C38:D48" si="23">K18/K$18</f>
        <v>1</v>
      </c>
      <c r="D38" s="7">
        <f t="shared" si="23"/>
        <v>1</v>
      </c>
      <c r="H38">
        <v>2021</v>
      </c>
      <c r="I38" s="7">
        <f>J18/$K18</f>
        <v>1</v>
      </c>
      <c r="J38" s="7">
        <f>L18/$K18</f>
        <v>1</v>
      </c>
    </row>
    <row r="39" spans="1:10" x14ac:dyDescent="0.35">
      <c r="A39">
        <v>2022</v>
      </c>
      <c r="B39" s="7">
        <f t="shared" ref="B39:B48" si="24">J19/J$18</f>
        <v>1.0710641399416909</v>
      </c>
      <c r="C39" s="7">
        <f t="shared" si="23"/>
        <v>0.85787172011661805</v>
      </c>
      <c r="D39" s="7">
        <f t="shared" si="23"/>
        <v>0.71574344023323611</v>
      </c>
      <c r="H39">
        <v>2022</v>
      </c>
      <c r="I39" s="7">
        <f t="shared" ref="I39:J48" si="25">J19/$K19</f>
        <v>1.2485131690739169</v>
      </c>
      <c r="J39" s="7">
        <f t="shared" ref="J39:J48" si="26">L19/$K19</f>
        <v>0.83432455395072214</v>
      </c>
    </row>
    <row r="40" spans="1:10" x14ac:dyDescent="0.35">
      <c r="A40">
        <v>2023</v>
      </c>
      <c r="B40" s="7">
        <f t="shared" si="24"/>
        <v>1.1471783918690341</v>
      </c>
      <c r="C40" s="7">
        <f t="shared" si="23"/>
        <v>0.91883563608700458</v>
      </c>
      <c r="D40" s="7">
        <f t="shared" si="23"/>
        <v>0.61401605623507205</v>
      </c>
      <c r="H40">
        <v>2023</v>
      </c>
      <c r="I40" s="7">
        <f t="shared" si="25"/>
        <v>1.2485131690739169</v>
      </c>
      <c r="J40" s="7">
        <f t="shared" si="26"/>
        <v>0.66825450833616873</v>
      </c>
    </row>
    <row r="41" spans="1:10" x14ac:dyDescent="0.35">
      <c r="A41">
        <v>2024</v>
      </c>
      <c r="B41" s="7">
        <f t="shared" si="24"/>
        <v>1.2287016376468991</v>
      </c>
      <c r="C41" s="7">
        <f t="shared" si="23"/>
        <v>0.95148376820015423</v>
      </c>
      <c r="D41" s="7">
        <f t="shared" si="23"/>
        <v>0.57038153328833774</v>
      </c>
      <c r="H41">
        <v>2024</v>
      </c>
      <c r="I41" s="7">
        <f t="shared" si="25"/>
        <v>1.2913532303037978</v>
      </c>
      <c r="J41" s="7">
        <f t="shared" si="26"/>
        <v>0.59946533230649102</v>
      </c>
    </row>
    <row r="42" spans="1:10" x14ac:dyDescent="0.35">
      <c r="A42">
        <v>2025</v>
      </c>
      <c r="B42" s="7">
        <f t="shared" si="24"/>
        <v>1.1890990848687928</v>
      </c>
      <c r="C42" s="7">
        <f t="shared" si="23"/>
        <v>0.95148376820015423</v>
      </c>
      <c r="D42" s="7">
        <f t="shared" si="23"/>
        <v>0.62482470970431148</v>
      </c>
      <c r="H42">
        <v>2025</v>
      </c>
      <c r="I42" s="7">
        <f t="shared" si="25"/>
        <v>1.2497313402603982</v>
      </c>
      <c r="J42" s="7">
        <f t="shared" si="26"/>
        <v>0.65668457054842089</v>
      </c>
    </row>
    <row r="43" spans="1:10" x14ac:dyDescent="0.35">
      <c r="A43">
        <v>2026</v>
      </c>
      <c r="B43" s="7">
        <f t="shared" si="24"/>
        <v>1.1494965320906863</v>
      </c>
      <c r="C43" s="7">
        <f t="shared" si="23"/>
        <v>0.95148376820015423</v>
      </c>
      <c r="D43" s="7">
        <f t="shared" si="23"/>
        <v>0.67926788612028532</v>
      </c>
      <c r="H43">
        <v>2026</v>
      </c>
      <c r="I43" s="7">
        <f t="shared" si="25"/>
        <v>1.2081094502169984</v>
      </c>
      <c r="J43" s="7">
        <f t="shared" si="26"/>
        <v>0.71390380879035076</v>
      </c>
    </row>
    <row r="44" spans="1:10" x14ac:dyDescent="0.35">
      <c r="A44">
        <v>2027</v>
      </c>
      <c r="B44" s="7">
        <f t="shared" si="24"/>
        <v>1.1098939793125799</v>
      </c>
      <c r="C44" s="7">
        <f t="shared" si="23"/>
        <v>0.95148376820015423</v>
      </c>
      <c r="D44" s="7">
        <f t="shared" si="23"/>
        <v>0.73371106253625906</v>
      </c>
      <c r="H44">
        <v>2027</v>
      </c>
      <c r="I44" s="7">
        <f t="shared" si="25"/>
        <v>1.1664875601735987</v>
      </c>
      <c r="J44" s="7">
        <f t="shared" si="26"/>
        <v>0.77112304703228052</v>
      </c>
    </row>
    <row r="45" spans="1:10" x14ac:dyDescent="0.35">
      <c r="A45">
        <v>2028</v>
      </c>
      <c r="B45" s="7">
        <f t="shared" si="24"/>
        <v>1.0702914265344734</v>
      </c>
      <c r="C45" s="7">
        <f t="shared" si="23"/>
        <v>0.95148376820015423</v>
      </c>
      <c r="D45" s="7">
        <f t="shared" si="23"/>
        <v>0.7881542389522328</v>
      </c>
      <c r="H45">
        <v>2028</v>
      </c>
      <c r="I45" s="7">
        <f t="shared" si="25"/>
        <v>1.1248656701301991</v>
      </c>
      <c r="J45" s="7">
        <f t="shared" si="26"/>
        <v>0.82834228527421039</v>
      </c>
    </row>
    <row r="46" spans="1:10" x14ac:dyDescent="0.35">
      <c r="A46">
        <v>2029</v>
      </c>
      <c r="B46" s="7">
        <f t="shared" si="24"/>
        <v>1.0306888737563669</v>
      </c>
      <c r="C46" s="7">
        <f t="shared" si="23"/>
        <v>0.95148376820015423</v>
      </c>
      <c r="D46" s="7">
        <f t="shared" si="23"/>
        <v>0.84259741536820676</v>
      </c>
      <c r="H46">
        <v>2029</v>
      </c>
      <c r="I46" s="7">
        <f t="shared" si="25"/>
        <v>1.0832437800867993</v>
      </c>
      <c r="J46" s="7">
        <f t="shared" si="26"/>
        <v>0.88556152351614037</v>
      </c>
    </row>
    <row r="47" spans="1:10" x14ac:dyDescent="0.35">
      <c r="A47">
        <v>2030</v>
      </c>
      <c r="B47" s="7">
        <f t="shared" si="24"/>
        <v>0.99108632097826055</v>
      </c>
      <c r="C47" s="7">
        <f t="shared" si="23"/>
        <v>0.95148376820015423</v>
      </c>
      <c r="D47" s="7">
        <f t="shared" si="23"/>
        <v>0.89704059178418027</v>
      </c>
      <c r="H47">
        <v>2030</v>
      </c>
      <c r="I47" s="7">
        <f t="shared" si="25"/>
        <v>1.0416218900433996</v>
      </c>
      <c r="J47" s="7">
        <f t="shared" si="26"/>
        <v>0.94278076175807002</v>
      </c>
    </row>
    <row r="48" spans="1:10" x14ac:dyDescent="0.35">
      <c r="A48">
        <v>2031</v>
      </c>
      <c r="B48" s="7">
        <f t="shared" si="24"/>
        <v>0.95148376820015423</v>
      </c>
      <c r="C48" s="7">
        <f t="shared" si="23"/>
        <v>0.95148376820015423</v>
      </c>
      <c r="D48" s="7">
        <f t="shared" si="23"/>
        <v>0.95148376820015423</v>
      </c>
      <c r="H48">
        <v>2031</v>
      </c>
      <c r="I48" s="7">
        <f t="shared" si="25"/>
        <v>1</v>
      </c>
      <c r="J48" s="7">
        <f t="shared" si="26"/>
        <v>1</v>
      </c>
    </row>
    <row r="51" spans="1:1" x14ac:dyDescent="0.35">
      <c r="A51" t="s">
        <v>247</v>
      </c>
    </row>
  </sheetData>
  <conditionalFormatting sqref="B38:D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3"/>
  <sheetViews>
    <sheetView workbookViewId="0">
      <selection activeCell="I2" sqref="I2"/>
    </sheetView>
  </sheetViews>
  <sheetFormatPr defaultRowHeight="14.5" x14ac:dyDescent="0.35"/>
  <cols>
    <col min="1" max="1" width="27.453125" bestFit="1" customWidth="1"/>
    <col min="2" max="2" width="14.453125" bestFit="1" customWidth="1"/>
    <col min="3" max="3" width="30" bestFit="1" customWidth="1"/>
    <col min="4" max="4" width="13.26953125" bestFit="1" customWidth="1"/>
    <col min="5" max="5" width="6.1796875" bestFit="1" customWidth="1"/>
    <col min="8" max="8" width="10.36328125" customWidth="1"/>
    <col min="9" max="9" width="10.26953125" customWidth="1"/>
  </cols>
  <sheetData>
    <row r="1" spans="1:17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11</v>
      </c>
      <c r="H1" t="s">
        <v>242</v>
      </c>
      <c r="I1" t="s">
        <v>243</v>
      </c>
      <c r="J1" t="s">
        <v>14</v>
      </c>
    </row>
    <row r="2" spans="1:17" x14ac:dyDescent="0.35">
      <c r="A2" t="s">
        <v>15</v>
      </c>
      <c r="B2" t="s">
        <v>16</v>
      </c>
      <c r="C2" t="s">
        <v>17</v>
      </c>
      <c r="D2" t="s">
        <v>18</v>
      </c>
      <c r="E2">
        <v>124.9</v>
      </c>
      <c r="G2" t="str">
        <f>MID(B2,SEARCH(" ",B2)+1,LEN(B2))</f>
        <v>January</v>
      </c>
      <c r="H2">
        <f>INDEX($Q$2:$Q$13,MATCH(G2,$P$2:$P$13,0))</f>
        <v>1</v>
      </c>
      <c r="I2" t="str">
        <f>LEFT(B2,4)&amp;IF(H2&lt;10,"0"&amp;H2,H2)</f>
        <v>200501</v>
      </c>
      <c r="J2">
        <f>E2</f>
        <v>124.9</v>
      </c>
      <c r="P2" t="s">
        <v>230</v>
      </c>
      <c r="Q2">
        <v>1</v>
      </c>
    </row>
    <row r="3" spans="1:17" x14ac:dyDescent="0.35">
      <c r="A3" t="s">
        <v>15</v>
      </c>
      <c r="B3" t="s">
        <v>19</v>
      </c>
      <c r="C3" t="s">
        <v>17</v>
      </c>
      <c r="D3" t="s">
        <v>18</v>
      </c>
      <c r="E3">
        <v>125.9</v>
      </c>
      <c r="G3" t="str">
        <f t="shared" ref="G3:G66" si="0">MID(B3,SEARCH(" ",B3)+1,LEN(B3))</f>
        <v>February</v>
      </c>
      <c r="H3">
        <f t="shared" ref="H3:H66" si="1">INDEX($Q$2:$Q$13,MATCH(G3,$P$2:$P$13,0))</f>
        <v>2</v>
      </c>
      <c r="I3" t="str">
        <f t="shared" ref="I3:I66" si="2">LEFT(B3,4)&amp;IF(H3&lt;10,"0"&amp;H3,H3)</f>
        <v>200502</v>
      </c>
      <c r="J3">
        <f t="shared" ref="J3:J66" si="3">E3</f>
        <v>125.9</v>
      </c>
      <c r="P3" t="s">
        <v>231</v>
      </c>
      <c r="Q3">
        <v>2</v>
      </c>
    </row>
    <row r="4" spans="1:17" x14ac:dyDescent="0.35">
      <c r="A4" t="s">
        <v>15</v>
      </c>
      <c r="B4" t="s">
        <v>20</v>
      </c>
      <c r="C4" t="s">
        <v>17</v>
      </c>
      <c r="D4" t="s">
        <v>18</v>
      </c>
      <c r="E4">
        <v>126.6</v>
      </c>
      <c r="G4" t="str">
        <f t="shared" si="0"/>
        <v>March</v>
      </c>
      <c r="H4">
        <f t="shared" si="1"/>
        <v>3</v>
      </c>
      <c r="I4" t="str">
        <f t="shared" si="2"/>
        <v>200503</v>
      </c>
      <c r="J4">
        <f t="shared" si="3"/>
        <v>126.6</v>
      </c>
      <c r="P4" t="s">
        <v>232</v>
      </c>
      <c r="Q4">
        <v>3</v>
      </c>
    </row>
    <row r="5" spans="1:17" x14ac:dyDescent="0.35">
      <c r="A5" t="s">
        <v>15</v>
      </c>
      <c r="B5" t="s">
        <v>21</v>
      </c>
      <c r="C5" t="s">
        <v>17</v>
      </c>
      <c r="D5" t="s">
        <v>18</v>
      </c>
      <c r="E5">
        <v>127.5</v>
      </c>
      <c r="G5" t="str">
        <f t="shared" si="0"/>
        <v>April</v>
      </c>
      <c r="H5">
        <f t="shared" si="1"/>
        <v>4</v>
      </c>
      <c r="I5" t="str">
        <f t="shared" si="2"/>
        <v>200504</v>
      </c>
      <c r="J5">
        <f t="shared" si="3"/>
        <v>127.5</v>
      </c>
      <c r="P5" t="s">
        <v>233</v>
      </c>
      <c r="Q5">
        <v>4</v>
      </c>
    </row>
    <row r="6" spans="1:17" x14ac:dyDescent="0.35">
      <c r="A6" t="s">
        <v>15</v>
      </c>
      <c r="B6" t="s">
        <v>22</v>
      </c>
      <c r="C6" t="s">
        <v>17</v>
      </c>
      <c r="D6" t="s">
        <v>18</v>
      </c>
      <c r="E6">
        <v>128.4</v>
      </c>
      <c r="G6" t="str">
        <f t="shared" si="0"/>
        <v>May</v>
      </c>
      <c r="H6">
        <f t="shared" si="1"/>
        <v>5</v>
      </c>
      <c r="I6" t="str">
        <f t="shared" si="2"/>
        <v>200505</v>
      </c>
      <c r="J6">
        <f t="shared" si="3"/>
        <v>128.4</v>
      </c>
      <c r="P6" t="s">
        <v>234</v>
      </c>
      <c r="Q6">
        <v>5</v>
      </c>
    </row>
    <row r="7" spans="1:17" x14ac:dyDescent="0.35">
      <c r="A7" t="s">
        <v>15</v>
      </c>
      <c r="B7" t="s">
        <v>23</v>
      </c>
      <c r="C7" t="s">
        <v>17</v>
      </c>
      <c r="D7" t="s">
        <v>18</v>
      </c>
      <c r="E7">
        <v>129.5</v>
      </c>
      <c r="G7" t="str">
        <f t="shared" si="0"/>
        <v>June</v>
      </c>
      <c r="H7">
        <f t="shared" si="1"/>
        <v>6</v>
      </c>
      <c r="I7" t="str">
        <f t="shared" si="2"/>
        <v>200506</v>
      </c>
      <c r="J7">
        <f t="shared" si="3"/>
        <v>129.5</v>
      </c>
      <c r="P7" t="s">
        <v>235</v>
      </c>
      <c r="Q7">
        <v>6</v>
      </c>
    </row>
    <row r="8" spans="1:17" x14ac:dyDescent="0.35">
      <c r="A8" t="s">
        <v>15</v>
      </c>
      <c r="B8" t="s">
        <v>24</v>
      </c>
      <c r="C8" t="s">
        <v>17</v>
      </c>
      <c r="D8" t="s">
        <v>18</v>
      </c>
      <c r="E8">
        <v>131.6</v>
      </c>
      <c r="G8" t="str">
        <f t="shared" si="0"/>
        <v>July</v>
      </c>
      <c r="H8">
        <f t="shared" si="1"/>
        <v>7</v>
      </c>
      <c r="I8" t="str">
        <f t="shared" si="2"/>
        <v>200507</v>
      </c>
      <c r="J8">
        <f t="shared" si="3"/>
        <v>131.6</v>
      </c>
      <c r="P8" t="s">
        <v>236</v>
      </c>
      <c r="Q8">
        <v>7</v>
      </c>
    </row>
    <row r="9" spans="1:17" x14ac:dyDescent="0.35">
      <c r="A9" t="s">
        <v>15</v>
      </c>
      <c r="B9" t="s">
        <v>25</v>
      </c>
      <c r="C9" t="s">
        <v>17</v>
      </c>
      <c r="D9" t="s">
        <v>18</v>
      </c>
      <c r="E9">
        <v>133.80000000000001</v>
      </c>
      <c r="G9" t="str">
        <f t="shared" si="0"/>
        <v>August</v>
      </c>
      <c r="H9">
        <f t="shared" si="1"/>
        <v>8</v>
      </c>
      <c r="I9" t="str">
        <f t="shared" si="2"/>
        <v>200508</v>
      </c>
      <c r="J9">
        <f t="shared" si="3"/>
        <v>133.80000000000001</v>
      </c>
      <c r="P9" t="s">
        <v>237</v>
      </c>
      <c r="Q9">
        <v>8</v>
      </c>
    </row>
    <row r="10" spans="1:17" x14ac:dyDescent="0.35">
      <c r="A10" t="s">
        <v>15</v>
      </c>
      <c r="B10" t="s">
        <v>26</v>
      </c>
      <c r="C10" t="s">
        <v>17</v>
      </c>
      <c r="D10" t="s">
        <v>18</v>
      </c>
      <c r="E10">
        <v>135.19999999999999</v>
      </c>
      <c r="G10" t="str">
        <f t="shared" si="0"/>
        <v>September</v>
      </c>
      <c r="H10">
        <f t="shared" si="1"/>
        <v>9</v>
      </c>
      <c r="I10" t="str">
        <f t="shared" si="2"/>
        <v>200509</v>
      </c>
      <c r="J10">
        <f t="shared" si="3"/>
        <v>135.19999999999999</v>
      </c>
      <c r="P10" t="s">
        <v>238</v>
      </c>
      <c r="Q10">
        <v>9</v>
      </c>
    </row>
    <row r="11" spans="1:17" x14ac:dyDescent="0.35">
      <c r="A11" t="s">
        <v>15</v>
      </c>
      <c r="B11" t="s">
        <v>27</v>
      </c>
      <c r="C11" t="s">
        <v>17</v>
      </c>
      <c r="D11" t="s">
        <v>18</v>
      </c>
      <c r="E11">
        <v>138.1</v>
      </c>
      <c r="G11" t="str">
        <f t="shared" si="0"/>
        <v>October</v>
      </c>
      <c r="H11">
        <f t="shared" si="1"/>
        <v>10</v>
      </c>
      <c r="I11" t="str">
        <f t="shared" si="2"/>
        <v>200510</v>
      </c>
      <c r="J11">
        <f t="shared" si="3"/>
        <v>138.1</v>
      </c>
      <c r="P11" t="s">
        <v>239</v>
      </c>
      <c r="Q11">
        <v>10</v>
      </c>
    </row>
    <row r="12" spans="1:17" x14ac:dyDescent="0.35">
      <c r="A12" t="s">
        <v>15</v>
      </c>
      <c r="B12" t="s">
        <v>28</v>
      </c>
      <c r="C12" t="s">
        <v>17</v>
      </c>
      <c r="D12" t="s">
        <v>18</v>
      </c>
      <c r="E12">
        <v>139.30000000000001</v>
      </c>
      <c r="G12" t="str">
        <f t="shared" si="0"/>
        <v>November</v>
      </c>
      <c r="H12">
        <f t="shared" si="1"/>
        <v>11</v>
      </c>
      <c r="I12" t="str">
        <f t="shared" si="2"/>
        <v>200511</v>
      </c>
      <c r="J12">
        <f t="shared" si="3"/>
        <v>139.30000000000001</v>
      </c>
      <c r="P12" t="s">
        <v>240</v>
      </c>
      <c r="Q12">
        <v>11</v>
      </c>
    </row>
    <row r="13" spans="1:17" x14ac:dyDescent="0.35">
      <c r="A13" t="s">
        <v>15</v>
      </c>
      <c r="B13" t="s">
        <v>29</v>
      </c>
      <c r="C13" t="s">
        <v>17</v>
      </c>
      <c r="D13" t="s">
        <v>18</v>
      </c>
      <c r="E13">
        <v>140.69999999999999</v>
      </c>
      <c r="G13" t="str">
        <f t="shared" si="0"/>
        <v>December</v>
      </c>
      <c r="H13">
        <f t="shared" si="1"/>
        <v>12</v>
      </c>
      <c r="I13" t="str">
        <f t="shared" si="2"/>
        <v>200512</v>
      </c>
      <c r="J13">
        <f t="shared" si="3"/>
        <v>140.69999999999999</v>
      </c>
      <c r="P13" t="s">
        <v>241</v>
      </c>
      <c r="Q13">
        <v>12</v>
      </c>
    </row>
    <row r="14" spans="1:17" x14ac:dyDescent="0.35">
      <c r="A14" t="s">
        <v>15</v>
      </c>
      <c r="B14" t="s">
        <v>30</v>
      </c>
      <c r="C14" t="s">
        <v>17</v>
      </c>
      <c r="D14" t="s">
        <v>18</v>
      </c>
      <c r="E14">
        <v>141.4</v>
      </c>
      <c r="G14" t="str">
        <f t="shared" si="0"/>
        <v>January</v>
      </c>
      <c r="H14">
        <f t="shared" si="1"/>
        <v>1</v>
      </c>
      <c r="I14" t="str">
        <f t="shared" si="2"/>
        <v>200601</v>
      </c>
      <c r="J14">
        <f t="shared" si="3"/>
        <v>141.4</v>
      </c>
    </row>
    <row r="15" spans="1:17" x14ac:dyDescent="0.35">
      <c r="A15" t="s">
        <v>15</v>
      </c>
      <c r="B15" t="s">
        <v>31</v>
      </c>
      <c r="C15" t="s">
        <v>17</v>
      </c>
      <c r="D15" t="s">
        <v>18</v>
      </c>
      <c r="E15">
        <v>141.69999999999999</v>
      </c>
      <c r="G15" t="str">
        <f t="shared" si="0"/>
        <v>February</v>
      </c>
      <c r="H15">
        <f t="shared" si="1"/>
        <v>2</v>
      </c>
      <c r="I15" t="str">
        <f t="shared" si="2"/>
        <v>200602</v>
      </c>
      <c r="J15">
        <f t="shared" si="3"/>
        <v>141.69999999999999</v>
      </c>
    </row>
    <row r="16" spans="1:17" x14ac:dyDescent="0.35">
      <c r="A16" t="s">
        <v>15</v>
      </c>
      <c r="B16" t="s">
        <v>32</v>
      </c>
      <c r="C16" t="s">
        <v>17</v>
      </c>
      <c r="D16" t="s">
        <v>18</v>
      </c>
      <c r="E16">
        <v>142.5</v>
      </c>
      <c r="G16" t="str">
        <f t="shared" si="0"/>
        <v>March</v>
      </c>
      <c r="H16">
        <f t="shared" si="1"/>
        <v>3</v>
      </c>
      <c r="I16" t="str">
        <f t="shared" si="2"/>
        <v>200603</v>
      </c>
      <c r="J16">
        <f t="shared" si="3"/>
        <v>142.5</v>
      </c>
    </row>
    <row r="17" spans="1:10" x14ac:dyDescent="0.35">
      <c r="A17" t="s">
        <v>15</v>
      </c>
      <c r="B17" t="s">
        <v>33</v>
      </c>
      <c r="C17" t="s">
        <v>17</v>
      </c>
      <c r="D17" t="s">
        <v>18</v>
      </c>
      <c r="E17">
        <v>144.6</v>
      </c>
      <c r="G17" t="str">
        <f t="shared" si="0"/>
        <v>April</v>
      </c>
      <c r="H17">
        <f t="shared" si="1"/>
        <v>4</v>
      </c>
      <c r="I17" t="str">
        <f t="shared" si="2"/>
        <v>200604</v>
      </c>
      <c r="J17">
        <f t="shared" si="3"/>
        <v>144.6</v>
      </c>
    </row>
    <row r="18" spans="1:10" x14ac:dyDescent="0.35">
      <c r="A18" t="s">
        <v>15</v>
      </c>
      <c r="B18" t="s">
        <v>34</v>
      </c>
      <c r="C18" t="s">
        <v>17</v>
      </c>
      <c r="D18" t="s">
        <v>18</v>
      </c>
      <c r="E18">
        <v>147.6</v>
      </c>
      <c r="G18" t="str">
        <f t="shared" si="0"/>
        <v>May</v>
      </c>
      <c r="H18">
        <f t="shared" si="1"/>
        <v>5</v>
      </c>
      <c r="I18" t="str">
        <f t="shared" si="2"/>
        <v>200605</v>
      </c>
      <c r="J18">
        <f t="shared" si="3"/>
        <v>147.6</v>
      </c>
    </row>
    <row r="19" spans="1:10" x14ac:dyDescent="0.35">
      <c r="A19" t="s">
        <v>15</v>
      </c>
      <c r="B19" t="s">
        <v>35</v>
      </c>
      <c r="C19" t="s">
        <v>17</v>
      </c>
      <c r="D19" t="s">
        <v>18</v>
      </c>
      <c r="E19">
        <v>150.30000000000001</v>
      </c>
      <c r="G19" t="str">
        <f t="shared" si="0"/>
        <v>June</v>
      </c>
      <c r="H19">
        <f t="shared" si="1"/>
        <v>6</v>
      </c>
      <c r="I19" t="str">
        <f t="shared" si="2"/>
        <v>200606</v>
      </c>
      <c r="J19">
        <f t="shared" si="3"/>
        <v>150.30000000000001</v>
      </c>
    </row>
    <row r="20" spans="1:10" x14ac:dyDescent="0.35">
      <c r="A20" t="s">
        <v>15</v>
      </c>
      <c r="B20" t="s">
        <v>36</v>
      </c>
      <c r="C20" t="s">
        <v>17</v>
      </c>
      <c r="D20" t="s">
        <v>18</v>
      </c>
      <c r="E20">
        <v>153.69999999999999</v>
      </c>
      <c r="G20" t="str">
        <f t="shared" si="0"/>
        <v>July</v>
      </c>
      <c r="H20">
        <f t="shared" si="1"/>
        <v>7</v>
      </c>
      <c r="I20" t="str">
        <f t="shared" si="2"/>
        <v>200607</v>
      </c>
      <c r="J20">
        <f t="shared" si="3"/>
        <v>153.69999999999999</v>
      </c>
    </row>
    <row r="21" spans="1:10" x14ac:dyDescent="0.35">
      <c r="A21" t="s">
        <v>15</v>
      </c>
      <c r="B21" t="s">
        <v>37</v>
      </c>
      <c r="C21" t="s">
        <v>17</v>
      </c>
      <c r="D21" t="s">
        <v>18</v>
      </c>
      <c r="E21">
        <v>157.1</v>
      </c>
      <c r="G21" t="str">
        <f t="shared" si="0"/>
        <v>August</v>
      </c>
      <c r="H21">
        <f t="shared" si="1"/>
        <v>8</v>
      </c>
      <c r="I21" t="str">
        <f t="shared" si="2"/>
        <v>200608</v>
      </c>
      <c r="J21">
        <f t="shared" si="3"/>
        <v>157.1</v>
      </c>
    </row>
    <row r="22" spans="1:10" x14ac:dyDescent="0.35">
      <c r="A22" t="s">
        <v>15</v>
      </c>
      <c r="B22" t="s">
        <v>38</v>
      </c>
      <c r="C22" t="s">
        <v>17</v>
      </c>
      <c r="D22" t="s">
        <v>18</v>
      </c>
      <c r="E22">
        <v>158.4</v>
      </c>
      <c r="G22" t="str">
        <f t="shared" si="0"/>
        <v>September</v>
      </c>
      <c r="H22">
        <f t="shared" si="1"/>
        <v>9</v>
      </c>
      <c r="I22" t="str">
        <f t="shared" si="2"/>
        <v>200609</v>
      </c>
      <c r="J22">
        <f t="shared" si="3"/>
        <v>158.4</v>
      </c>
    </row>
    <row r="23" spans="1:10" x14ac:dyDescent="0.35">
      <c r="A23" t="s">
        <v>15</v>
      </c>
      <c r="B23" t="s">
        <v>39</v>
      </c>
      <c r="C23" t="s">
        <v>17</v>
      </c>
      <c r="D23" t="s">
        <v>18</v>
      </c>
      <c r="E23">
        <v>159.4</v>
      </c>
      <c r="G23" t="str">
        <f t="shared" si="0"/>
        <v>October</v>
      </c>
      <c r="H23">
        <f t="shared" si="1"/>
        <v>10</v>
      </c>
      <c r="I23" t="str">
        <f t="shared" si="2"/>
        <v>200610</v>
      </c>
      <c r="J23">
        <f t="shared" si="3"/>
        <v>159.4</v>
      </c>
    </row>
    <row r="24" spans="1:10" x14ac:dyDescent="0.35">
      <c r="A24" t="s">
        <v>15</v>
      </c>
      <c r="B24" t="s">
        <v>40</v>
      </c>
      <c r="C24" t="s">
        <v>17</v>
      </c>
      <c r="D24" t="s">
        <v>18</v>
      </c>
      <c r="E24">
        <v>159.4</v>
      </c>
      <c r="G24" t="str">
        <f t="shared" si="0"/>
        <v>November</v>
      </c>
      <c r="H24">
        <f t="shared" si="1"/>
        <v>11</v>
      </c>
      <c r="I24" t="str">
        <f t="shared" si="2"/>
        <v>200611</v>
      </c>
      <c r="J24">
        <f t="shared" si="3"/>
        <v>159.4</v>
      </c>
    </row>
    <row r="25" spans="1:10" x14ac:dyDescent="0.35">
      <c r="A25" t="s">
        <v>15</v>
      </c>
      <c r="B25" t="s">
        <v>41</v>
      </c>
      <c r="C25" t="s">
        <v>17</v>
      </c>
      <c r="D25" t="s">
        <v>18</v>
      </c>
      <c r="E25">
        <v>160.6</v>
      </c>
      <c r="G25" t="str">
        <f t="shared" si="0"/>
        <v>December</v>
      </c>
      <c r="H25">
        <f t="shared" si="1"/>
        <v>12</v>
      </c>
      <c r="I25" t="str">
        <f t="shared" si="2"/>
        <v>200612</v>
      </c>
      <c r="J25">
        <f t="shared" si="3"/>
        <v>160.6</v>
      </c>
    </row>
    <row r="26" spans="1:10" x14ac:dyDescent="0.35">
      <c r="A26" t="s">
        <v>15</v>
      </c>
      <c r="B26" t="s">
        <v>42</v>
      </c>
      <c r="C26" t="s">
        <v>17</v>
      </c>
      <c r="D26" t="s">
        <v>18</v>
      </c>
      <c r="E26">
        <v>162</v>
      </c>
      <c r="G26" t="str">
        <f t="shared" si="0"/>
        <v>January</v>
      </c>
      <c r="H26">
        <f t="shared" si="1"/>
        <v>1</v>
      </c>
      <c r="I26" t="str">
        <f t="shared" si="2"/>
        <v>200701</v>
      </c>
      <c r="J26">
        <f t="shared" si="3"/>
        <v>162</v>
      </c>
    </row>
    <row r="27" spans="1:10" x14ac:dyDescent="0.35">
      <c r="A27" t="s">
        <v>15</v>
      </c>
      <c r="B27" t="s">
        <v>43</v>
      </c>
      <c r="C27" t="s">
        <v>17</v>
      </c>
      <c r="D27" t="s">
        <v>18</v>
      </c>
      <c r="E27">
        <v>162.69999999999999</v>
      </c>
      <c r="G27" t="str">
        <f t="shared" si="0"/>
        <v>February</v>
      </c>
      <c r="H27">
        <f t="shared" si="1"/>
        <v>2</v>
      </c>
      <c r="I27" t="str">
        <f t="shared" si="2"/>
        <v>200702</v>
      </c>
      <c r="J27">
        <f t="shared" si="3"/>
        <v>162.69999999999999</v>
      </c>
    </row>
    <row r="28" spans="1:10" x14ac:dyDescent="0.35">
      <c r="A28" t="s">
        <v>15</v>
      </c>
      <c r="B28" t="s">
        <v>44</v>
      </c>
      <c r="C28" t="s">
        <v>17</v>
      </c>
      <c r="D28" t="s">
        <v>18</v>
      </c>
      <c r="E28">
        <v>162.9</v>
      </c>
      <c r="G28" t="str">
        <f t="shared" si="0"/>
        <v>March</v>
      </c>
      <c r="H28">
        <f t="shared" si="1"/>
        <v>3</v>
      </c>
      <c r="I28" t="str">
        <f t="shared" si="2"/>
        <v>200703</v>
      </c>
      <c r="J28">
        <f t="shared" si="3"/>
        <v>162.9</v>
      </c>
    </row>
    <row r="29" spans="1:10" x14ac:dyDescent="0.35">
      <c r="A29" t="s">
        <v>15</v>
      </c>
      <c r="B29" t="s">
        <v>45</v>
      </c>
      <c r="C29" t="s">
        <v>17</v>
      </c>
      <c r="D29" t="s">
        <v>18</v>
      </c>
      <c r="E29">
        <v>163.6</v>
      </c>
      <c r="G29" t="str">
        <f t="shared" si="0"/>
        <v>April</v>
      </c>
      <c r="H29">
        <f t="shared" si="1"/>
        <v>4</v>
      </c>
      <c r="I29" t="str">
        <f t="shared" si="2"/>
        <v>200704</v>
      </c>
      <c r="J29">
        <f t="shared" si="3"/>
        <v>163.6</v>
      </c>
    </row>
    <row r="30" spans="1:10" x14ac:dyDescent="0.35">
      <c r="A30" t="s">
        <v>15</v>
      </c>
      <c r="B30" t="s">
        <v>46</v>
      </c>
      <c r="C30" t="s">
        <v>17</v>
      </c>
      <c r="D30" t="s">
        <v>18</v>
      </c>
      <c r="E30">
        <v>163.1</v>
      </c>
      <c r="G30" t="str">
        <f t="shared" si="0"/>
        <v>May</v>
      </c>
      <c r="H30">
        <f t="shared" si="1"/>
        <v>5</v>
      </c>
      <c r="I30" t="str">
        <f t="shared" si="2"/>
        <v>200705</v>
      </c>
      <c r="J30">
        <f t="shared" si="3"/>
        <v>163.1</v>
      </c>
    </row>
    <row r="31" spans="1:10" x14ac:dyDescent="0.35">
      <c r="A31" t="s">
        <v>15</v>
      </c>
      <c r="B31" t="s">
        <v>47</v>
      </c>
      <c r="C31" t="s">
        <v>17</v>
      </c>
      <c r="D31" t="s">
        <v>18</v>
      </c>
      <c r="E31">
        <v>162.69999999999999</v>
      </c>
      <c r="G31" t="str">
        <f t="shared" si="0"/>
        <v>June</v>
      </c>
      <c r="H31">
        <f t="shared" si="1"/>
        <v>6</v>
      </c>
      <c r="I31" t="str">
        <f t="shared" si="2"/>
        <v>200706</v>
      </c>
      <c r="J31">
        <f t="shared" si="3"/>
        <v>162.69999999999999</v>
      </c>
    </row>
    <row r="32" spans="1:10" x14ac:dyDescent="0.35">
      <c r="A32" t="s">
        <v>15</v>
      </c>
      <c r="B32" t="s">
        <v>48</v>
      </c>
      <c r="C32" t="s">
        <v>17</v>
      </c>
      <c r="D32" t="s">
        <v>18</v>
      </c>
      <c r="E32">
        <v>163.19999999999999</v>
      </c>
      <c r="G32" t="str">
        <f t="shared" si="0"/>
        <v>July</v>
      </c>
      <c r="H32">
        <f t="shared" si="1"/>
        <v>7</v>
      </c>
      <c r="I32" t="str">
        <f t="shared" si="2"/>
        <v>200707</v>
      </c>
      <c r="J32">
        <f t="shared" si="3"/>
        <v>163.19999999999999</v>
      </c>
    </row>
    <row r="33" spans="1:10" x14ac:dyDescent="0.35">
      <c r="A33" t="s">
        <v>15</v>
      </c>
      <c r="B33" t="s">
        <v>49</v>
      </c>
      <c r="C33" t="s">
        <v>17</v>
      </c>
      <c r="D33" t="s">
        <v>18</v>
      </c>
      <c r="E33">
        <v>162.80000000000001</v>
      </c>
      <c r="G33" t="str">
        <f t="shared" si="0"/>
        <v>August</v>
      </c>
      <c r="H33">
        <f t="shared" si="1"/>
        <v>8</v>
      </c>
      <c r="I33" t="str">
        <f t="shared" si="2"/>
        <v>200708</v>
      </c>
      <c r="J33">
        <f t="shared" si="3"/>
        <v>162.80000000000001</v>
      </c>
    </row>
    <row r="34" spans="1:10" x14ac:dyDescent="0.35">
      <c r="A34" t="s">
        <v>15</v>
      </c>
      <c r="B34" t="s">
        <v>50</v>
      </c>
      <c r="C34" t="s">
        <v>17</v>
      </c>
      <c r="D34" t="s">
        <v>18</v>
      </c>
      <c r="E34">
        <v>162.9</v>
      </c>
      <c r="G34" t="str">
        <f t="shared" si="0"/>
        <v>September</v>
      </c>
      <c r="H34">
        <f t="shared" si="1"/>
        <v>9</v>
      </c>
      <c r="I34" t="str">
        <f t="shared" si="2"/>
        <v>200709</v>
      </c>
      <c r="J34">
        <f t="shared" si="3"/>
        <v>162.9</v>
      </c>
    </row>
    <row r="35" spans="1:10" x14ac:dyDescent="0.35">
      <c r="A35" t="s">
        <v>15</v>
      </c>
      <c r="B35" t="s">
        <v>51</v>
      </c>
      <c r="C35" t="s">
        <v>17</v>
      </c>
      <c r="D35" t="s">
        <v>18</v>
      </c>
      <c r="E35">
        <v>162.4</v>
      </c>
      <c r="G35" t="str">
        <f t="shared" si="0"/>
        <v>October</v>
      </c>
      <c r="H35">
        <f t="shared" si="1"/>
        <v>10</v>
      </c>
      <c r="I35" t="str">
        <f t="shared" si="2"/>
        <v>200710</v>
      </c>
      <c r="J35">
        <f t="shared" si="3"/>
        <v>162.4</v>
      </c>
    </row>
    <row r="36" spans="1:10" x14ac:dyDescent="0.35">
      <c r="A36" t="s">
        <v>15</v>
      </c>
      <c r="B36" t="s">
        <v>52</v>
      </c>
      <c r="C36" t="s">
        <v>17</v>
      </c>
      <c r="D36" t="s">
        <v>18</v>
      </c>
      <c r="E36">
        <v>162.30000000000001</v>
      </c>
      <c r="G36" t="str">
        <f t="shared" si="0"/>
        <v>November</v>
      </c>
      <c r="H36">
        <f t="shared" si="1"/>
        <v>11</v>
      </c>
      <c r="I36" t="str">
        <f t="shared" si="2"/>
        <v>200711</v>
      </c>
      <c r="J36">
        <f t="shared" si="3"/>
        <v>162.30000000000001</v>
      </c>
    </row>
    <row r="37" spans="1:10" x14ac:dyDescent="0.35">
      <c r="A37" t="s">
        <v>15</v>
      </c>
      <c r="B37" t="s">
        <v>53</v>
      </c>
      <c r="C37" t="s">
        <v>17</v>
      </c>
      <c r="D37" t="s">
        <v>18</v>
      </c>
      <c r="E37">
        <v>161.4</v>
      </c>
      <c r="G37" t="str">
        <f t="shared" si="0"/>
        <v>December</v>
      </c>
      <c r="H37">
        <f t="shared" si="1"/>
        <v>12</v>
      </c>
      <c r="I37" t="str">
        <f t="shared" si="2"/>
        <v>200712</v>
      </c>
      <c r="J37">
        <f t="shared" si="3"/>
        <v>161.4</v>
      </c>
    </row>
    <row r="38" spans="1:10" x14ac:dyDescent="0.35">
      <c r="A38" t="s">
        <v>15</v>
      </c>
      <c r="B38" t="s">
        <v>54</v>
      </c>
      <c r="C38" t="s">
        <v>17</v>
      </c>
      <c r="D38" t="s">
        <v>18</v>
      </c>
      <c r="E38">
        <v>160</v>
      </c>
      <c r="G38" t="str">
        <f t="shared" si="0"/>
        <v>January</v>
      </c>
      <c r="H38">
        <f t="shared" si="1"/>
        <v>1</v>
      </c>
      <c r="I38" t="str">
        <f t="shared" si="2"/>
        <v>200801</v>
      </c>
      <c r="J38">
        <f t="shared" si="3"/>
        <v>160</v>
      </c>
    </row>
    <row r="39" spans="1:10" x14ac:dyDescent="0.35">
      <c r="A39" t="s">
        <v>15</v>
      </c>
      <c r="B39" t="s">
        <v>55</v>
      </c>
      <c r="C39" t="s">
        <v>17</v>
      </c>
      <c r="D39" t="s">
        <v>18</v>
      </c>
      <c r="E39">
        <v>158.6</v>
      </c>
      <c r="G39" t="str">
        <f t="shared" si="0"/>
        <v>February</v>
      </c>
      <c r="H39">
        <f t="shared" si="1"/>
        <v>2</v>
      </c>
      <c r="I39" t="str">
        <f t="shared" si="2"/>
        <v>200802</v>
      </c>
      <c r="J39">
        <f t="shared" si="3"/>
        <v>158.6</v>
      </c>
    </row>
    <row r="40" spans="1:10" x14ac:dyDescent="0.35">
      <c r="A40" t="s">
        <v>15</v>
      </c>
      <c r="B40" t="s">
        <v>56</v>
      </c>
      <c r="C40" t="s">
        <v>17</v>
      </c>
      <c r="D40" t="s">
        <v>18</v>
      </c>
      <c r="E40">
        <v>157.30000000000001</v>
      </c>
      <c r="G40" t="str">
        <f t="shared" si="0"/>
        <v>March</v>
      </c>
      <c r="H40">
        <f t="shared" si="1"/>
        <v>3</v>
      </c>
      <c r="I40" t="str">
        <f t="shared" si="2"/>
        <v>200803</v>
      </c>
      <c r="J40">
        <f t="shared" si="3"/>
        <v>157.30000000000001</v>
      </c>
    </row>
    <row r="41" spans="1:10" x14ac:dyDescent="0.35">
      <c r="A41" t="s">
        <v>15</v>
      </c>
      <c r="B41" t="s">
        <v>57</v>
      </c>
      <c r="C41" t="s">
        <v>17</v>
      </c>
      <c r="D41" t="s">
        <v>18</v>
      </c>
      <c r="E41">
        <v>155.9</v>
      </c>
      <c r="G41" t="str">
        <f t="shared" si="0"/>
        <v>April</v>
      </c>
      <c r="H41">
        <f t="shared" si="1"/>
        <v>4</v>
      </c>
      <c r="I41" t="str">
        <f t="shared" si="2"/>
        <v>200804</v>
      </c>
      <c r="J41">
        <f t="shared" si="3"/>
        <v>155.9</v>
      </c>
    </row>
    <row r="42" spans="1:10" x14ac:dyDescent="0.35">
      <c r="A42" t="s">
        <v>15</v>
      </c>
      <c r="B42" t="s">
        <v>58</v>
      </c>
      <c r="C42" t="s">
        <v>17</v>
      </c>
      <c r="D42" t="s">
        <v>18</v>
      </c>
      <c r="E42">
        <v>154.19999999999999</v>
      </c>
      <c r="G42" t="str">
        <f t="shared" si="0"/>
        <v>May</v>
      </c>
      <c r="H42">
        <f t="shared" si="1"/>
        <v>5</v>
      </c>
      <c r="I42" t="str">
        <f t="shared" si="2"/>
        <v>200805</v>
      </c>
      <c r="J42">
        <f t="shared" si="3"/>
        <v>154.19999999999999</v>
      </c>
    </row>
    <row r="43" spans="1:10" x14ac:dyDescent="0.35">
      <c r="A43" t="s">
        <v>15</v>
      </c>
      <c r="B43" t="s">
        <v>59</v>
      </c>
      <c r="C43" t="s">
        <v>17</v>
      </c>
      <c r="D43" t="s">
        <v>18</v>
      </c>
      <c r="E43">
        <v>152.69999999999999</v>
      </c>
      <c r="G43" t="str">
        <f t="shared" si="0"/>
        <v>June</v>
      </c>
      <c r="H43">
        <f t="shared" si="1"/>
        <v>6</v>
      </c>
      <c r="I43" t="str">
        <f t="shared" si="2"/>
        <v>200806</v>
      </c>
      <c r="J43">
        <f t="shared" si="3"/>
        <v>152.69999999999999</v>
      </c>
    </row>
    <row r="44" spans="1:10" x14ac:dyDescent="0.35">
      <c r="A44" t="s">
        <v>15</v>
      </c>
      <c r="B44" t="s">
        <v>60</v>
      </c>
      <c r="C44" t="s">
        <v>17</v>
      </c>
      <c r="D44" t="s">
        <v>18</v>
      </c>
      <c r="E44">
        <v>151.80000000000001</v>
      </c>
      <c r="G44" t="str">
        <f t="shared" si="0"/>
        <v>July</v>
      </c>
      <c r="H44">
        <f t="shared" si="1"/>
        <v>7</v>
      </c>
      <c r="I44" t="str">
        <f t="shared" si="2"/>
        <v>200807</v>
      </c>
      <c r="J44">
        <f t="shared" si="3"/>
        <v>151.80000000000001</v>
      </c>
    </row>
    <row r="45" spans="1:10" x14ac:dyDescent="0.35">
      <c r="A45" t="s">
        <v>15</v>
      </c>
      <c r="B45" t="s">
        <v>61</v>
      </c>
      <c r="C45" t="s">
        <v>17</v>
      </c>
      <c r="D45" t="s">
        <v>18</v>
      </c>
      <c r="E45">
        <v>150.30000000000001</v>
      </c>
      <c r="G45" t="str">
        <f t="shared" si="0"/>
        <v>August</v>
      </c>
      <c r="H45">
        <f t="shared" si="1"/>
        <v>8</v>
      </c>
      <c r="I45" t="str">
        <f t="shared" si="2"/>
        <v>200808</v>
      </c>
      <c r="J45">
        <f t="shared" si="3"/>
        <v>150.30000000000001</v>
      </c>
    </row>
    <row r="46" spans="1:10" x14ac:dyDescent="0.35">
      <c r="A46" t="s">
        <v>15</v>
      </c>
      <c r="B46" t="s">
        <v>62</v>
      </c>
      <c r="C46" t="s">
        <v>17</v>
      </c>
      <c r="D46" t="s">
        <v>18</v>
      </c>
      <c r="E46">
        <v>148.30000000000001</v>
      </c>
      <c r="G46" t="str">
        <f t="shared" si="0"/>
        <v>September</v>
      </c>
      <c r="H46">
        <f t="shared" si="1"/>
        <v>9</v>
      </c>
      <c r="I46" t="str">
        <f t="shared" si="2"/>
        <v>200809</v>
      </c>
      <c r="J46">
        <f t="shared" si="3"/>
        <v>148.30000000000001</v>
      </c>
    </row>
    <row r="47" spans="1:10" x14ac:dyDescent="0.35">
      <c r="A47" t="s">
        <v>15</v>
      </c>
      <c r="B47" t="s">
        <v>63</v>
      </c>
      <c r="C47" t="s">
        <v>17</v>
      </c>
      <c r="D47" t="s">
        <v>18</v>
      </c>
      <c r="E47">
        <v>145.1</v>
      </c>
      <c r="G47" t="str">
        <f t="shared" si="0"/>
        <v>October</v>
      </c>
      <c r="H47">
        <f t="shared" si="1"/>
        <v>10</v>
      </c>
      <c r="I47" t="str">
        <f t="shared" si="2"/>
        <v>200810</v>
      </c>
      <c r="J47">
        <f t="shared" si="3"/>
        <v>145.1</v>
      </c>
    </row>
    <row r="48" spans="1:10" x14ac:dyDescent="0.35">
      <c r="A48" t="s">
        <v>15</v>
      </c>
      <c r="B48" t="s">
        <v>64</v>
      </c>
      <c r="C48" t="s">
        <v>17</v>
      </c>
      <c r="D48" t="s">
        <v>18</v>
      </c>
      <c r="E48">
        <v>142.5</v>
      </c>
      <c r="G48" t="str">
        <f t="shared" si="0"/>
        <v>November</v>
      </c>
      <c r="H48">
        <f t="shared" si="1"/>
        <v>11</v>
      </c>
      <c r="I48" t="str">
        <f t="shared" si="2"/>
        <v>200811</v>
      </c>
      <c r="J48">
        <f t="shared" si="3"/>
        <v>142.5</v>
      </c>
    </row>
    <row r="49" spans="1:10" x14ac:dyDescent="0.35">
      <c r="A49" t="s">
        <v>15</v>
      </c>
      <c r="B49" t="s">
        <v>65</v>
      </c>
      <c r="C49" t="s">
        <v>17</v>
      </c>
      <c r="D49" t="s">
        <v>18</v>
      </c>
      <c r="E49">
        <v>139.80000000000001</v>
      </c>
      <c r="G49" t="str">
        <f t="shared" si="0"/>
        <v>December</v>
      </c>
      <c r="H49">
        <f t="shared" si="1"/>
        <v>12</v>
      </c>
      <c r="I49" t="str">
        <f t="shared" si="2"/>
        <v>200812</v>
      </c>
      <c r="J49">
        <f t="shared" si="3"/>
        <v>139.80000000000001</v>
      </c>
    </row>
    <row r="50" spans="1:10" x14ac:dyDescent="0.35">
      <c r="A50" t="s">
        <v>15</v>
      </c>
      <c r="B50" t="s">
        <v>66</v>
      </c>
      <c r="C50" t="s">
        <v>17</v>
      </c>
      <c r="D50" t="s">
        <v>18</v>
      </c>
      <c r="E50">
        <v>136.19999999999999</v>
      </c>
      <c r="G50" t="str">
        <f t="shared" si="0"/>
        <v>January</v>
      </c>
      <c r="H50">
        <f t="shared" si="1"/>
        <v>1</v>
      </c>
      <c r="I50" t="str">
        <f t="shared" si="2"/>
        <v>200901</v>
      </c>
      <c r="J50">
        <f t="shared" si="3"/>
        <v>136.19999999999999</v>
      </c>
    </row>
    <row r="51" spans="1:10" x14ac:dyDescent="0.35">
      <c r="A51" t="s">
        <v>15</v>
      </c>
      <c r="B51" t="s">
        <v>67</v>
      </c>
      <c r="C51" t="s">
        <v>17</v>
      </c>
      <c r="D51" t="s">
        <v>18</v>
      </c>
      <c r="E51">
        <v>132.30000000000001</v>
      </c>
      <c r="G51" t="str">
        <f t="shared" si="0"/>
        <v>February</v>
      </c>
      <c r="H51">
        <f t="shared" si="1"/>
        <v>2</v>
      </c>
      <c r="I51" t="str">
        <f t="shared" si="2"/>
        <v>200902</v>
      </c>
      <c r="J51">
        <f t="shared" si="3"/>
        <v>132.30000000000001</v>
      </c>
    </row>
    <row r="52" spans="1:10" x14ac:dyDescent="0.35">
      <c r="A52" t="s">
        <v>15</v>
      </c>
      <c r="B52" t="s">
        <v>68</v>
      </c>
      <c r="C52" t="s">
        <v>17</v>
      </c>
      <c r="D52" t="s">
        <v>18</v>
      </c>
      <c r="E52">
        <v>128.9</v>
      </c>
      <c r="G52" t="str">
        <f t="shared" si="0"/>
        <v>March</v>
      </c>
      <c r="H52">
        <f t="shared" si="1"/>
        <v>3</v>
      </c>
      <c r="I52" t="str">
        <f t="shared" si="2"/>
        <v>200903</v>
      </c>
      <c r="J52">
        <f t="shared" si="3"/>
        <v>128.9</v>
      </c>
    </row>
    <row r="53" spans="1:10" x14ac:dyDescent="0.35">
      <c r="A53" t="s">
        <v>15</v>
      </c>
      <c r="B53" t="s">
        <v>69</v>
      </c>
      <c r="C53" t="s">
        <v>17</v>
      </c>
      <c r="D53" t="s">
        <v>18</v>
      </c>
      <c r="E53">
        <v>126</v>
      </c>
      <c r="G53" t="str">
        <f t="shared" si="0"/>
        <v>April</v>
      </c>
      <c r="H53">
        <f t="shared" si="1"/>
        <v>4</v>
      </c>
      <c r="I53" t="str">
        <f t="shared" si="2"/>
        <v>200904</v>
      </c>
      <c r="J53">
        <f t="shared" si="3"/>
        <v>126</v>
      </c>
    </row>
    <row r="54" spans="1:10" x14ac:dyDescent="0.35">
      <c r="A54" t="s">
        <v>15</v>
      </c>
      <c r="B54" t="s">
        <v>70</v>
      </c>
      <c r="C54" t="s">
        <v>17</v>
      </c>
      <c r="D54" t="s">
        <v>18</v>
      </c>
      <c r="E54">
        <v>123.1</v>
      </c>
      <c r="G54" t="str">
        <f t="shared" si="0"/>
        <v>May</v>
      </c>
      <c r="H54">
        <f t="shared" si="1"/>
        <v>5</v>
      </c>
      <c r="I54" t="str">
        <f t="shared" si="2"/>
        <v>200905</v>
      </c>
      <c r="J54">
        <f t="shared" si="3"/>
        <v>123.1</v>
      </c>
    </row>
    <row r="55" spans="1:10" x14ac:dyDescent="0.35">
      <c r="A55" t="s">
        <v>15</v>
      </c>
      <c r="B55" t="s">
        <v>71</v>
      </c>
      <c r="C55" t="s">
        <v>17</v>
      </c>
      <c r="D55" t="s">
        <v>18</v>
      </c>
      <c r="E55">
        <v>121</v>
      </c>
      <c r="G55" t="str">
        <f t="shared" si="0"/>
        <v>June</v>
      </c>
      <c r="H55">
        <f t="shared" si="1"/>
        <v>6</v>
      </c>
      <c r="I55" t="str">
        <f t="shared" si="2"/>
        <v>200906</v>
      </c>
      <c r="J55">
        <f t="shared" si="3"/>
        <v>121</v>
      </c>
    </row>
    <row r="56" spans="1:10" x14ac:dyDescent="0.35">
      <c r="A56" t="s">
        <v>15</v>
      </c>
      <c r="B56" t="s">
        <v>72</v>
      </c>
      <c r="C56" t="s">
        <v>17</v>
      </c>
      <c r="D56" t="s">
        <v>18</v>
      </c>
      <c r="E56">
        <v>119.3</v>
      </c>
      <c r="G56" t="str">
        <f t="shared" si="0"/>
        <v>July</v>
      </c>
      <c r="H56">
        <f t="shared" si="1"/>
        <v>7</v>
      </c>
      <c r="I56" t="str">
        <f t="shared" si="2"/>
        <v>200907</v>
      </c>
      <c r="J56">
        <f t="shared" si="3"/>
        <v>119.3</v>
      </c>
    </row>
    <row r="57" spans="1:10" x14ac:dyDescent="0.35">
      <c r="A57" t="s">
        <v>15</v>
      </c>
      <c r="B57" t="s">
        <v>73</v>
      </c>
      <c r="C57" t="s">
        <v>17</v>
      </c>
      <c r="D57" t="s">
        <v>18</v>
      </c>
      <c r="E57">
        <v>117.7</v>
      </c>
      <c r="G57" t="str">
        <f t="shared" si="0"/>
        <v>August</v>
      </c>
      <c r="H57">
        <f t="shared" si="1"/>
        <v>8</v>
      </c>
      <c r="I57" t="str">
        <f t="shared" si="2"/>
        <v>200908</v>
      </c>
      <c r="J57">
        <f t="shared" si="3"/>
        <v>117.7</v>
      </c>
    </row>
    <row r="58" spans="1:10" x14ac:dyDescent="0.35">
      <c r="A58" t="s">
        <v>15</v>
      </c>
      <c r="B58" t="s">
        <v>74</v>
      </c>
      <c r="C58" t="s">
        <v>17</v>
      </c>
      <c r="D58" t="s">
        <v>18</v>
      </c>
      <c r="E58">
        <v>117.7</v>
      </c>
      <c r="G58" t="str">
        <f t="shared" si="0"/>
        <v>September</v>
      </c>
      <c r="H58">
        <f t="shared" si="1"/>
        <v>9</v>
      </c>
      <c r="I58" t="str">
        <f t="shared" si="2"/>
        <v>200909</v>
      </c>
      <c r="J58">
        <f t="shared" si="3"/>
        <v>117.7</v>
      </c>
    </row>
    <row r="59" spans="1:10" x14ac:dyDescent="0.35">
      <c r="A59" t="s">
        <v>15</v>
      </c>
      <c r="B59" t="s">
        <v>75</v>
      </c>
      <c r="C59" t="s">
        <v>17</v>
      </c>
      <c r="D59" t="s">
        <v>18</v>
      </c>
      <c r="E59">
        <v>116.3</v>
      </c>
      <c r="G59" t="str">
        <f t="shared" si="0"/>
        <v>October</v>
      </c>
      <c r="H59">
        <f t="shared" si="1"/>
        <v>10</v>
      </c>
      <c r="I59" t="str">
        <f t="shared" si="2"/>
        <v>200910</v>
      </c>
      <c r="J59">
        <f t="shared" si="3"/>
        <v>116.3</v>
      </c>
    </row>
    <row r="60" spans="1:10" x14ac:dyDescent="0.35">
      <c r="A60" t="s">
        <v>15</v>
      </c>
      <c r="B60" t="s">
        <v>76</v>
      </c>
      <c r="C60" t="s">
        <v>17</v>
      </c>
      <c r="D60" t="s">
        <v>18</v>
      </c>
      <c r="E60">
        <v>115.9</v>
      </c>
      <c r="G60" t="str">
        <f t="shared" si="0"/>
        <v>November</v>
      </c>
      <c r="H60">
        <f t="shared" si="1"/>
        <v>11</v>
      </c>
      <c r="I60" t="str">
        <f t="shared" si="2"/>
        <v>200911</v>
      </c>
      <c r="J60">
        <f t="shared" si="3"/>
        <v>115.9</v>
      </c>
    </row>
    <row r="61" spans="1:10" x14ac:dyDescent="0.35">
      <c r="A61" t="s">
        <v>15</v>
      </c>
      <c r="B61" t="s">
        <v>77</v>
      </c>
      <c r="C61" t="s">
        <v>17</v>
      </c>
      <c r="D61" t="s">
        <v>18</v>
      </c>
      <c r="E61">
        <v>114.3</v>
      </c>
      <c r="G61" t="str">
        <f t="shared" si="0"/>
        <v>December</v>
      </c>
      <c r="H61">
        <f t="shared" si="1"/>
        <v>12</v>
      </c>
      <c r="I61" t="str">
        <f t="shared" si="2"/>
        <v>200912</v>
      </c>
      <c r="J61">
        <f t="shared" si="3"/>
        <v>114.3</v>
      </c>
    </row>
    <row r="62" spans="1:10" x14ac:dyDescent="0.35">
      <c r="A62" t="s">
        <v>15</v>
      </c>
      <c r="B62" t="s">
        <v>78</v>
      </c>
      <c r="C62" t="s">
        <v>17</v>
      </c>
      <c r="D62" t="s">
        <v>18</v>
      </c>
      <c r="E62">
        <v>113.2</v>
      </c>
      <c r="G62" t="str">
        <f t="shared" si="0"/>
        <v>January</v>
      </c>
      <c r="H62">
        <f t="shared" si="1"/>
        <v>1</v>
      </c>
      <c r="I62" t="str">
        <f t="shared" si="2"/>
        <v>201001</v>
      </c>
      <c r="J62">
        <f t="shared" si="3"/>
        <v>113.2</v>
      </c>
    </row>
    <row r="63" spans="1:10" x14ac:dyDescent="0.35">
      <c r="A63" t="s">
        <v>15</v>
      </c>
      <c r="B63" t="s">
        <v>79</v>
      </c>
      <c r="C63" t="s">
        <v>17</v>
      </c>
      <c r="D63" t="s">
        <v>18</v>
      </c>
      <c r="E63">
        <v>111.4</v>
      </c>
      <c r="G63" t="str">
        <f t="shared" si="0"/>
        <v>February</v>
      </c>
      <c r="H63">
        <f t="shared" si="1"/>
        <v>2</v>
      </c>
      <c r="I63" t="str">
        <f t="shared" si="2"/>
        <v>201002</v>
      </c>
      <c r="J63">
        <f t="shared" si="3"/>
        <v>111.4</v>
      </c>
    </row>
    <row r="64" spans="1:10" x14ac:dyDescent="0.35">
      <c r="A64" t="s">
        <v>15</v>
      </c>
      <c r="B64" t="s">
        <v>80</v>
      </c>
      <c r="C64" t="s">
        <v>17</v>
      </c>
      <c r="D64" t="s">
        <v>18</v>
      </c>
      <c r="E64">
        <v>110</v>
      </c>
      <c r="G64" t="str">
        <f t="shared" si="0"/>
        <v>March</v>
      </c>
      <c r="H64">
        <f t="shared" si="1"/>
        <v>3</v>
      </c>
      <c r="I64" t="str">
        <f t="shared" si="2"/>
        <v>201003</v>
      </c>
      <c r="J64">
        <f t="shared" si="3"/>
        <v>110</v>
      </c>
    </row>
    <row r="65" spans="1:10" x14ac:dyDescent="0.35">
      <c r="A65" t="s">
        <v>15</v>
      </c>
      <c r="B65" t="s">
        <v>81</v>
      </c>
      <c r="C65" t="s">
        <v>17</v>
      </c>
      <c r="D65" t="s">
        <v>18</v>
      </c>
      <c r="E65">
        <v>109.4</v>
      </c>
      <c r="G65" t="str">
        <f t="shared" si="0"/>
        <v>April</v>
      </c>
      <c r="H65">
        <f t="shared" si="1"/>
        <v>4</v>
      </c>
      <c r="I65" t="str">
        <f t="shared" si="2"/>
        <v>201004</v>
      </c>
      <c r="J65">
        <f t="shared" si="3"/>
        <v>109.4</v>
      </c>
    </row>
    <row r="66" spans="1:10" x14ac:dyDescent="0.35">
      <c r="A66" t="s">
        <v>15</v>
      </c>
      <c r="B66" t="s">
        <v>82</v>
      </c>
      <c r="C66" t="s">
        <v>17</v>
      </c>
      <c r="D66" t="s">
        <v>18</v>
      </c>
      <c r="E66">
        <v>107.5</v>
      </c>
      <c r="G66" t="str">
        <f t="shared" si="0"/>
        <v>May</v>
      </c>
      <c r="H66">
        <f t="shared" si="1"/>
        <v>5</v>
      </c>
      <c r="I66" t="str">
        <f t="shared" si="2"/>
        <v>201005</v>
      </c>
      <c r="J66">
        <f t="shared" si="3"/>
        <v>107.5</v>
      </c>
    </row>
    <row r="67" spans="1:10" x14ac:dyDescent="0.35">
      <c r="A67" t="s">
        <v>15</v>
      </c>
      <c r="B67" t="s">
        <v>83</v>
      </c>
      <c r="C67" t="s">
        <v>17</v>
      </c>
      <c r="D67" t="s">
        <v>18</v>
      </c>
      <c r="E67">
        <v>106.3</v>
      </c>
      <c r="G67" t="str">
        <f t="shared" ref="G67:G130" si="4">MID(B67,SEARCH(" ",B67)+1,LEN(B67))</f>
        <v>June</v>
      </c>
      <c r="H67">
        <f t="shared" ref="H67:H130" si="5">INDEX($Q$2:$Q$13,MATCH(G67,$P$2:$P$13,0))</f>
        <v>6</v>
      </c>
      <c r="I67" t="str">
        <f t="shared" ref="I67:I130" si="6">LEFT(B67,4)&amp;IF(H67&lt;10,"0"&amp;H67,H67)</f>
        <v>201006</v>
      </c>
      <c r="J67">
        <f t="shared" ref="J67:J130" si="7">E67</f>
        <v>106.3</v>
      </c>
    </row>
    <row r="68" spans="1:10" x14ac:dyDescent="0.35">
      <c r="A68" t="s">
        <v>15</v>
      </c>
      <c r="B68" t="s">
        <v>84</v>
      </c>
      <c r="C68" t="s">
        <v>17</v>
      </c>
      <c r="D68" t="s">
        <v>18</v>
      </c>
      <c r="E68">
        <v>105.2</v>
      </c>
      <c r="G68" t="str">
        <f t="shared" si="4"/>
        <v>July</v>
      </c>
      <c r="H68">
        <f t="shared" si="5"/>
        <v>7</v>
      </c>
      <c r="I68" t="str">
        <f t="shared" si="6"/>
        <v>201007</v>
      </c>
      <c r="J68">
        <f t="shared" si="7"/>
        <v>105.2</v>
      </c>
    </row>
    <row r="69" spans="1:10" x14ac:dyDescent="0.35">
      <c r="A69" t="s">
        <v>15</v>
      </c>
      <c r="B69" t="s">
        <v>85</v>
      </c>
      <c r="C69" t="s">
        <v>17</v>
      </c>
      <c r="D69" t="s">
        <v>18</v>
      </c>
      <c r="E69">
        <v>104.9</v>
      </c>
      <c r="G69" t="str">
        <f t="shared" si="4"/>
        <v>August</v>
      </c>
      <c r="H69">
        <f t="shared" si="5"/>
        <v>8</v>
      </c>
      <c r="I69" t="str">
        <f t="shared" si="6"/>
        <v>201008</v>
      </c>
      <c r="J69">
        <f t="shared" si="7"/>
        <v>104.9</v>
      </c>
    </row>
    <row r="70" spans="1:10" x14ac:dyDescent="0.35">
      <c r="A70" t="s">
        <v>15</v>
      </c>
      <c r="B70" t="s">
        <v>86</v>
      </c>
      <c r="C70" t="s">
        <v>17</v>
      </c>
      <c r="D70" t="s">
        <v>18</v>
      </c>
      <c r="E70">
        <v>103.6</v>
      </c>
      <c r="G70" t="str">
        <f t="shared" si="4"/>
        <v>September</v>
      </c>
      <c r="H70">
        <f t="shared" si="5"/>
        <v>9</v>
      </c>
      <c r="I70" t="str">
        <f t="shared" si="6"/>
        <v>201009</v>
      </c>
      <c r="J70">
        <f t="shared" si="7"/>
        <v>103.6</v>
      </c>
    </row>
    <row r="71" spans="1:10" x14ac:dyDescent="0.35">
      <c r="A71" t="s">
        <v>15</v>
      </c>
      <c r="B71" t="s">
        <v>87</v>
      </c>
      <c r="C71" t="s">
        <v>17</v>
      </c>
      <c r="D71" t="s">
        <v>18</v>
      </c>
      <c r="E71">
        <v>101.9</v>
      </c>
      <c r="G71" t="str">
        <f t="shared" si="4"/>
        <v>October</v>
      </c>
      <c r="H71">
        <f t="shared" si="5"/>
        <v>10</v>
      </c>
      <c r="I71" t="str">
        <f t="shared" si="6"/>
        <v>201010</v>
      </c>
      <c r="J71">
        <f t="shared" si="7"/>
        <v>101.9</v>
      </c>
    </row>
    <row r="72" spans="1:10" x14ac:dyDescent="0.35">
      <c r="A72" t="s">
        <v>15</v>
      </c>
      <c r="B72" t="s">
        <v>88</v>
      </c>
      <c r="C72" t="s">
        <v>17</v>
      </c>
      <c r="D72" t="s">
        <v>18</v>
      </c>
      <c r="E72">
        <v>99.8</v>
      </c>
      <c r="G72" t="str">
        <f t="shared" si="4"/>
        <v>November</v>
      </c>
      <c r="H72">
        <f t="shared" si="5"/>
        <v>11</v>
      </c>
      <c r="I72" t="str">
        <f t="shared" si="6"/>
        <v>201011</v>
      </c>
      <c r="J72">
        <f t="shared" si="7"/>
        <v>99.8</v>
      </c>
    </row>
    <row r="73" spans="1:10" x14ac:dyDescent="0.35">
      <c r="A73" t="s">
        <v>15</v>
      </c>
      <c r="B73" t="s">
        <v>89</v>
      </c>
      <c r="C73" t="s">
        <v>17</v>
      </c>
      <c r="D73" t="s">
        <v>18</v>
      </c>
      <c r="E73">
        <v>98.3</v>
      </c>
      <c r="G73" t="str">
        <f t="shared" si="4"/>
        <v>December</v>
      </c>
      <c r="H73">
        <f t="shared" si="5"/>
        <v>12</v>
      </c>
      <c r="I73" t="str">
        <f t="shared" si="6"/>
        <v>201012</v>
      </c>
      <c r="J73">
        <f t="shared" si="7"/>
        <v>98.3</v>
      </c>
    </row>
    <row r="74" spans="1:10" x14ac:dyDescent="0.35">
      <c r="A74" t="s">
        <v>15</v>
      </c>
      <c r="B74" t="s">
        <v>90</v>
      </c>
      <c r="C74" t="s">
        <v>17</v>
      </c>
      <c r="D74" t="s">
        <v>18</v>
      </c>
      <c r="E74">
        <v>97.5</v>
      </c>
      <c r="G74" t="str">
        <f t="shared" si="4"/>
        <v>January</v>
      </c>
      <c r="H74">
        <f t="shared" si="5"/>
        <v>1</v>
      </c>
      <c r="I74" t="str">
        <f t="shared" si="6"/>
        <v>201101</v>
      </c>
      <c r="J74">
        <f t="shared" si="7"/>
        <v>97.5</v>
      </c>
    </row>
    <row r="75" spans="1:10" x14ac:dyDescent="0.35">
      <c r="A75" t="s">
        <v>15</v>
      </c>
      <c r="B75" t="s">
        <v>91</v>
      </c>
      <c r="C75" t="s">
        <v>17</v>
      </c>
      <c r="D75" t="s">
        <v>18</v>
      </c>
      <c r="E75">
        <v>95.6</v>
      </c>
      <c r="G75" t="str">
        <f t="shared" si="4"/>
        <v>February</v>
      </c>
      <c r="H75">
        <f t="shared" si="5"/>
        <v>2</v>
      </c>
      <c r="I75" t="str">
        <f t="shared" si="6"/>
        <v>201102</v>
      </c>
      <c r="J75">
        <f t="shared" si="7"/>
        <v>95.6</v>
      </c>
    </row>
    <row r="76" spans="1:10" x14ac:dyDescent="0.35">
      <c r="A76" t="s">
        <v>15</v>
      </c>
      <c r="B76" t="s">
        <v>92</v>
      </c>
      <c r="C76" t="s">
        <v>17</v>
      </c>
      <c r="D76" t="s">
        <v>18</v>
      </c>
      <c r="E76">
        <v>93.3</v>
      </c>
      <c r="G76" t="str">
        <f t="shared" si="4"/>
        <v>March</v>
      </c>
      <c r="H76">
        <f t="shared" si="5"/>
        <v>3</v>
      </c>
      <c r="I76" t="str">
        <f t="shared" si="6"/>
        <v>201103</v>
      </c>
      <c r="J76">
        <f t="shared" si="7"/>
        <v>93.3</v>
      </c>
    </row>
    <row r="77" spans="1:10" x14ac:dyDescent="0.35">
      <c r="A77" t="s">
        <v>15</v>
      </c>
      <c r="B77" t="s">
        <v>93</v>
      </c>
      <c r="C77" t="s">
        <v>17</v>
      </c>
      <c r="D77" t="s">
        <v>18</v>
      </c>
      <c r="E77">
        <v>92</v>
      </c>
      <c r="G77" t="str">
        <f t="shared" si="4"/>
        <v>April</v>
      </c>
      <c r="H77">
        <f t="shared" si="5"/>
        <v>4</v>
      </c>
      <c r="I77" t="str">
        <f t="shared" si="6"/>
        <v>201104</v>
      </c>
      <c r="J77">
        <f t="shared" si="7"/>
        <v>92</v>
      </c>
    </row>
    <row r="78" spans="1:10" x14ac:dyDescent="0.35">
      <c r="A78" t="s">
        <v>15</v>
      </c>
      <c r="B78" t="s">
        <v>94</v>
      </c>
      <c r="C78" t="s">
        <v>17</v>
      </c>
      <c r="D78" t="s">
        <v>18</v>
      </c>
      <c r="E78">
        <v>90.4</v>
      </c>
      <c r="G78" t="str">
        <f t="shared" si="4"/>
        <v>May</v>
      </c>
      <c r="H78">
        <f t="shared" si="5"/>
        <v>5</v>
      </c>
      <c r="I78" t="str">
        <f t="shared" si="6"/>
        <v>201105</v>
      </c>
      <c r="J78">
        <f t="shared" si="7"/>
        <v>90.4</v>
      </c>
    </row>
    <row r="79" spans="1:10" x14ac:dyDescent="0.35">
      <c r="A79" t="s">
        <v>15</v>
      </c>
      <c r="B79" t="s">
        <v>95</v>
      </c>
      <c r="C79" t="s">
        <v>17</v>
      </c>
      <c r="D79" t="s">
        <v>18</v>
      </c>
      <c r="E79">
        <v>89.1</v>
      </c>
      <c r="G79" t="str">
        <f t="shared" si="4"/>
        <v>June</v>
      </c>
      <c r="H79">
        <f t="shared" si="5"/>
        <v>6</v>
      </c>
      <c r="I79" t="str">
        <f t="shared" si="6"/>
        <v>201106</v>
      </c>
      <c r="J79">
        <f t="shared" si="7"/>
        <v>89.1</v>
      </c>
    </row>
    <row r="80" spans="1:10" x14ac:dyDescent="0.35">
      <c r="A80" t="s">
        <v>15</v>
      </c>
      <c r="B80" t="s">
        <v>96</v>
      </c>
      <c r="C80" t="s">
        <v>17</v>
      </c>
      <c r="D80" t="s">
        <v>18</v>
      </c>
      <c r="E80">
        <v>87.2</v>
      </c>
      <c r="G80" t="str">
        <f t="shared" si="4"/>
        <v>July</v>
      </c>
      <c r="H80">
        <f t="shared" si="5"/>
        <v>7</v>
      </c>
      <c r="I80" t="str">
        <f t="shared" si="6"/>
        <v>201107</v>
      </c>
      <c r="J80">
        <f t="shared" si="7"/>
        <v>87.2</v>
      </c>
    </row>
    <row r="81" spans="1:10" x14ac:dyDescent="0.35">
      <c r="A81" t="s">
        <v>15</v>
      </c>
      <c r="B81" t="s">
        <v>97</v>
      </c>
      <c r="C81" t="s">
        <v>17</v>
      </c>
      <c r="D81" t="s">
        <v>18</v>
      </c>
      <c r="E81">
        <v>85</v>
      </c>
      <c r="G81" t="str">
        <f t="shared" si="4"/>
        <v>August</v>
      </c>
      <c r="H81">
        <f t="shared" si="5"/>
        <v>8</v>
      </c>
      <c r="I81" t="str">
        <f t="shared" si="6"/>
        <v>201108</v>
      </c>
      <c r="J81">
        <f t="shared" si="7"/>
        <v>85</v>
      </c>
    </row>
    <row r="82" spans="1:10" x14ac:dyDescent="0.35">
      <c r="A82" t="s">
        <v>15</v>
      </c>
      <c r="B82" t="s">
        <v>98</v>
      </c>
      <c r="C82" t="s">
        <v>17</v>
      </c>
      <c r="D82" t="s">
        <v>18</v>
      </c>
      <c r="E82">
        <v>83.2</v>
      </c>
      <c r="G82" t="str">
        <f t="shared" si="4"/>
        <v>September</v>
      </c>
      <c r="H82">
        <f t="shared" si="5"/>
        <v>9</v>
      </c>
      <c r="I82" t="str">
        <f t="shared" si="6"/>
        <v>201109</v>
      </c>
      <c r="J82">
        <f t="shared" si="7"/>
        <v>83.2</v>
      </c>
    </row>
    <row r="83" spans="1:10" x14ac:dyDescent="0.35">
      <c r="A83" t="s">
        <v>15</v>
      </c>
      <c r="B83" t="s">
        <v>99</v>
      </c>
      <c r="C83" t="s">
        <v>17</v>
      </c>
      <c r="D83" t="s">
        <v>18</v>
      </c>
      <c r="E83">
        <v>81.7</v>
      </c>
      <c r="G83" t="str">
        <f t="shared" si="4"/>
        <v>October</v>
      </c>
      <c r="H83">
        <f t="shared" si="5"/>
        <v>10</v>
      </c>
      <c r="I83" t="str">
        <f t="shared" si="6"/>
        <v>201110</v>
      </c>
      <c r="J83">
        <f t="shared" si="7"/>
        <v>81.7</v>
      </c>
    </row>
    <row r="84" spans="1:10" x14ac:dyDescent="0.35">
      <c r="A84" t="s">
        <v>15</v>
      </c>
      <c r="B84" t="s">
        <v>100</v>
      </c>
      <c r="C84" t="s">
        <v>17</v>
      </c>
      <c r="D84" t="s">
        <v>18</v>
      </c>
      <c r="E84">
        <v>80.3</v>
      </c>
      <c r="G84" t="str">
        <f t="shared" si="4"/>
        <v>November</v>
      </c>
      <c r="H84">
        <f t="shared" si="5"/>
        <v>11</v>
      </c>
      <c r="I84" t="str">
        <f t="shared" si="6"/>
        <v>201111</v>
      </c>
      <c r="J84">
        <f t="shared" si="7"/>
        <v>80.3</v>
      </c>
    </row>
    <row r="85" spans="1:10" x14ac:dyDescent="0.35">
      <c r="A85" t="s">
        <v>15</v>
      </c>
      <c r="B85" t="s">
        <v>101</v>
      </c>
      <c r="C85" t="s">
        <v>17</v>
      </c>
      <c r="D85" t="s">
        <v>18</v>
      </c>
      <c r="E85">
        <v>79.099999999999994</v>
      </c>
      <c r="G85" t="str">
        <f t="shared" si="4"/>
        <v>December</v>
      </c>
      <c r="H85">
        <f t="shared" si="5"/>
        <v>12</v>
      </c>
      <c r="I85" t="str">
        <f t="shared" si="6"/>
        <v>201112</v>
      </c>
      <c r="J85">
        <f t="shared" si="7"/>
        <v>79.099999999999994</v>
      </c>
    </row>
    <row r="86" spans="1:10" x14ac:dyDescent="0.35">
      <c r="A86" t="s">
        <v>15</v>
      </c>
      <c r="B86" t="s">
        <v>102</v>
      </c>
      <c r="C86" t="s">
        <v>17</v>
      </c>
      <c r="D86" t="s">
        <v>18</v>
      </c>
      <c r="E86">
        <v>77.8</v>
      </c>
      <c r="G86" t="str">
        <f t="shared" si="4"/>
        <v>January</v>
      </c>
      <c r="H86">
        <f t="shared" si="5"/>
        <v>1</v>
      </c>
      <c r="I86" t="str">
        <f t="shared" si="6"/>
        <v>201201</v>
      </c>
      <c r="J86">
        <f t="shared" si="7"/>
        <v>77.8</v>
      </c>
    </row>
    <row r="87" spans="1:10" x14ac:dyDescent="0.35">
      <c r="A87" t="s">
        <v>15</v>
      </c>
      <c r="B87" t="s">
        <v>103</v>
      </c>
      <c r="C87" t="s">
        <v>17</v>
      </c>
      <c r="D87" t="s">
        <v>18</v>
      </c>
      <c r="E87">
        <v>76</v>
      </c>
      <c r="G87" t="str">
        <f t="shared" si="4"/>
        <v>February</v>
      </c>
      <c r="H87">
        <f t="shared" si="5"/>
        <v>2</v>
      </c>
      <c r="I87" t="str">
        <f t="shared" si="6"/>
        <v>201202</v>
      </c>
      <c r="J87">
        <f t="shared" si="7"/>
        <v>76</v>
      </c>
    </row>
    <row r="88" spans="1:10" x14ac:dyDescent="0.35">
      <c r="A88" t="s">
        <v>15</v>
      </c>
      <c r="B88" t="s">
        <v>104</v>
      </c>
      <c r="C88" t="s">
        <v>17</v>
      </c>
      <c r="D88" t="s">
        <v>18</v>
      </c>
      <c r="E88">
        <v>76.400000000000006</v>
      </c>
      <c r="G88" t="str">
        <f t="shared" si="4"/>
        <v>March</v>
      </c>
      <c r="H88">
        <f t="shared" si="5"/>
        <v>3</v>
      </c>
      <c r="I88" t="str">
        <f t="shared" si="6"/>
        <v>201203</v>
      </c>
      <c r="J88">
        <f t="shared" si="7"/>
        <v>76.400000000000006</v>
      </c>
    </row>
    <row r="89" spans="1:10" x14ac:dyDescent="0.35">
      <c r="A89" t="s">
        <v>15</v>
      </c>
      <c r="B89" t="s">
        <v>105</v>
      </c>
      <c r="C89" t="s">
        <v>17</v>
      </c>
      <c r="D89" t="s">
        <v>18</v>
      </c>
      <c r="E89">
        <v>75.2</v>
      </c>
      <c r="G89" t="str">
        <f t="shared" si="4"/>
        <v>April</v>
      </c>
      <c r="H89">
        <f t="shared" si="5"/>
        <v>4</v>
      </c>
      <c r="I89" t="str">
        <f t="shared" si="6"/>
        <v>201204</v>
      </c>
      <c r="J89">
        <f t="shared" si="7"/>
        <v>75.2</v>
      </c>
    </row>
    <row r="90" spans="1:10" x14ac:dyDescent="0.35">
      <c r="A90" t="s">
        <v>15</v>
      </c>
      <c r="B90" t="s">
        <v>106</v>
      </c>
      <c r="C90" t="s">
        <v>17</v>
      </c>
      <c r="D90" t="s">
        <v>18</v>
      </c>
      <c r="E90">
        <v>75</v>
      </c>
      <c r="G90" t="str">
        <f t="shared" si="4"/>
        <v>May</v>
      </c>
      <c r="H90">
        <f t="shared" si="5"/>
        <v>5</v>
      </c>
      <c r="I90" t="str">
        <f t="shared" si="6"/>
        <v>201205</v>
      </c>
      <c r="J90">
        <f t="shared" si="7"/>
        <v>75</v>
      </c>
    </row>
    <row r="91" spans="1:10" x14ac:dyDescent="0.35">
      <c r="A91" t="s">
        <v>15</v>
      </c>
      <c r="B91" t="s">
        <v>107</v>
      </c>
      <c r="C91" t="s">
        <v>17</v>
      </c>
      <c r="D91" t="s">
        <v>18</v>
      </c>
      <c r="E91">
        <v>74.8</v>
      </c>
      <c r="G91" t="str">
        <f t="shared" si="4"/>
        <v>June</v>
      </c>
      <c r="H91">
        <f t="shared" si="5"/>
        <v>6</v>
      </c>
      <c r="I91" t="str">
        <f t="shared" si="6"/>
        <v>201206</v>
      </c>
      <c r="J91">
        <f t="shared" si="7"/>
        <v>74.8</v>
      </c>
    </row>
    <row r="92" spans="1:10" x14ac:dyDescent="0.35">
      <c r="A92" t="s">
        <v>15</v>
      </c>
      <c r="B92" t="s">
        <v>108</v>
      </c>
      <c r="C92" t="s">
        <v>17</v>
      </c>
      <c r="D92" t="s">
        <v>18</v>
      </c>
      <c r="E92">
        <v>75.599999999999994</v>
      </c>
      <c r="G92" t="str">
        <f t="shared" si="4"/>
        <v>July</v>
      </c>
      <c r="H92">
        <f t="shared" si="5"/>
        <v>7</v>
      </c>
      <c r="I92" t="str">
        <f t="shared" si="6"/>
        <v>201207</v>
      </c>
      <c r="J92">
        <f t="shared" si="7"/>
        <v>75.599999999999994</v>
      </c>
    </row>
    <row r="93" spans="1:10" x14ac:dyDescent="0.35">
      <c r="A93" t="s">
        <v>15</v>
      </c>
      <c r="B93" t="s">
        <v>109</v>
      </c>
      <c r="C93" t="s">
        <v>17</v>
      </c>
      <c r="D93" t="s">
        <v>18</v>
      </c>
      <c r="E93">
        <v>75.7</v>
      </c>
      <c r="G93" t="str">
        <f t="shared" si="4"/>
        <v>August</v>
      </c>
      <c r="H93">
        <f t="shared" si="5"/>
        <v>8</v>
      </c>
      <c r="I93" t="str">
        <f t="shared" si="6"/>
        <v>201208</v>
      </c>
      <c r="J93">
        <f t="shared" si="7"/>
        <v>75.7</v>
      </c>
    </row>
    <row r="94" spans="1:10" x14ac:dyDescent="0.35">
      <c r="A94" t="s">
        <v>15</v>
      </c>
      <c r="B94" t="s">
        <v>110</v>
      </c>
      <c r="C94" t="s">
        <v>17</v>
      </c>
      <c r="D94" t="s">
        <v>18</v>
      </c>
      <c r="E94">
        <v>76.3</v>
      </c>
      <c r="G94" t="str">
        <f t="shared" si="4"/>
        <v>September</v>
      </c>
      <c r="H94">
        <f t="shared" si="5"/>
        <v>9</v>
      </c>
      <c r="I94" t="str">
        <f t="shared" si="6"/>
        <v>201209</v>
      </c>
      <c r="J94">
        <f t="shared" si="7"/>
        <v>76.3</v>
      </c>
    </row>
    <row r="95" spans="1:10" x14ac:dyDescent="0.35">
      <c r="A95" t="s">
        <v>15</v>
      </c>
      <c r="B95" t="s">
        <v>111</v>
      </c>
      <c r="C95" t="s">
        <v>17</v>
      </c>
      <c r="D95" t="s">
        <v>18</v>
      </c>
      <c r="E95">
        <v>76.599999999999994</v>
      </c>
      <c r="G95" t="str">
        <f t="shared" si="4"/>
        <v>October</v>
      </c>
      <c r="H95">
        <f t="shared" si="5"/>
        <v>10</v>
      </c>
      <c r="I95" t="str">
        <f t="shared" si="6"/>
        <v>201210</v>
      </c>
      <c r="J95">
        <f t="shared" si="7"/>
        <v>76.599999999999994</v>
      </c>
    </row>
    <row r="96" spans="1:10" x14ac:dyDescent="0.35">
      <c r="A96" t="s">
        <v>15</v>
      </c>
      <c r="B96" t="s">
        <v>112</v>
      </c>
      <c r="C96" t="s">
        <v>17</v>
      </c>
      <c r="D96" t="s">
        <v>18</v>
      </c>
      <c r="E96">
        <v>76.3</v>
      </c>
      <c r="G96" t="str">
        <f t="shared" si="4"/>
        <v>November</v>
      </c>
      <c r="H96">
        <f t="shared" si="5"/>
        <v>11</v>
      </c>
      <c r="I96" t="str">
        <f t="shared" si="6"/>
        <v>201211</v>
      </c>
      <c r="J96">
        <f t="shared" si="7"/>
        <v>76.3</v>
      </c>
    </row>
    <row r="97" spans="1:10" x14ac:dyDescent="0.35">
      <c r="A97" t="s">
        <v>15</v>
      </c>
      <c r="B97" t="s">
        <v>113</v>
      </c>
      <c r="C97" t="s">
        <v>17</v>
      </c>
      <c r="D97" t="s">
        <v>18</v>
      </c>
      <c r="E97">
        <v>76.599999999999994</v>
      </c>
      <c r="G97" t="str">
        <f t="shared" si="4"/>
        <v>December</v>
      </c>
      <c r="H97">
        <f t="shared" si="5"/>
        <v>12</v>
      </c>
      <c r="I97" t="str">
        <f t="shared" si="6"/>
        <v>201212</v>
      </c>
      <c r="J97">
        <f t="shared" si="7"/>
        <v>76.599999999999994</v>
      </c>
    </row>
    <row r="98" spans="1:10" x14ac:dyDescent="0.35">
      <c r="A98" t="s">
        <v>15</v>
      </c>
      <c r="B98" t="s">
        <v>114</v>
      </c>
      <c r="C98" t="s">
        <v>17</v>
      </c>
      <c r="D98" t="s">
        <v>18</v>
      </c>
      <c r="E98">
        <v>75.2</v>
      </c>
      <c r="G98" t="str">
        <f t="shared" si="4"/>
        <v>January</v>
      </c>
      <c r="H98">
        <f t="shared" si="5"/>
        <v>1</v>
      </c>
      <c r="I98" t="str">
        <f t="shared" si="6"/>
        <v>201301</v>
      </c>
      <c r="J98">
        <f t="shared" si="7"/>
        <v>75.2</v>
      </c>
    </row>
    <row r="99" spans="1:10" x14ac:dyDescent="0.35">
      <c r="A99" t="s">
        <v>15</v>
      </c>
      <c r="B99" t="s">
        <v>115</v>
      </c>
      <c r="C99" t="s">
        <v>17</v>
      </c>
      <c r="D99" t="s">
        <v>18</v>
      </c>
      <c r="E99">
        <v>74.400000000000006</v>
      </c>
      <c r="G99" t="str">
        <f t="shared" si="4"/>
        <v>February</v>
      </c>
      <c r="H99">
        <f t="shared" si="5"/>
        <v>2</v>
      </c>
      <c r="I99" t="str">
        <f t="shared" si="6"/>
        <v>201302</v>
      </c>
      <c r="J99">
        <f t="shared" si="7"/>
        <v>74.400000000000006</v>
      </c>
    </row>
    <row r="100" spans="1:10" x14ac:dyDescent="0.35">
      <c r="A100" t="s">
        <v>15</v>
      </c>
      <c r="B100" t="s">
        <v>116</v>
      </c>
      <c r="C100" t="s">
        <v>17</v>
      </c>
      <c r="D100" t="s">
        <v>18</v>
      </c>
      <c r="E100">
        <v>73.400000000000006</v>
      </c>
      <c r="G100" t="str">
        <f t="shared" si="4"/>
        <v>March</v>
      </c>
      <c r="H100">
        <f t="shared" si="5"/>
        <v>3</v>
      </c>
      <c r="I100" t="str">
        <f t="shared" si="6"/>
        <v>201303</v>
      </c>
      <c r="J100">
        <f t="shared" si="7"/>
        <v>73.400000000000006</v>
      </c>
    </row>
    <row r="101" spans="1:10" x14ac:dyDescent="0.35">
      <c r="A101" t="s">
        <v>15</v>
      </c>
      <c r="B101" t="s">
        <v>117</v>
      </c>
      <c r="C101" t="s">
        <v>17</v>
      </c>
      <c r="D101" t="s">
        <v>18</v>
      </c>
      <c r="E101">
        <v>73.7</v>
      </c>
      <c r="G101" t="str">
        <f t="shared" si="4"/>
        <v>April</v>
      </c>
      <c r="H101">
        <f t="shared" si="5"/>
        <v>4</v>
      </c>
      <c r="I101" t="str">
        <f t="shared" si="6"/>
        <v>201304</v>
      </c>
      <c r="J101">
        <f t="shared" si="7"/>
        <v>73.7</v>
      </c>
    </row>
    <row r="102" spans="1:10" x14ac:dyDescent="0.35">
      <c r="A102" t="s">
        <v>15</v>
      </c>
      <c r="B102" t="s">
        <v>118</v>
      </c>
      <c r="C102" t="s">
        <v>17</v>
      </c>
      <c r="D102" t="s">
        <v>18</v>
      </c>
      <c r="E102">
        <v>73.7</v>
      </c>
      <c r="G102" t="str">
        <f t="shared" si="4"/>
        <v>May</v>
      </c>
      <c r="H102">
        <f t="shared" si="5"/>
        <v>5</v>
      </c>
      <c r="I102" t="str">
        <f t="shared" si="6"/>
        <v>201305</v>
      </c>
      <c r="J102">
        <f t="shared" si="7"/>
        <v>73.7</v>
      </c>
    </row>
    <row r="103" spans="1:10" x14ac:dyDescent="0.35">
      <c r="A103" t="s">
        <v>15</v>
      </c>
      <c r="B103" t="s">
        <v>119</v>
      </c>
      <c r="C103" t="s">
        <v>17</v>
      </c>
      <c r="D103" t="s">
        <v>18</v>
      </c>
      <c r="E103">
        <v>75.599999999999994</v>
      </c>
      <c r="G103" t="str">
        <f t="shared" si="4"/>
        <v>June</v>
      </c>
      <c r="H103">
        <f t="shared" si="5"/>
        <v>6</v>
      </c>
      <c r="I103" t="str">
        <f t="shared" si="6"/>
        <v>201306</v>
      </c>
      <c r="J103">
        <f t="shared" si="7"/>
        <v>75.599999999999994</v>
      </c>
    </row>
    <row r="104" spans="1:10" x14ac:dyDescent="0.35">
      <c r="A104" t="s">
        <v>15</v>
      </c>
      <c r="B104" t="s">
        <v>120</v>
      </c>
      <c r="C104" t="s">
        <v>17</v>
      </c>
      <c r="D104" t="s">
        <v>18</v>
      </c>
      <c r="E104">
        <v>77.400000000000006</v>
      </c>
      <c r="G104" t="str">
        <f t="shared" si="4"/>
        <v>July</v>
      </c>
      <c r="H104">
        <f t="shared" si="5"/>
        <v>7</v>
      </c>
      <c r="I104" t="str">
        <f t="shared" si="6"/>
        <v>201307</v>
      </c>
      <c r="J104">
        <f t="shared" si="7"/>
        <v>77.400000000000006</v>
      </c>
    </row>
    <row r="105" spans="1:10" x14ac:dyDescent="0.35">
      <c r="A105" t="s">
        <v>15</v>
      </c>
      <c r="B105" t="s">
        <v>121</v>
      </c>
      <c r="C105" t="s">
        <v>17</v>
      </c>
      <c r="D105" t="s">
        <v>18</v>
      </c>
      <c r="E105">
        <v>78.5</v>
      </c>
      <c r="G105" t="str">
        <f t="shared" si="4"/>
        <v>August</v>
      </c>
      <c r="H105">
        <f t="shared" si="5"/>
        <v>8</v>
      </c>
      <c r="I105" t="str">
        <f t="shared" si="6"/>
        <v>201308</v>
      </c>
      <c r="J105">
        <f t="shared" si="7"/>
        <v>78.5</v>
      </c>
    </row>
    <row r="106" spans="1:10" x14ac:dyDescent="0.35">
      <c r="A106" t="s">
        <v>15</v>
      </c>
      <c r="B106" t="s">
        <v>122</v>
      </c>
      <c r="C106" t="s">
        <v>17</v>
      </c>
      <c r="D106" t="s">
        <v>18</v>
      </c>
      <c r="E106">
        <v>79.7</v>
      </c>
      <c r="G106" t="str">
        <f t="shared" si="4"/>
        <v>September</v>
      </c>
      <c r="H106">
        <f t="shared" si="5"/>
        <v>9</v>
      </c>
      <c r="I106" t="str">
        <f t="shared" si="6"/>
        <v>201309</v>
      </c>
      <c r="J106">
        <f t="shared" si="7"/>
        <v>79.7</v>
      </c>
    </row>
    <row r="107" spans="1:10" x14ac:dyDescent="0.35">
      <c r="A107" t="s">
        <v>15</v>
      </c>
      <c r="B107" t="s">
        <v>123</v>
      </c>
      <c r="C107" t="s">
        <v>17</v>
      </c>
      <c r="D107" t="s">
        <v>18</v>
      </c>
      <c r="E107">
        <v>80.2</v>
      </c>
      <c r="G107" t="str">
        <f t="shared" si="4"/>
        <v>October</v>
      </c>
      <c r="H107">
        <f t="shared" si="5"/>
        <v>10</v>
      </c>
      <c r="I107" t="str">
        <f t="shared" si="6"/>
        <v>201310</v>
      </c>
      <c r="J107">
        <f t="shared" si="7"/>
        <v>80.2</v>
      </c>
    </row>
    <row r="108" spans="1:10" x14ac:dyDescent="0.35">
      <c r="A108" t="s">
        <v>15</v>
      </c>
      <c r="B108" t="s">
        <v>124</v>
      </c>
      <c r="C108" t="s">
        <v>17</v>
      </c>
      <c r="D108" t="s">
        <v>18</v>
      </c>
      <c r="E108">
        <v>80.599999999999994</v>
      </c>
      <c r="G108" t="str">
        <f t="shared" si="4"/>
        <v>November</v>
      </c>
      <c r="H108">
        <f t="shared" si="5"/>
        <v>11</v>
      </c>
      <c r="I108" t="str">
        <f t="shared" si="6"/>
        <v>201311</v>
      </c>
      <c r="J108">
        <f t="shared" si="7"/>
        <v>80.599999999999994</v>
      </c>
    </row>
    <row r="109" spans="1:10" x14ac:dyDescent="0.35">
      <c r="A109" t="s">
        <v>15</v>
      </c>
      <c r="B109" t="s">
        <v>125</v>
      </c>
      <c r="C109" t="s">
        <v>17</v>
      </c>
      <c r="D109" t="s">
        <v>18</v>
      </c>
      <c r="E109">
        <v>81.5</v>
      </c>
      <c r="G109" t="str">
        <f t="shared" si="4"/>
        <v>December</v>
      </c>
      <c r="H109">
        <f t="shared" si="5"/>
        <v>12</v>
      </c>
      <c r="I109" t="str">
        <f t="shared" si="6"/>
        <v>201312</v>
      </c>
      <c r="J109">
        <f t="shared" si="7"/>
        <v>81.5</v>
      </c>
    </row>
    <row r="110" spans="1:10" x14ac:dyDescent="0.35">
      <c r="A110" t="s">
        <v>15</v>
      </c>
      <c r="B110" t="s">
        <v>126</v>
      </c>
      <c r="C110" t="s">
        <v>17</v>
      </c>
      <c r="D110" t="s">
        <v>18</v>
      </c>
      <c r="E110">
        <v>81.599999999999994</v>
      </c>
      <c r="G110" t="str">
        <f t="shared" si="4"/>
        <v>January</v>
      </c>
      <c r="H110">
        <f t="shared" si="5"/>
        <v>1</v>
      </c>
      <c r="I110" t="str">
        <f t="shared" si="6"/>
        <v>201401</v>
      </c>
      <c r="J110">
        <f t="shared" si="7"/>
        <v>81.599999999999994</v>
      </c>
    </row>
    <row r="111" spans="1:10" x14ac:dyDescent="0.35">
      <c r="A111" t="s">
        <v>15</v>
      </c>
      <c r="B111" t="s">
        <v>127</v>
      </c>
      <c r="C111" t="s">
        <v>17</v>
      </c>
      <c r="D111" t="s">
        <v>18</v>
      </c>
      <c r="E111">
        <v>82</v>
      </c>
      <c r="G111" t="str">
        <f t="shared" si="4"/>
        <v>February</v>
      </c>
      <c r="H111">
        <f t="shared" si="5"/>
        <v>2</v>
      </c>
      <c r="I111" t="str">
        <f t="shared" si="6"/>
        <v>201402</v>
      </c>
      <c r="J111">
        <f t="shared" si="7"/>
        <v>82</v>
      </c>
    </row>
    <row r="112" spans="1:10" x14ac:dyDescent="0.35">
      <c r="A112" t="s">
        <v>15</v>
      </c>
      <c r="B112" t="s">
        <v>128</v>
      </c>
      <c r="C112" t="s">
        <v>17</v>
      </c>
      <c r="D112" t="s">
        <v>18</v>
      </c>
      <c r="E112">
        <v>82.5</v>
      </c>
      <c r="G112" t="str">
        <f t="shared" si="4"/>
        <v>March</v>
      </c>
      <c r="H112">
        <f t="shared" si="5"/>
        <v>3</v>
      </c>
      <c r="I112" t="str">
        <f t="shared" si="6"/>
        <v>201403</v>
      </c>
      <c r="J112">
        <f t="shared" si="7"/>
        <v>82.5</v>
      </c>
    </row>
    <row r="113" spans="1:10" x14ac:dyDescent="0.35">
      <c r="A113" t="s">
        <v>15</v>
      </c>
      <c r="B113" t="s">
        <v>129</v>
      </c>
      <c r="C113" t="s">
        <v>17</v>
      </c>
      <c r="D113" t="s">
        <v>18</v>
      </c>
      <c r="E113">
        <v>84.3</v>
      </c>
      <c r="G113" t="str">
        <f t="shared" si="4"/>
        <v>April</v>
      </c>
      <c r="H113">
        <f t="shared" si="5"/>
        <v>4</v>
      </c>
      <c r="I113" t="str">
        <f t="shared" si="6"/>
        <v>201404</v>
      </c>
      <c r="J113">
        <f t="shared" si="7"/>
        <v>84.3</v>
      </c>
    </row>
    <row r="114" spans="1:10" x14ac:dyDescent="0.35">
      <c r="A114" t="s">
        <v>15</v>
      </c>
      <c r="B114" t="s">
        <v>130</v>
      </c>
      <c r="C114" t="s">
        <v>17</v>
      </c>
      <c r="D114" t="s">
        <v>18</v>
      </c>
      <c r="E114">
        <v>86.5</v>
      </c>
      <c r="G114" t="str">
        <f t="shared" si="4"/>
        <v>May</v>
      </c>
      <c r="H114">
        <f t="shared" si="5"/>
        <v>5</v>
      </c>
      <c r="I114" t="str">
        <f t="shared" si="6"/>
        <v>201405</v>
      </c>
      <c r="J114">
        <f t="shared" si="7"/>
        <v>86.5</v>
      </c>
    </row>
    <row r="115" spans="1:10" x14ac:dyDescent="0.35">
      <c r="A115" t="s">
        <v>15</v>
      </c>
      <c r="B115" t="s">
        <v>131</v>
      </c>
      <c r="C115" t="s">
        <v>17</v>
      </c>
      <c r="D115" t="s">
        <v>18</v>
      </c>
      <c r="E115">
        <v>89</v>
      </c>
      <c r="G115" t="str">
        <f t="shared" si="4"/>
        <v>June</v>
      </c>
      <c r="H115">
        <f t="shared" si="5"/>
        <v>6</v>
      </c>
      <c r="I115" t="str">
        <f t="shared" si="6"/>
        <v>201406</v>
      </c>
      <c r="J115">
        <f t="shared" si="7"/>
        <v>89</v>
      </c>
    </row>
    <row r="116" spans="1:10" x14ac:dyDescent="0.35">
      <c r="A116" t="s">
        <v>15</v>
      </c>
      <c r="B116" t="s">
        <v>132</v>
      </c>
      <c r="C116" t="s">
        <v>17</v>
      </c>
      <c r="D116" t="s">
        <v>18</v>
      </c>
      <c r="E116">
        <v>91.7</v>
      </c>
      <c r="G116" t="str">
        <f t="shared" si="4"/>
        <v>July</v>
      </c>
      <c r="H116">
        <f t="shared" si="5"/>
        <v>7</v>
      </c>
      <c r="I116" t="str">
        <f t="shared" si="6"/>
        <v>201407</v>
      </c>
      <c r="J116">
        <f t="shared" si="7"/>
        <v>91.7</v>
      </c>
    </row>
    <row r="117" spans="1:10" x14ac:dyDescent="0.35">
      <c r="A117" t="s">
        <v>15</v>
      </c>
      <c r="B117" t="s">
        <v>133</v>
      </c>
      <c r="C117" t="s">
        <v>17</v>
      </c>
      <c r="D117" t="s">
        <v>18</v>
      </c>
      <c r="E117">
        <v>93.6</v>
      </c>
      <c r="G117" t="str">
        <f t="shared" si="4"/>
        <v>August</v>
      </c>
      <c r="H117">
        <f t="shared" si="5"/>
        <v>8</v>
      </c>
      <c r="I117" t="str">
        <f t="shared" si="6"/>
        <v>201408</v>
      </c>
      <c r="J117">
        <f t="shared" si="7"/>
        <v>93.6</v>
      </c>
    </row>
    <row r="118" spans="1:10" x14ac:dyDescent="0.35">
      <c r="A118" t="s">
        <v>15</v>
      </c>
      <c r="B118" t="s">
        <v>134</v>
      </c>
      <c r="C118" t="s">
        <v>17</v>
      </c>
      <c r="D118" t="s">
        <v>18</v>
      </c>
      <c r="E118">
        <v>95.6</v>
      </c>
      <c r="G118" t="str">
        <f t="shared" si="4"/>
        <v>September</v>
      </c>
      <c r="H118">
        <f t="shared" si="5"/>
        <v>9</v>
      </c>
      <c r="I118" t="str">
        <f t="shared" si="6"/>
        <v>201409</v>
      </c>
      <c r="J118">
        <f t="shared" si="7"/>
        <v>95.6</v>
      </c>
    </row>
    <row r="119" spans="1:10" x14ac:dyDescent="0.35">
      <c r="A119" t="s">
        <v>15</v>
      </c>
      <c r="B119" t="s">
        <v>135</v>
      </c>
      <c r="C119" t="s">
        <v>17</v>
      </c>
      <c r="D119" t="s">
        <v>18</v>
      </c>
      <c r="E119">
        <v>96.6</v>
      </c>
      <c r="G119" t="str">
        <f t="shared" si="4"/>
        <v>October</v>
      </c>
      <c r="H119">
        <f t="shared" si="5"/>
        <v>10</v>
      </c>
      <c r="I119" t="str">
        <f t="shared" si="6"/>
        <v>201410</v>
      </c>
      <c r="J119">
        <f t="shared" si="7"/>
        <v>96.6</v>
      </c>
    </row>
    <row r="120" spans="1:10" x14ac:dyDescent="0.35">
      <c r="A120" t="s">
        <v>15</v>
      </c>
      <c r="B120" t="s">
        <v>136</v>
      </c>
      <c r="C120" t="s">
        <v>17</v>
      </c>
      <c r="D120" t="s">
        <v>18</v>
      </c>
      <c r="E120">
        <v>96.9</v>
      </c>
      <c r="G120" t="str">
        <f t="shared" si="4"/>
        <v>November</v>
      </c>
      <c r="H120">
        <f t="shared" si="5"/>
        <v>11</v>
      </c>
      <c r="I120" t="str">
        <f t="shared" si="6"/>
        <v>201411</v>
      </c>
      <c r="J120">
        <f t="shared" si="7"/>
        <v>96.9</v>
      </c>
    </row>
    <row r="121" spans="1:10" x14ac:dyDescent="0.35">
      <c r="A121" t="s">
        <v>15</v>
      </c>
      <c r="B121" t="s">
        <v>137</v>
      </c>
      <c r="C121" t="s">
        <v>17</v>
      </c>
      <c r="D121" t="s">
        <v>18</v>
      </c>
      <c r="E121">
        <v>96.2</v>
      </c>
      <c r="G121" t="str">
        <f t="shared" si="4"/>
        <v>December</v>
      </c>
      <c r="H121">
        <f t="shared" si="5"/>
        <v>12</v>
      </c>
      <c r="I121" t="str">
        <f t="shared" si="6"/>
        <v>201412</v>
      </c>
      <c r="J121">
        <f t="shared" si="7"/>
        <v>96.2</v>
      </c>
    </row>
    <row r="122" spans="1:10" x14ac:dyDescent="0.35">
      <c r="A122" t="s">
        <v>15</v>
      </c>
      <c r="B122" t="s">
        <v>138</v>
      </c>
      <c r="C122" t="s">
        <v>17</v>
      </c>
      <c r="D122" t="s">
        <v>18</v>
      </c>
      <c r="E122">
        <v>96.5</v>
      </c>
      <c r="G122" t="str">
        <f t="shared" si="4"/>
        <v>January</v>
      </c>
      <c r="H122">
        <f t="shared" si="5"/>
        <v>1</v>
      </c>
      <c r="I122" t="str">
        <f t="shared" si="6"/>
        <v>201501</v>
      </c>
      <c r="J122">
        <f t="shared" si="7"/>
        <v>96.5</v>
      </c>
    </row>
    <row r="123" spans="1:10" x14ac:dyDescent="0.35">
      <c r="A123" t="s">
        <v>15</v>
      </c>
      <c r="B123" t="s">
        <v>139</v>
      </c>
      <c r="C123" t="s">
        <v>17</v>
      </c>
      <c r="D123" t="s">
        <v>18</v>
      </c>
      <c r="E123">
        <v>96.2</v>
      </c>
      <c r="G123" t="str">
        <f t="shared" si="4"/>
        <v>February</v>
      </c>
      <c r="H123">
        <f t="shared" si="5"/>
        <v>2</v>
      </c>
      <c r="I123" t="str">
        <f t="shared" si="6"/>
        <v>201502</v>
      </c>
      <c r="J123">
        <f t="shared" si="7"/>
        <v>96.2</v>
      </c>
    </row>
    <row r="124" spans="1:10" x14ac:dyDescent="0.35">
      <c r="A124" t="s">
        <v>15</v>
      </c>
      <c r="B124" t="s">
        <v>140</v>
      </c>
      <c r="C124" t="s">
        <v>17</v>
      </c>
      <c r="D124" t="s">
        <v>18</v>
      </c>
      <c r="E124">
        <v>96.5</v>
      </c>
      <c r="G124" t="str">
        <f t="shared" si="4"/>
        <v>March</v>
      </c>
      <c r="H124">
        <f t="shared" si="5"/>
        <v>3</v>
      </c>
      <c r="I124" t="str">
        <f t="shared" si="6"/>
        <v>201503</v>
      </c>
      <c r="J124">
        <f t="shared" si="7"/>
        <v>96.5</v>
      </c>
    </row>
    <row r="125" spans="1:10" x14ac:dyDescent="0.35">
      <c r="A125" t="s">
        <v>15</v>
      </c>
      <c r="B125" t="s">
        <v>141</v>
      </c>
      <c r="C125" t="s">
        <v>17</v>
      </c>
      <c r="D125" t="s">
        <v>18</v>
      </c>
      <c r="E125">
        <v>97.3</v>
      </c>
      <c r="G125" t="str">
        <f t="shared" si="4"/>
        <v>April</v>
      </c>
      <c r="H125">
        <f t="shared" si="5"/>
        <v>4</v>
      </c>
      <c r="I125" t="str">
        <f t="shared" si="6"/>
        <v>201504</v>
      </c>
      <c r="J125">
        <f t="shared" si="7"/>
        <v>97.3</v>
      </c>
    </row>
    <row r="126" spans="1:10" x14ac:dyDescent="0.35">
      <c r="A126" t="s">
        <v>15</v>
      </c>
      <c r="B126" t="s">
        <v>142</v>
      </c>
      <c r="C126" t="s">
        <v>17</v>
      </c>
      <c r="D126" t="s">
        <v>18</v>
      </c>
      <c r="E126">
        <v>98.4</v>
      </c>
      <c r="G126" t="str">
        <f t="shared" si="4"/>
        <v>May</v>
      </c>
      <c r="H126">
        <f t="shared" si="5"/>
        <v>5</v>
      </c>
      <c r="I126" t="str">
        <f t="shared" si="6"/>
        <v>201505</v>
      </c>
      <c r="J126">
        <f t="shared" si="7"/>
        <v>98.4</v>
      </c>
    </row>
    <row r="127" spans="1:10" x14ac:dyDescent="0.35">
      <c r="A127" t="s">
        <v>15</v>
      </c>
      <c r="B127" t="s">
        <v>143</v>
      </c>
      <c r="C127" t="s">
        <v>17</v>
      </c>
      <c r="D127" t="s">
        <v>18</v>
      </c>
      <c r="E127">
        <v>100</v>
      </c>
      <c r="G127" t="str">
        <f t="shared" si="4"/>
        <v>June</v>
      </c>
      <c r="H127">
        <f t="shared" si="5"/>
        <v>6</v>
      </c>
      <c r="I127" t="str">
        <f t="shared" si="6"/>
        <v>201506</v>
      </c>
      <c r="J127">
        <f t="shared" si="7"/>
        <v>100</v>
      </c>
    </row>
    <row r="128" spans="1:10" x14ac:dyDescent="0.35">
      <c r="A128" t="s">
        <v>15</v>
      </c>
      <c r="B128" t="s">
        <v>144</v>
      </c>
      <c r="C128" t="s">
        <v>17</v>
      </c>
      <c r="D128" t="s">
        <v>18</v>
      </c>
      <c r="E128">
        <v>100.8</v>
      </c>
      <c r="G128" t="str">
        <f t="shared" si="4"/>
        <v>July</v>
      </c>
      <c r="H128">
        <f t="shared" si="5"/>
        <v>7</v>
      </c>
      <c r="I128" t="str">
        <f t="shared" si="6"/>
        <v>201507</v>
      </c>
      <c r="J128">
        <f t="shared" si="7"/>
        <v>100.8</v>
      </c>
    </row>
    <row r="129" spans="1:10" x14ac:dyDescent="0.35">
      <c r="A129" t="s">
        <v>15</v>
      </c>
      <c r="B129" t="s">
        <v>145</v>
      </c>
      <c r="C129" t="s">
        <v>17</v>
      </c>
      <c r="D129" t="s">
        <v>18</v>
      </c>
      <c r="E129">
        <v>102</v>
      </c>
      <c r="G129" t="str">
        <f t="shared" si="4"/>
        <v>August</v>
      </c>
      <c r="H129">
        <f t="shared" si="5"/>
        <v>8</v>
      </c>
      <c r="I129" t="str">
        <f t="shared" si="6"/>
        <v>201508</v>
      </c>
      <c r="J129">
        <f t="shared" si="7"/>
        <v>102</v>
      </c>
    </row>
    <row r="130" spans="1:10" x14ac:dyDescent="0.35">
      <c r="A130" t="s">
        <v>15</v>
      </c>
      <c r="B130" t="s">
        <v>146</v>
      </c>
      <c r="C130" t="s">
        <v>17</v>
      </c>
      <c r="D130" t="s">
        <v>18</v>
      </c>
      <c r="E130">
        <v>102.4</v>
      </c>
      <c r="G130" t="str">
        <f t="shared" si="4"/>
        <v>September</v>
      </c>
      <c r="H130">
        <f t="shared" si="5"/>
        <v>9</v>
      </c>
      <c r="I130" t="str">
        <f t="shared" si="6"/>
        <v>201509</v>
      </c>
      <c r="J130">
        <f t="shared" si="7"/>
        <v>102.4</v>
      </c>
    </row>
    <row r="131" spans="1:10" x14ac:dyDescent="0.35">
      <c r="A131" t="s">
        <v>15</v>
      </c>
      <c r="B131" t="s">
        <v>147</v>
      </c>
      <c r="C131" t="s">
        <v>17</v>
      </c>
      <c r="D131" t="s">
        <v>18</v>
      </c>
      <c r="E131">
        <v>103.5</v>
      </c>
      <c r="G131" t="str">
        <f t="shared" ref="G131:G194" si="8">MID(B131,SEARCH(" ",B131)+1,LEN(B131))</f>
        <v>October</v>
      </c>
      <c r="H131">
        <f t="shared" ref="H131:H194" si="9">INDEX($Q$2:$Q$13,MATCH(G131,$P$2:$P$13,0))</f>
        <v>10</v>
      </c>
      <c r="I131" t="str">
        <f t="shared" ref="I131:I194" si="10">LEFT(B131,4)&amp;IF(H131&lt;10,"0"&amp;H131,H131)</f>
        <v>201510</v>
      </c>
      <c r="J131">
        <f t="shared" ref="J131:J194" si="11">E131</f>
        <v>103.5</v>
      </c>
    </row>
    <row r="132" spans="1:10" x14ac:dyDescent="0.35">
      <c r="A132" t="s">
        <v>15</v>
      </c>
      <c r="B132" t="s">
        <v>148</v>
      </c>
      <c r="C132" t="s">
        <v>17</v>
      </c>
      <c r="D132" t="s">
        <v>18</v>
      </c>
      <c r="E132">
        <v>103.2</v>
      </c>
      <c r="G132" t="str">
        <f t="shared" si="8"/>
        <v>November</v>
      </c>
      <c r="H132">
        <f t="shared" si="9"/>
        <v>11</v>
      </c>
      <c r="I132" t="str">
        <f t="shared" si="10"/>
        <v>201511</v>
      </c>
      <c r="J132">
        <f t="shared" si="11"/>
        <v>103.2</v>
      </c>
    </row>
    <row r="133" spans="1:10" x14ac:dyDescent="0.35">
      <c r="A133" t="s">
        <v>15</v>
      </c>
      <c r="B133" t="s">
        <v>149</v>
      </c>
      <c r="C133" t="s">
        <v>17</v>
      </c>
      <c r="D133" t="s">
        <v>18</v>
      </c>
      <c r="E133">
        <v>103</v>
      </c>
      <c r="G133" t="str">
        <f t="shared" si="8"/>
        <v>December</v>
      </c>
      <c r="H133">
        <f t="shared" si="9"/>
        <v>12</v>
      </c>
      <c r="I133" t="str">
        <f t="shared" si="10"/>
        <v>201512</v>
      </c>
      <c r="J133">
        <f t="shared" si="11"/>
        <v>103</v>
      </c>
    </row>
    <row r="134" spans="1:10" x14ac:dyDescent="0.35">
      <c r="A134" t="s">
        <v>15</v>
      </c>
      <c r="B134" t="s">
        <v>150</v>
      </c>
      <c r="C134" t="s">
        <v>17</v>
      </c>
      <c r="D134" t="s">
        <v>18</v>
      </c>
      <c r="E134">
        <v>104</v>
      </c>
      <c r="G134" t="str">
        <f t="shared" si="8"/>
        <v>January</v>
      </c>
      <c r="H134">
        <f t="shared" si="9"/>
        <v>1</v>
      </c>
      <c r="I134" t="str">
        <f t="shared" si="10"/>
        <v>201601</v>
      </c>
      <c r="J134">
        <f t="shared" si="11"/>
        <v>104</v>
      </c>
    </row>
    <row r="135" spans="1:10" x14ac:dyDescent="0.35">
      <c r="A135" t="s">
        <v>15</v>
      </c>
      <c r="B135" t="s">
        <v>151</v>
      </c>
      <c r="C135" t="s">
        <v>17</v>
      </c>
      <c r="D135" t="s">
        <v>18</v>
      </c>
      <c r="E135">
        <v>103.4</v>
      </c>
      <c r="G135" t="str">
        <f t="shared" si="8"/>
        <v>February</v>
      </c>
      <c r="H135">
        <f t="shared" si="9"/>
        <v>2</v>
      </c>
      <c r="I135" t="str">
        <f t="shared" si="10"/>
        <v>201602</v>
      </c>
      <c r="J135">
        <f t="shared" si="11"/>
        <v>103.4</v>
      </c>
    </row>
    <row r="136" spans="1:10" x14ac:dyDescent="0.35">
      <c r="A136" t="s">
        <v>15</v>
      </c>
      <c r="B136" t="s">
        <v>152</v>
      </c>
      <c r="C136" t="s">
        <v>17</v>
      </c>
      <c r="D136" t="s">
        <v>18</v>
      </c>
      <c r="E136">
        <v>103.7</v>
      </c>
      <c r="G136" t="str">
        <f t="shared" si="8"/>
        <v>March</v>
      </c>
      <c r="H136">
        <f t="shared" si="9"/>
        <v>3</v>
      </c>
      <c r="I136" t="str">
        <f t="shared" si="10"/>
        <v>201603</v>
      </c>
      <c r="J136">
        <f t="shared" si="11"/>
        <v>103.7</v>
      </c>
    </row>
    <row r="137" spans="1:10" x14ac:dyDescent="0.35">
      <c r="A137" t="s">
        <v>15</v>
      </c>
      <c r="B137" t="s">
        <v>153</v>
      </c>
      <c r="C137" t="s">
        <v>17</v>
      </c>
      <c r="D137" t="s">
        <v>18</v>
      </c>
      <c r="E137">
        <v>104.3</v>
      </c>
      <c r="G137" t="str">
        <f t="shared" si="8"/>
        <v>April</v>
      </c>
      <c r="H137">
        <f t="shared" si="9"/>
        <v>4</v>
      </c>
      <c r="I137" t="str">
        <f t="shared" si="10"/>
        <v>201604</v>
      </c>
      <c r="J137">
        <f t="shared" si="11"/>
        <v>104.3</v>
      </c>
    </row>
    <row r="138" spans="1:10" x14ac:dyDescent="0.35">
      <c r="A138" t="s">
        <v>15</v>
      </c>
      <c r="B138" t="s">
        <v>154</v>
      </c>
      <c r="C138" t="s">
        <v>17</v>
      </c>
      <c r="D138" t="s">
        <v>18</v>
      </c>
      <c r="E138">
        <v>104.5</v>
      </c>
      <c r="G138" t="str">
        <f t="shared" si="8"/>
        <v>May</v>
      </c>
      <c r="H138">
        <f t="shared" si="9"/>
        <v>5</v>
      </c>
      <c r="I138" t="str">
        <f t="shared" si="10"/>
        <v>201605</v>
      </c>
      <c r="J138">
        <f t="shared" si="11"/>
        <v>104.5</v>
      </c>
    </row>
    <row r="139" spans="1:10" x14ac:dyDescent="0.35">
      <c r="A139" t="s">
        <v>15</v>
      </c>
      <c r="B139" t="s">
        <v>155</v>
      </c>
      <c r="C139" t="s">
        <v>17</v>
      </c>
      <c r="D139" t="s">
        <v>18</v>
      </c>
      <c r="E139">
        <v>105.6</v>
      </c>
      <c r="G139" t="str">
        <f t="shared" si="8"/>
        <v>June</v>
      </c>
      <c r="H139">
        <f t="shared" si="9"/>
        <v>6</v>
      </c>
      <c r="I139" t="str">
        <f t="shared" si="10"/>
        <v>201606</v>
      </c>
      <c r="J139">
        <f t="shared" si="11"/>
        <v>105.6</v>
      </c>
    </row>
    <row r="140" spans="1:10" x14ac:dyDescent="0.35">
      <c r="A140" t="s">
        <v>15</v>
      </c>
      <c r="B140" t="s">
        <v>156</v>
      </c>
      <c r="C140" t="s">
        <v>17</v>
      </c>
      <c r="D140" t="s">
        <v>18</v>
      </c>
      <c r="E140">
        <v>107.9</v>
      </c>
      <c r="G140" t="str">
        <f t="shared" si="8"/>
        <v>July</v>
      </c>
      <c r="H140">
        <f t="shared" si="9"/>
        <v>7</v>
      </c>
      <c r="I140" t="str">
        <f t="shared" si="10"/>
        <v>201607</v>
      </c>
      <c r="J140">
        <f t="shared" si="11"/>
        <v>107.9</v>
      </c>
    </row>
    <row r="141" spans="1:10" x14ac:dyDescent="0.35">
      <c r="A141" t="s">
        <v>15</v>
      </c>
      <c r="B141" t="s">
        <v>157</v>
      </c>
      <c r="C141" t="s">
        <v>17</v>
      </c>
      <c r="D141" t="s">
        <v>18</v>
      </c>
      <c r="E141">
        <v>109.4</v>
      </c>
      <c r="G141" t="str">
        <f t="shared" si="8"/>
        <v>August</v>
      </c>
      <c r="H141">
        <f t="shared" si="9"/>
        <v>8</v>
      </c>
      <c r="I141" t="str">
        <f t="shared" si="10"/>
        <v>201608</v>
      </c>
      <c r="J141">
        <f t="shared" si="11"/>
        <v>109.4</v>
      </c>
    </row>
    <row r="142" spans="1:10" x14ac:dyDescent="0.35">
      <c r="A142" t="s">
        <v>15</v>
      </c>
      <c r="B142" t="s">
        <v>158</v>
      </c>
      <c r="C142" t="s">
        <v>17</v>
      </c>
      <c r="D142" t="s">
        <v>18</v>
      </c>
      <c r="E142">
        <v>110.7</v>
      </c>
      <c r="G142" t="str">
        <f t="shared" si="8"/>
        <v>September</v>
      </c>
      <c r="H142">
        <f t="shared" si="9"/>
        <v>9</v>
      </c>
      <c r="I142" t="str">
        <f t="shared" si="10"/>
        <v>201609</v>
      </c>
      <c r="J142">
        <f t="shared" si="11"/>
        <v>110.7</v>
      </c>
    </row>
    <row r="143" spans="1:10" x14ac:dyDescent="0.35">
      <c r="A143" t="s">
        <v>15</v>
      </c>
      <c r="B143" t="s">
        <v>159</v>
      </c>
      <c r="C143" t="s">
        <v>17</v>
      </c>
      <c r="D143" t="s">
        <v>18</v>
      </c>
      <c r="E143">
        <v>111.2</v>
      </c>
      <c r="G143" t="str">
        <f t="shared" si="8"/>
        <v>October</v>
      </c>
      <c r="H143">
        <f t="shared" si="9"/>
        <v>10</v>
      </c>
      <c r="I143" t="str">
        <f t="shared" si="10"/>
        <v>201610</v>
      </c>
      <c r="J143">
        <f t="shared" si="11"/>
        <v>111.2</v>
      </c>
    </row>
    <row r="144" spans="1:10" x14ac:dyDescent="0.35">
      <c r="A144" t="s">
        <v>15</v>
      </c>
      <c r="B144" t="s">
        <v>160</v>
      </c>
      <c r="C144" t="s">
        <v>17</v>
      </c>
      <c r="D144" t="s">
        <v>18</v>
      </c>
      <c r="E144">
        <v>112.7</v>
      </c>
      <c r="G144" t="str">
        <f t="shared" si="8"/>
        <v>November</v>
      </c>
      <c r="H144">
        <f t="shared" si="9"/>
        <v>11</v>
      </c>
      <c r="I144" t="str">
        <f t="shared" si="10"/>
        <v>201611</v>
      </c>
      <c r="J144">
        <f t="shared" si="11"/>
        <v>112.7</v>
      </c>
    </row>
    <row r="145" spans="1:10" x14ac:dyDescent="0.35">
      <c r="A145" t="s">
        <v>15</v>
      </c>
      <c r="B145" t="s">
        <v>161</v>
      </c>
      <c r="C145" t="s">
        <v>17</v>
      </c>
      <c r="D145" t="s">
        <v>18</v>
      </c>
      <c r="E145">
        <v>112.2</v>
      </c>
      <c r="G145" t="str">
        <f t="shared" si="8"/>
        <v>December</v>
      </c>
      <c r="H145">
        <f t="shared" si="9"/>
        <v>12</v>
      </c>
      <c r="I145" t="str">
        <f t="shared" si="10"/>
        <v>201612</v>
      </c>
      <c r="J145">
        <f t="shared" si="11"/>
        <v>112.2</v>
      </c>
    </row>
    <row r="146" spans="1:10" x14ac:dyDescent="0.35">
      <c r="A146" t="s">
        <v>15</v>
      </c>
      <c r="B146" t="s">
        <v>162</v>
      </c>
      <c r="C146" t="s">
        <v>17</v>
      </c>
      <c r="D146" t="s">
        <v>18</v>
      </c>
      <c r="E146">
        <v>113</v>
      </c>
      <c r="G146" t="str">
        <f t="shared" si="8"/>
        <v>January</v>
      </c>
      <c r="H146">
        <f t="shared" si="9"/>
        <v>1</v>
      </c>
      <c r="I146" t="str">
        <f t="shared" si="10"/>
        <v>201701</v>
      </c>
      <c r="J146">
        <f t="shared" si="11"/>
        <v>113</v>
      </c>
    </row>
    <row r="147" spans="1:10" x14ac:dyDescent="0.35">
      <c r="A147" t="s">
        <v>15</v>
      </c>
      <c r="B147" t="s">
        <v>163</v>
      </c>
      <c r="C147" t="s">
        <v>17</v>
      </c>
      <c r="D147" t="s">
        <v>18</v>
      </c>
      <c r="E147">
        <v>113.3</v>
      </c>
      <c r="G147" t="str">
        <f t="shared" si="8"/>
        <v>February</v>
      </c>
      <c r="H147">
        <f t="shared" si="9"/>
        <v>2</v>
      </c>
      <c r="I147" t="str">
        <f t="shared" si="10"/>
        <v>201702</v>
      </c>
      <c r="J147">
        <f t="shared" si="11"/>
        <v>113.3</v>
      </c>
    </row>
    <row r="148" spans="1:10" x14ac:dyDescent="0.35">
      <c r="A148" t="s">
        <v>15</v>
      </c>
      <c r="B148" t="s">
        <v>164</v>
      </c>
      <c r="C148" t="s">
        <v>17</v>
      </c>
      <c r="D148" t="s">
        <v>18</v>
      </c>
      <c r="E148">
        <v>113.8</v>
      </c>
      <c r="G148" t="str">
        <f t="shared" si="8"/>
        <v>March</v>
      </c>
      <c r="H148">
        <f t="shared" si="9"/>
        <v>3</v>
      </c>
      <c r="I148" t="str">
        <f t="shared" si="10"/>
        <v>201703</v>
      </c>
      <c r="J148">
        <f t="shared" si="11"/>
        <v>113.8</v>
      </c>
    </row>
    <row r="149" spans="1:10" x14ac:dyDescent="0.35">
      <c r="A149" t="s">
        <v>15</v>
      </c>
      <c r="B149" t="s">
        <v>165</v>
      </c>
      <c r="C149" t="s">
        <v>17</v>
      </c>
      <c r="D149" t="s">
        <v>18</v>
      </c>
      <c r="E149">
        <v>114.2</v>
      </c>
      <c r="G149" t="str">
        <f t="shared" si="8"/>
        <v>April</v>
      </c>
      <c r="H149">
        <f t="shared" si="9"/>
        <v>4</v>
      </c>
      <c r="I149" t="str">
        <f t="shared" si="10"/>
        <v>201704</v>
      </c>
      <c r="J149">
        <f t="shared" si="11"/>
        <v>114.2</v>
      </c>
    </row>
    <row r="150" spans="1:10" x14ac:dyDescent="0.35">
      <c r="A150" t="s">
        <v>15</v>
      </c>
      <c r="B150" t="s">
        <v>166</v>
      </c>
      <c r="C150" t="s">
        <v>17</v>
      </c>
      <c r="D150" t="s">
        <v>18</v>
      </c>
      <c r="E150">
        <v>115.9</v>
      </c>
      <c r="G150" t="str">
        <f t="shared" si="8"/>
        <v>May</v>
      </c>
      <c r="H150">
        <f t="shared" si="9"/>
        <v>5</v>
      </c>
      <c r="I150" t="str">
        <f t="shared" si="10"/>
        <v>201705</v>
      </c>
      <c r="J150">
        <f t="shared" si="11"/>
        <v>115.9</v>
      </c>
    </row>
    <row r="151" spans="1:10" x14ac:dyDescent="0.35">
      <c r="A151" t="s">
        <v>15</v>
      </c>
      <c r="B151" t="s">
        <v>167</v>
      </c>
      <c r="C151" t="s">
        <v>17</v>
      </c>
      <c r="D151" t="s">
        <v>18</v>
      </c>
      <c r="E151">
        <v>117.5</v>
      </c>
      <c r="G151" t="str">
        <f t="shared" si="8"/>
        <v>June</v>
      </c>
      <c r="H151">
        <f t="shared" si="9"/>
        <v>6</v>
      </c>
      <c r="I151" t="str">
        <f t="shared" si="10"/>
        <v>201706</v>
      </c>
      <c r="J151">
        <f t="shared" si="11"/>
        <v>117.5</v>
      </c>
    </row>
    <row r="152" spans="1:10" x14ac:dyDescent="0.35">
      <c r="A152" t="s">
        <v>15</v>
      </c>
      <c r="B152" t="s">
        <v>168</v>
      </c>
      <c r="C152" t="s">
        <v>17</v>
      </c>
      <c r="D152" t="s">
        <v>18</v>
      </c>
      <c r="E152">
        <v>120.4</v>
      </c>
      <c r="G152" t="str">
        <f t="shared" si="8"/>
        <v>July</v>
      </c>
      <c r="H152">
        <f t="shared" si="9"/>
        <v>7</v>
      </c>
      <c r="I152" t="str">
        <f t="shared" si="10"/>
        <v>201707</v>
      </c>
      <c r="J152">
        <f t="shared" si="11"/>
        <v>120.4</v>
      </c>
    </row>
    <row r="153" spans="1:10" x14ac:dyDescent="0.35">
      <c r="A153" t="s">
        <v>15</v>
      </c>
      <c r="B153" t="s">
        <v>169</v>
      </c>
      <c r="C153" t="s">
        <v>17</v>
      </c>
      <c r="D153" t="s">
        <v>18</v>
      </c>
      <c r="E153">
        <v>122.2</v>
      </c>
      <c r="G153" t="str">
        <f t="shared" si="8"/>
        <v>August</v>
      </c>
      <c r="H153">
        <f t="shared" si="9"/>
        <v>8</v>
      </c>
      <c r="I153" t="str">
        <f t="shared" si="10"/>
        <v>201708</v>
      </c>
      <c r="J153">
        <f t="shared" si="11"/>
        <v>122.2</v>
      </c>
    </row>
    <row r="154" spans="1:10" x14ac:dyDescent="0.35">
      <c r="A154" t="s">
        <v>15</v>
      </c>
      <c r="B154" t="s">
        <v>170</v>
      </c>
      <c r="C154" t="s">
        <v>17</v>
      </c>
      <c r="D154" t="s">
        <v>18</v>
      </c>
      <c r="E154">
        <v>123.9</v>
      </c>
      <c r="G154" t="str">
        <f t="shared" si="8"/>
        <v>September</v>
      </c>
      <c r="H154">
        <f t="shared" si="9"/>
        <v>9</v>
      </c>
      <c r="I154" t="str">
        <f t="shared" si="10"/>
        <v>201709</v>
      </c>
      <c r="J154">
        <f t="shared" si="11"/>
        <v>123.9</v>
      </c>
    </row>
    <row r="155" spans="1:10" x14ac:dyDescent="0.35">
      <c r="A155" t="s">
        <v>15</v>
      </c>
      <c r="B155" t="s">
        <v>171</v>
      </c>
      <c r="C155" t="s">
        <v>17</v>
      </c>
      <c r="D155" t="s">
        <v>18</v>
      </c>
      <c r="E155">
        <v>124.3</v>
      </c>
      <c r="G155" t="str">
        <f t="shared" si="8"/>
        <v>October</v>
      </c>
      <c r="H155">
        <f t="shared" si="9"/>
        <v>10</v>
      </c>
      <c r="I155" t="str">
        <f t="shared" si="10"/>
        <v>201710</v>
      </c>
      <c r="J155">
        <f t="shared" si="11"/>
        <v>124.3</v>
      </c>
    </row>
    <row r="156" spans="1:10" x14ac:dyDescent="0.35">
      <c r="A156" t="s">
        <v>15</v>
      </c>
      <c r="B156" t="s">
        <v>172</v>
      </c>
      <c r="C156" t="s">
        <v>17</v>
      </c>
      <c r="D156" t="s">
        <v>18</v>
      </c>
      <c r="E156">
        <v>125.3</v>
      </c>
      <c r="G156" t="str">
        <f t="shared" si="8"/>
        <v>November</v>
      </c>
      <c r="H156">
        <f t="shared" si="9"/>
        <v>11</v>
      </c>
      <c r="I156" t="str">
        <f t="shared" si="10"/>
        <v>201711</v>
      </c>
      <c r="J156">
        <f t="shared" si="11"/>
        <v>125.3</v>
      </c>
    </row>
    <row r="157" spans="1:10" x14ac:dyDescent="0.35">
      <c r="A157" t="s">
        <v>15</v>
      </c>
      <c r="B157" t="s">
        <v>173</v>
      </c>
      <c r="C157" t="s">
        <v>17</v>
      </c>
      <c r="D157" t="s">
        <v>18</v>
      </c>
      <c r="E157">
        <v>125.9</v>
      </c>
      <c r="G157" t="str">
        <f t="shared" si="8"/>
        <v>December</v>
      </c>
      <c r="H157">
        <f t="shared" si="9"/>
        <v>12</v>
      </c>
      <c r="I157" t="str">
        <f t="shared" si="10"/>
        <v>201712</v>
      </c>
      <c r="J157">
        <f t="shared" si="11"/>
        <v>125.9</v>
      </c>
    </row>
    <row r="158" spans="1:10" x14ac:dyDescent="0.35">
      <c r="A158" t="s">
        <v>15</v>
      </c>
      <c r="B158" t="s">
        <v>174</v>
      </c>
      <c r="C158" t="s">
        <v>17</v>
      </c>
      <c r="D158" t="s">
        <v>18</v>
      </c>
      <c r="E158">
        <v>126.5</v>
      </c>
      <c r="G158" t="str">
        <f t="shared" si="8"/>
        <v>January</v>
      </c>
      <c r="H158">
        <f t="shared" si="9"/>
        <v>1</v>
      </c>
      <c r="I158" t="str">
        <f t="shared" si="10"/>
        <v>201801</v>
      </c>
      <c r="J158">
        <f t="shared" si="11"/>
        <v>126.5</v>
      </c>
    </row>
    <row r="159" spans="1:10" x14ac:dyDescent="0.35">
      <c r="A159" t="s">
        <v>15</v>
      </c>
      <c r="B159" t="s">
        <v>175</v>
      </c>
      <c r="C159" t="s">
        <v>17</v>
      </c>
      <c r="D159" t="s">
        <v>18</v>
      </c>
      <c r="E159">
        <v>127.4</v>
      </c>
      <c r="G159" t="str">
        <f t="shared" si="8"/>
        <v>February</v>
      </c>
      <c r="H159">
        <f t="shared" si="9"/>
        <v>2</v>
      </c>
      <c r="I159" t="str">
        <f t="shared" si="10"/>
        <v>201802</v>
      </c>
      <c r="J159">
        <f t="shared" si="11"/>
        <v>127.4</v>
      </c>
    </row>
    <row r="160" spans="1:10" x14ac:dyDescent="0.35">
      <c r="A160" t="s">
        <v>15</v>
      </c>
      <c r="B160" t="s">
        <v>176</v>
      </c>
      <c r="C160" t="s">
        <v>17</v>
      </c>
      <c r="D160" t="s">
        <v>18</v>
      </c>
      <c r="E160">
        <v>128.19999999999999</v>
      </c>
      <c r="G160" t="str">
        <f t="shared" si="8"/>
        <v>March</v>
      </c>
      <c r="H160">
        <f t="shared" si="9"/>
        <v>3</v>
      </c>
      <c r="I160" t="str">
        <f t="shared" si="10"/>
        <v>201803</v>
      </c>
      <c r="J160">
        <f t="shared" si="11"/>
        <v>128.19999999999999</v>
      </c>
    </row>
    <row r="161" spans="1:10" x14ac:dyDescent="0.35">
      <c r="A161" t="s">
        <v>15</v>
      </c>
      <c r="B161" t="s">
        <v>177</v>
      </c>
      <c r="C161" t="s">
        <v>17</v>
      </c>
      <c r="D161" t="s">
        <v>18</v>
      </c>
      <c r="E161">
        <v>129.5</v>
      </c>
      <c r="G161" t="str">
        <f t="shared" si="8"/>
        <v>April</v>
      </c>
      <c r="H161">
        <f t="shared" si="9"/>
        <v>4</v>
      </c>
      <c r="I161" t="str">
        <f t="shared" si="10"/>
        <v>201804</v>
      </c>
      <c r="J161">
        <f t="shared" si="11"/>
        <v>129.5</v>
      </c>
    </row>
    <row r="162" spans="1:10" x14ac:dyDescent="0.35">
      <c r="A162" t="s">
        <v>15</v>
      </c>
      <c r="B162" t="s">
        <v>178</v>
      </c>
      <c r="C162" t="s">
        <v>17</v>
      </c>
      <c r="D162" t="s">
        <v>18</v>
      </c>
      <c r="E162">
        <v>130.30000000000001</v>
      </c>
      <c r="G162" t="str">
        <f t="shared" si="8"/>
        <v>May</v>
      </c>
      <c r="H162">
        <f t="shared" si="9"/>
        <v>5</v>
      </c>
      <c r="I162" t="str">
        <f t="shared" si="10"/>
        <v>201805</v>
      </c>
      <c r="J162">
        <f t="shared" si="11"/>
        <v>130.30000000000001</v>
      </c>
    </row>
    <row r="163" spans="1:10" x14ac:dyDescent="0.35">
      <c r="A163" t="s">
        <v>15</v>
      </c>
      <c r="B163" t="s">
        <v>179</v>
      </c>
      <c r="C163" t="s">
        <v>17</v>
      </c>
      <c r="D163" t="s">
        <v>18</v>
      </c>
      <c r="E163">
        <v>131.6</v>
      </c>
      <c r="G163" t="str">
        <f t="shared" si="8"/>
        <v>June</v>
      </c>
      <c r="H163">
        <f t="shared" si="9"/>
        <v>6</v>
      </c>
      <c r="I163" t="str">
        <f t="shared" si="10"/>
        <v>201806</v>
      </c>
      <c r="J163">
        <f t="shared" si="11"/>
        <v>131.6</v>
      </c>
    </row>
    <row r="164" spans="1:10" x14ac:dyDescent="0.35">
      <c r="A164" t="s">
        <v>15</v>
      </c>
      <c r="B164" t="s">
        <v>180</v>
      </c>
      <c r="C164" t="s">
        <v>17</v>
      </c>
      <c r="D164" t="s">
        <v>18</v>
      </c>
      <c r="E164">
        <v>132.4</v>
      </c>
      <c r="G164" t="str">
        <f t="shared" si="8"/>
        <v>July</v>
      </c>
      <c r="H164">
        <f t="shared" si="9"/>
        <v>7</v>
      </c>
      <c r="I164" t="str">
        <f t="shared" si="10"/>
        <v>201807</v>
      </c>
      <c r="J164">
        <f t="shared" si="11"/>
        <v>132.4</v>
      </c>
    </row>
    <row r="165" spans="1:10" x14ac:dyDescent="0.35">
      <c r="A165" t="s">
        <v>15</v>
      </c>
      <c r="B165" t="s">
        <v>181</v>
      </c>
      <c r="C165" t="s">
        <v>17</v>
      </c>
      <c r="D165" t="s">
        <v>18</v>
      </c>
      <c r="E165">
        <v>133.1</v>
      </c>
      <c r="G165" t="str">
        <f t="shared" si="8"/>
        <v>August</v>
      </c>
      <c r="H165">
        <f t="shared" si="9"/>
        <v>8</v>
      </c>
      <c r="I165" t="str">
        <f t="shared" si="10"/>
        <v>201808</v>
      </c>
      <c r="J165">
        <f t="shared" si="11"/>
        <v>133.1</v>
      </c>
    </row>
    <row r="166" spans="1:10" x14ac:dyDescent="0.35">
      <c r="A166" t="s">
        <v>15</v>
      </c>
      <c r="B166" t="s">
        <v>182</v>
      </c>
      <c r="C166" t="s">
        <v>17</v>
      </c>
      <c r="D166" t="s">
        <v>18</v>
      </c>
      <c r="E166">
        <v>134.4</v>
      </c>
      <c r="G166" t="str">
        <f t="shared" si="8"/>
        <v>September</v>
      </c>
      <c r="H166">
        <f t="shared" si="9"/>
        <v>9</v>
      </c>
      <c r="I166" t="str">
        <f t="shared" si="10"/>
        <v>201809</v>
      </c>
      <c r="J166">
        <f t="shared" si="11"/>
        <v>134.4</v>
      </c>
    </row>
    <row r="167" spans="1:10" x14ac:dyDescent="0.35">
      <c r="A167" t="s">
        <v>15</v>
      </c>
      <c r="B167" t="s">
        <v>183</v>
      </c>
      <c r="C167" t="s">
        <v>17</v>
      </c>
      <c r="D167" t="s">
        <v>18</v>
      </c>
      <c r="E167">
        <v>134.69999999999999</v>
      </c>
      <c r="G167" t="str">
        <f t="shared" si="8"/>
        <v>October</v>
      </c>
      <c r="H167">
        <f t="shared" si="9"/>
        <v>10</v>
      </c>
      <c r="I167" t="str">
        <f t="shared" si="10"/>
        <v>201810</v>
      </c>
      <c r="J167">
        <f t="shared" si="11"/>
        <v>134.69999999999999</v>
      </c>
    </row>
    <row r="168" spans="1:10" x14ac:dyDescent="0.35">
      <c r="A168" t="s">
        <v>15</v>
      </c>
      <c r="B168" t="s">
        <v>184</v>
      </c>
      <c r="C168" t="s">
        <v>17</v>
      </c>
      <c r="D168" t="s">
        <v>18</v>
      </c>
      <c r="E168">
        <v>134.19999999999999</v>
      </c>
      <c r="G168" t="str">
        <f t="shared" si="8"/>
        <v>November</v>
      </c>
      <c r="H168">
        <f t="shared" si="9"/>
        <v>11</v>
      </c>
      <c r="I168" t="str">
        <f t="shared" si="10"/>
        <v>201811</v>
      </c>
      <c r="J168">
        <f t="shared" si="11"/>
        <v>134.19999999999999</v>
      </c>
    </row>
    <row r="169" spans="1:10" x14ac:dyDescent="0.35">
      <c r="A169" t="s">
        <v>15</v>
      </c>
      <c r="B169" t="s">
        <v>185</v>
      </c>
      <c r="C169" t="s">
        <v>17</v>
      </c>
      <c r="D169" t="s">
        <v>18</v>
      </c>
      <c r="E169">
        <v>133.80000000000001</v>
      </c>
      <c r="G169" t="str">
        <f t="shared" si="8"/>
        <v>December</v>
      </c>
      <c r="H169">
        <f t="shared" si="9"/>
        <v>12</v>
      </c>
      <c r="I169" t="str">
        <f t="shared" si="10"/>
        <v>201812</v>
      </c>
      <c r="J169">
        <f t="shared" si="11"/>
        <v>133.80000000000001</v>
      </c>
    </row>
    <row r="170" spans="1:10" x14ac:dyDescent="0.35">
      <c r="A170" t="s">
        <v>15</v>
      </c>
      <c r="B170" t="s">
        <v>186</v>
      </c>
      <c r="C170" t="s">
        <v>17</v>
      </c>
      <c r="D170" t="s">
        <v>18</v>
      </c>
      <c r="E170">
        <v>133.1</v>
      </c>
      <c r="G170" t="str">
        <f t="shared" si="8"/>
        <v>January</v>
      </c>
      <c r="H170">
        <f t="shared" si="9"/>
        <v>1</v>
      </c>
      <c r="I170" t="str">
        <f t="shared" si="10"/>
        <v>201901</v>
      </c>
      <c r="J170">
        <f t="shared" si="11"/>
        <v>133.1</v>
      </c>
    </row>
    <row r="171" spans="1:10" x14ac:dyDescent="0.35">
      <c r="A171" t="s">
        <v>15</v>
      </c>
      <c r="B171" t="s">
        <v>187</v>
      </c>
      <c r="C171" t="s">
        <v>17</v>
      </c>
      <c r="D171" t="s">
        <v>18</v>
      </c>
      <c r="E171">
        <v>132.9</v>
      </c>
      <c r="G171" t="str">
        <f t="shared" si="8"/>
        <v>February</v>
      </c>
      <c r="H171">
        <f t="shared" si="9"/>
        <v>2</v>
      </c>
      <c r="I171" t="str">
        <f t="shared" si="10"/>
        <v>201902</v>
      </c>
      <c r="J171">
        <f t="shared" si="11"/>
        <v>132.9</v>
      </c>
    </row>
    <row r="172" spans="1:10" x14ac:dyDescent="0.35">
      <c r="A172" t="s">
        <v>15</v>
      </c>
      <c r="B172" t="s">
        <v>188</v>
      </c>
      <c r="C172" t="s">
        <v>17</v>
      </c>
      <c r="D172" t="s">
        <v>18</v>
      </c>
      <c r="E172">
        <v>133</v>
      </c>
      <c r="G172" t="str">
        <f t="shared" si="8"/>
        <v>March</v>
      </c>
      <c r="H172">
        <f t="shared" si="9"/>
        <v>3</v>
      </c>
      <c r="I172" t="str">
        <f t="shared" si="10"/>
        <v>201903</v>
      </c>
      <c r="J172">
        <f t="shared" si="11"/>
        <v>133</v>
      </c>
    </row>
    <row r="173" spans="1:10" x14ac:dyDescent="0.35">
      <c r="A173" t="s">
        <v>15</v>
      </c>
      <c r="B173" t="s">
        <v>189</v>
      </c>
      <c r="C173" t="s">
        <v>17</v>
      </c>
      <c r="D173" t="s">
        <v>18</v>
      </c>
      <c r="E173">
        <v>133.30000000000001</v>
      </c>
      <c r="G173" t="str">
        <f t="shared" si="8"/>
        <v>April</v>
      </c>
      <c r="H173">
        <f t="shared" si="9"/>
        <v>4</v>
      </c>
      <c r="I173" t="str">
        <f t="shared" si="10"/>
        <v>201904</v>
      </c>
      <c r="J173">
        <f t="shared" si="11"/>
        <v>133.30000000000001</v>
      </c>
    </row>
    <row r="174" spans="1:10" x14ac:dyDescent="0.35">
      <c r="A174" t="s">
        <v>15</v>
      </c>
      <c r="B174" t="s">
        <v>190</v>
      </c>
      <c r="C174" t="s">
        <v>17</v>
      </c>
      <c r="D174" t="s">
        <v>18</v>
      </c>
      <c r="E174">
        <v>133.6</v>
      </c>
      <c r="G174" t="str">
        <f t="shared" si="8"/>
        <v>May</v>
      </c>
      <c r="H174">
        <f t="shared" si="9"/>
        <v>5</v>
      </c>
      <c r="I174" t="str">
        <f t="shared" si="10"/>
        <v>201905</v>
      </c>
      <c r="J174">
        <f t="shared" si="11"/>
        <v>133.6</v>
      </c>
    </row>
    <row r="175" spans="1:10" x14ac:dyDescent="0.35">
      <c r="A175" t="s">
        <v>15</v>
      </c>
      <c r="B175" t="s">
        <v>191</v>
      </c>
      <c r="C175" t="s">
        <v>17</v>
      </c>
      <c r="D175" t="s">
        <v>18</v>
      </c>
      <c r="E175">
        <v>134.19999999999999</v>
      </c>
      <c r="G175" t="str">
        <f t="shared" si="8"/>
        <v>June</v>
      </c>
      <c r="H175">
        <f t="shared" si="9"/>
        <v>6</v>
      </c>
      <c r="I175" t="str">
        <f t="shared" si="10"/>
        <v>201906</v>
      </c>
      <c r="J175">
        <f t="shared" si="11"/>
        <v>134.19999999999999</v>
      </c>
    </row>
    <row r="176" spans="1:10" x14ac:dyDescent="0.35">
      <c r="A176" t="s">
        <v>15</v>
      </c>
      <c r="B176" t="s">
        <v>192</v>
      </c>
      <c r="C176" t="s">
        <v>17</v>
      </c>
      <c r="D176" t="s">
        <v>18</v>
      </c>
      <c r="E176">
        <v>135.30000000000001</v>
      </c>
      <c r="G176" t="str">
        <f t="shared" si="8"/>
        <v>July</v>
      </c>
      <c r="H176">
        <f t="shared" si="9"/>
        <v>7</v>
      </c>
      <c r="I176" t="str">
        <f t="shared" si="10"/>
        <v>201907</v>
      </c>
      <c r="J176">
        <f t="shared" si="11"/>
        <v>135.30000000000001</v>
      </c>
    </row>
    <row r="177" spans="1:10" x14ac:dyDescent="0.35">
      <c r="A177" t="s">
        <v>15</v>
      </c>
      <c r="B177" t="s">
        <v>193</v>
      </c>
      <c r="C177" t="s">
        <v>17</v>
      </c>
      <c r="D177" t="s">
        <v>18</v>
      </c>
      <c r="E177">
        <v>135.69999999999999</v>
      </c>
      <c r="G177" t="str">
        <f t="shared" si="8"/>
        <v>August</v>
      </c>
      <c r="H177">
        <f t="shared" si="9"/>
        <v>8</v>
      </c>
      <c r="I177" t="str">
        <f t="shared" si="10"/>
        <v>201908</v>
      </c>
      <c r="J177">
        <f t="shared" si="11"/>
        <v>135.69999999999999</v>
      </c>
    </row>
    <row r="178" spans="1:10" x14ac:dyDescent="0.35">
      <c r="A178" t="s">
        <v>15</v>
      </c>
      <c r="B178" t="s">
        <v>194</v>
      </c>
      <c r="C178" t="s">
        <v>17</v>
      </c>
      <c r="D178" t="s">
        <v>18</v>
      </c>
      <c r="E178">
        <v>135.9</v>
      </c>
      <c r="G178" t="str">
        <f t="shared" si="8"/>
        <v>September</v>
      </c>
      <c r="H178">
        <f t="shared" si="9"/>
        <v>9</v>
      </c>
      <c r="I178" t="str">
        <f t="shared" si="10"/>
        <v>201909</v>
      </c>
      <c r="J178">
        <f t="shared" si="11"/>
        <v>135.9</v>
      </c>
    </row>
    <row r="179" spans="1:10" x14ac:dyDescent="0.35">
      <c r="A179" t="s">
        <v>15</v>
      </c>
      <c r="B179" t="s">
        <v>195</v>
      </c>
      <c r="C179" t="s">
        <v>17</v>
      </c>
      <c r="D179" t="s">
        <v>18</v>
      </c>
      <c r="E179">
        <v>136</v>
      </c>
      <c r="G179" t="str">
        <f t="shared" si="8"/>
        <v>October</v>
      </c>
      <c r="H179">
        <f t="shared" si="9"/>
        <v>10</v>
      </c>
      <c r="I179" t="str">
        <f t="shared" si="10"/>
        <v>201910</v>
      </c>
      <c r="J179">
        <f t="shared" si="11"/>
        <v>136</v>
      </c>
    </row>
    <row r="180" spans="1:10" x14ac:dyDescent="0.35">
      <c r="A180" t="s">
        <v>15</v>
      </c>
      <c r="B180" t="s">
        <v>196</v>
      </c>
      <c r="C180" t="s">
        <v>17</v>
      </c>
      <c r="D180" t="s">
        <v>18</v>
      </c>
      <c r="E180">
        <v>135.69999999999999</v>
      </c>
      <c r="G180" t="str">
        <f t="shared" si="8"/>
        <v>November</v>
      </c>
      <c r="H180">
        <f t="shared" si="9"/>
        <v>11</v>
      </c>
      <c r="I180" t="str">
        <f t="shared" si="10"/>
        <v>201911</v>
      </c>
      <c r="J180">
        <f t="shared" si="11"/>
        <v>135.69999999999999</v>
      </c>
    </row>
    <row r="181" spans="1:10" x14ac:dyDescent="0.35">
      <c r="A181" t="s">
        <v>15</v>
      </c>
      <c r="B181" t="s">
        <v>197</v>
      </c>
      <c r="C181" t="s">
        <v>17</v>
      </c>
      <c r="D181" t="s">
        <v>18</v>
      </c>
      <c r="E181">
        <v>134.19999999999999</v>
      </c>
      <c r="G181" t="str">
        <f t="shared" si="8"/>
        <v>December</v>
      </c>
      <c r="H181">
        <f t="shared" si="9"/>
        <v>12</v>
      </c>
      <c r="I181" t="str">
        <f t="shared" si="10"/>
        <v>201912</v>
      </c>
      <c r="J181">
        <f t="shared" si="11"/>
        <v>134.19999999999999</v>
      </c>
    </row>
    <row r="182" spans="1:10" x14ac:dyDescent="0.35">
      <c r="A182" t="s">
        <v>15</v>
      </c>
      <c r="B182" t="s">
        <v>198</v>
      </c>
      <c r="C182" t="s">
        <v>17</v>
      </c>
      <c r="D182" t="s">
        <v>18</v>
      </c>
      <c r="E182">
        <v>134.4</v>
      </c>
      <c r="G182" t="str">
        <f t="shared" si="8"/>
        <v>January</v>
      </c>
      <c r="H182">
        <f t="shared" si="9"/>
        <v>1</v>
      </c>
      <c r="I182" t="str">
        <f t="shared" si="10"/>
        <v>202001</v>
      </c>
      <c r="J182">
        <f t="shared" si="11"/>
        <v>134.4</v>
      </c>
    </row>
    <row r="183" spans="1:10" x14ac:dyDescent="0.35">
      <c r="A183" t="s">
        <v>15</v>
      </c>
      <c r="B183" t="s">
        <v>199</v>
      </c>
      <c r="C183" t="s">
        <v>17</v>
      </c>
      <c r="D183" t="s">
        <v>18</v>
      </c>
      <c r="E183">
        <v>134.19999999999999</v>
      </c>
      <c r="G183" t="str">
        <f t="shared" si="8"/>
        <v>February</v>
      </c>
      <c r="H183">
        <f t="shared" si="9"/>
        <v>2</v>
      </c>
      <c r="I183" t="str">
        <f t="shared" si="10"/>
        <v>202002</v>
      </c>
      <c r="J183">
        <f t="shared" si="11"/>
        <v>134.19999999999999</v>
      </c>
    </row>
    <row r="184" spans="1:10" x14ac:dyDescent="0.35">
      <c r="A184" t="s">
        <v>15</v>
      </c>
      <c r="B184" t="s">
        <v>200</v>
      </c>
      <c r="C184" t="s">
        <v>17</v>
      </c>
      <c r="D184" t="s">
        <v>18</v>
      </c>
      <c r="E184">
        <v>134.30000000000001</v>
      </c>
      <c r="G184" t="str">
        <f t="shared" si="8"/>
        <v>March</v>
      </c>
      <c r="H184">
        <f t="shared" si="9"/>
        <v>3</v>
      </c>
      <c r="I184" t="str">
        <f t="shared" si="10"/>
        <v>202003</v>
      </c>
      <c r="J184">
        <f t="shared" si="11"/>
        <v>134.30000000000001</v>
      </c>
    </row>
    <row r="185" spans="1:10" x14ac:dyDescent="0.35">
      <c r="A185" t="s">
        <v>15</v>
      </c>
      <c r="B185" t="s">
        <v>201</v>
      </c>
      <c r="C185" t="s">
        <v>17</v>
      </c>
      <c r="D185" t="s">
        <v>18</v>
      </c>
      <c r="E185">
        <v>134.19999999999999</v>
      </c>
      <c r="G185" t="str">
        <f t="shared" si="8"/>
        <v>April</v>
      </c>
      <c r="H185">
        <f t="shared" si="9"/>
        <v>4</v>
      </c>
      <c r="I185" t="str">
        <f t="shared" si="10"/>
        <v>202004</v>
      </c>
      <c r="J185">
        <f t="shared" si="11"/>
        <v>134.19999999999999</v>
      </c>
    </row>
    <row r="186" spans="1:10" x14ac:dyDescent="0.35">
      <c r="A186" t="s">
        <v>15</v>
      </c>
      <c r="B186" t="s">
        <v>202</v>
      </c>
      <c r="C186" t="s">
        <v>17</v>
      </c>
      <c r="D186" t="s">
        <v>18</v>
      </c>
      <c r="E186">
        <v>134.1</v>
      </c>
      <c r="G186" t="str">
        <f t="shared" si="8"/>
        <v>May</v>
      </c>
      <c r="H186">
        <f t="shared" si="9"/>
        <v>5</v>
      </c>
      <c r="I186" t="str">
        <f t="shared" si="10"/>
        <v>202005</v>
      </c>
      <c r="J186">
        <f t="shared" si="11"/>
        <v>134.1</v>
      </c>
    </row>
    <row r="187" spans="1:10" x14ac:dyDescent="0.35">
      <c r="A187" t="s">
        <v>15</v>
      </c>
      <c r="B187" t="s">
        <v>203</v>
      </c>
      <c r="C187" t="s">
        <v>17</v>
      </c>
      <c r="D187" t="s">
        <v>18</v>
      </c>
      <c r="E187">
        <v>134.19999999999999</v>
      </c>
      <c r="G187" t="str">
        <f t="shared" si="8"/>
        <v>June</v>
      </c>
      <c r="H187">
        <f t="shared" si="9"/>
        <v>6</v>
      </c>
      <c r="I187" t="str">
        <f t="shared" si="10"/>
        <v>202006</v>
      </c>
      <c r="J187">
        <f t="shared" si="11"/>
        <v>134.19999999999999</v>
      </c>
    </row>
    <row r="188" spans="1:10" x14ac:dyDescent="0.35">
      <c r="A188" t="s">
        <v>15</v>
      </c>
      <c r="B188" t="s">
        <v>204</v>
      </c>
      <c r="C188" t="s">
        <v>17</v>
      </c>
      <c r="D188" t="s">
        <v>18</v>
      </c>
      <c r="E188">
        <v>134.4</v>
      </c>
      <c r="G188" t="str">
        <f t="shared" si="8"/>
        <v>July</v>
      </c>
      <c r="H188">
        <f t="shared" si="9"/>
        <v>7</v>
      </c>
      <c r="I188" t="str">
        <f t="shared" si="10"/>
        <v>202007</v>
      </c>
      <c r="J188">
        <f t="shared" si="11"/>
        <v>134.4</v>
      </c>
    </row>
    <row r="189" spans="1:10" x14ac:dyDescent="0.35">
      <c r="A189" t="s">
        <v>15</v>
      </c>
      <c r="B189" t="s">
        <v>205</v>
      </c>
      <c r="C189" t="s">
        <v>17</v>
      </c>
      <c r="D189" t="s">
        <v>18</v>
      </c>
      <c r="E189">
        <v>134.5</v>
      </c>
      <c r="G189" t="str">
        <f t="shared" si="8"/>
        <v>August</v>
      </c>
      <c r="H189">
        <f t="shared" si="9"/>
        <v>8</v>
      </c>
      <c r="I189" t="str">
        <f t="shared" si="10"/>
        <v>202008</v>
      </c>
      <c r="J189">
        <f t="shared" si="11"/>
        <v>134.5</v>
      </c>
    </row>
    <row r="190" spans="1:10" x14ac:dyDescent="0.35">
      <c r="A190" t="s">
        <v>15</v>
      </c>
      <c r="B190" t="s">
        <v>206</v>
      </c>
      <c r="C190" t="s">
        <v>17</v>
      </c>
      <c r="D190" t="s">
        <v>18</v>
      </c>
      <c r="E190">
        <v>134.80000000000001</v>
      </c>
      <c r="G190" t="str">
        <f t="shared" si="8"/>
        <v>September</v>
      </c>
      <c r="H190">
        <f t="shared" si="9"/>
        <v>9</v>
      </c>
      <c r="I190" t="str">
        <f t="shared" si="10"/>
        <v>202009</v>
      </c>
      <c r="J190">
        <f t="shared" si="11"/>
        <v>134.80000000000001</v>
      </c>
    </row>
    <row r="191" spans="1:10" x14ac:dyDescent="0.35">
      <c r="A191" t="s">
        <v>15</v>
      </c>
      <c r="B191" t="s">
        <v>207</v>
      </c>
      <c r="C191" t="s">
        <v>17</v>
      </c>
      <c r="D191" t="s">
        <v>18</v>
      </c>
      <c r="E191">
        <v>135.4</v>
      </c>
      <c r="G191" t="str">
        <f t="shared" si="8"/>
        <v>October</v>
      </c>
      <c r="H191">
        <f t="shared" si="9"/>
        <v>10</v>
      </c>
      <c r="I191" t="str">
        <f t="shared" si="10"/>
        <v>202010</v>
      </c>
      <c r="J191">
        <f t="shared" si="11"/>
        <v>135.4</v>
      </c>
    </row>
    <row r="192" spans="1:10" x14ac:dyDescent="0.35">
      <c r="A192" t="s">
        <v>15</v>
      </c>
      <c r="B192" t="s">
        <v>208</v>
      </c>
      <c r="C192" t="s">
        <v>17</v>
      </c>
      <c r="D192" t="s">
        <v>18</v>
      </c>
      <c r="E192">
        <v>136.19999999999999</v>
      </c>
      <c r="G192" t="str">
        <f t="shared" si="8"/>
        <v>November</v>
      </c>
      <c r="H192">
        <f t="shared" si="9"/>
        <v>11</v>
      </c>
      <c r="I192" t="str">
        <f t="shared" si="10"/>
        <v>202011</v>
      </c>
      <c r="J192">
        <f t="shared" si="11"/>
        <v>136.19999999999999</v>
      </c>
    </row>
    <row r="193" spans="1:10" x14ac:dyDescent="0.35">
      <c r="A193" t="s">
        <v>15</v>
      </c>
      <c r="B193" t="s">
        <v>209</v>
      </c>
      <c r="C193" t="s">
        <v>17</v>
      </c>
      <c r="D193" t="s">
        <v>18</v>
      </c>
      <c r="E193">
        <v>137.19999999999999</v>
      </c>
      <c r="G193" t="str">
        <f t="shared" si="8"/>
        <v>December</v>
      </c>
      <c r="H193">
        <f t="shared" si="9"/>
        <v>12</v>
      </c>
      <c r="I193" t="str">
        <f t="shared" si="10"/>
        <v>202012</v>
      </c>
      <c r="J193">
        <f t="shared" si="11"/>
        <v>137.19999999999999</v>
      </c>
    </row>
    <row r="194" spans="1:10" x14ac:dyDescent="0.35">
      <c r="A194" t="s">
        <v>15</v>
      </c>
      <c r="B194" t="s">
        <v>210</v>
      </c>
      <c r="C194" t="s">
        <v>17</v>
      </c>
      <c r="D194" t="s">
        <v>18</v>
      </c>
      <c r="E194">
        <v>137.80000000000001</v>
      </c>
      <c r="G194" t="str">
        <f t="shared" si="8"/>
        <v>January</v>
      </c>
      <c r="H194">
        <f t="shared" si="9"/>
        <v>1</v>
      </c>
      <c r="I194" t="str">
        <f t="shared" si="10"/>
        <v>202101</v>
      </c>
      <c r="J194">
        <f t="shared" si="11"/>
        <v>137.80000000000001</v>
      </c>
    </row>
    <row r="195" spans="1:10" x14ac:dyDescent="0.35">
      <c r="A195" t="s">
        <v>15</v>
      </c>
      <c r="B195" t="s">
        <v>211</v>
      </c>
      <c r="C195" t="s">
        <v>17</v>
      </c>
      <c r="D195" t="s">
        <v>18</v>
      </c>
      <c r="E195">
        <v>138.30000000000001</v>
      </c>
      <c r="G195" t="str">
        <f t="shared" ref="G195:G213" si="12">MID(B195,SEARCH(" ",B195)+1,LEN(B195))</f>
        <v>February</v>
      </c>
      <c r="H195">
        <f t="shared" ref="H195:H213" si="13">INDEX($Q$2:$Q$13,MATCH(G195,$P$2:$P$13,0))</f>
        <v>2</v>
      </c>
      <c r="I195" t="str">
        <f t="shared" ref="I195:I213" si="14">LEFT(B195,4)&amp;IF(H195&lt;10,"0"&amp;H195,H195)</f>
        <v>202102</v>
      </c>
      <c r="J195">
        <f t="shared" ref="J195:J213" si="15">E195</f>
        <v>138.30000000000001</v>
      </c>
    </row>
    <row r="196" spans="1:10" x14ac:dyDescent="0.35">
      <c r="A196" t="s">
        <v>15</v>
      </c>
      <c r="B196" t="s">
        <v>212</v>
      </c>
      <c r="C196" t="s">
        <v>17</v>
      </c>
      <c r="D196" t="s">
        <v>18</v>
      </c>
      <c r="E196">
        <v>139</v>
      </c>
      <c r="G196" t="str">
        <f t="shared" si="12"/>
        <v>March</v>
      </c>
      <c r="H196">
        <f t="shared" si="13"/>
        <v>3</v>
      </c>
      <c r="I196" t="str">
        <f t="shared" si="14"/>
        <v>202103</v>
      </c>
      <c r="J196">
        <f t="shared" si="15"/>
        <v>139</v>
      </c>
    </row>
    <row r="197" spans="1:10" x14ac:dyDescent="0.35">
      <c r="A197" t="s">
        <v>15</v>
      </c>
      <c r="B197" t="s">
        <v>213</v>
      </c>
      <c r="C197" t="s">
        <v>17</v>
      </c>
      <c r="D197" t="s">
        <v>18</v>
      </c>
      <c r="E197">
        <v>140.19999999999999</v>
      </c>
      <c r="G197" t="str">
        <f t="shared" si="12"/>
        <v>April</v>
      </c>
      <c r="H197">
        <f t="shared" si="13"/>
        <v>4</v>
      </c>
      <c r="I197" t="str">
        <f t="shared" si="14"/>
        <v>202104</v>
      </c>
      <c r="J197">
        <f t="shared" si="15"/>
        <v>140.19999999999999</v>
      </c>
    </row>
    <row r="198" spans="1:10" x14ac:dyDescent="0.35">
      <c r="A198" t="s">
        <v>15</v>
      </c>
      <c r="B198" t="s">
        <v>214</v>
      </c>
      <c r="C198" t="s">
        <v>17</v>
      </c>
      <c r="D198" t="s">
        <v>18</v>
      </c>
      <c r="E198">
        <v>141.30000000000001</v>
      </c>
      <c r="G198" t="str">
        <f t="shared" si="12"/>
        <v>May</v>
      </c>
      <c r="H198">
        <f t="shared" si="13"/>
        <v>5</v>
      </c>
      <c r="I198" t="str">
        <f t="shared" si="14"/>
        <v>202105</v>
      </c>
      <c r="J198">
        <f t="shared" si="15"/>
        <v>141.30000000000001</v>
      </c>
    </row>
    <row r="199" spans="1:10" x14ac:dyDescent="0.35">
      <c r="A199" t="s">
        <v>15</v>
      </c>
      <c r="B199" t="s">
        <v>215</v>
      </c>
      <c r="C199" t="s">
        <v>17</v>
      </c>
      <c r="D199" t="s">
        <v>18</v>
      </c>
      <c r="E199">
        <v>143.4</v>
      </c>
      <c r="G199" t="str">
        <f t="shared" si="12"/>
        <v>June</v>
      </c>
      <c r="H199">
        <f t="shared" si="13"/>
        <v>6</v>
      </c>
      <c r="I199" t="str">
        <f t="shared" si="14"/>
        <v>202106</v>
      </c>
      <c r="J199">
        <f t="shared" si="15"/>
        <v>143.4</v>
      </c>
    </row>
    <row r="200" spans="1:10" x14ac:dyDescent="0.35">
      <c r="A200" t="s">
        <v>15</v>
      </c>
      <c r="B200" t="s">
        <v>216</v>
      </c>
      <c r="C200" t="s">
        <v>17</v>
      </c>
      <c r="D200" t="s">
        <v>18</v>
      </c>
      <c r="E200">
        <v>145.80000000000001</v>
      </c>
      <c r="G200" t="str">
        <f t="shared" si="12"/>
        <v>July</v>
      </c>
      <c r="H200">
        <f t="shared" si="13"/>
        <v>7</v>
      </c>
      <c r="I200" t="str">
        <f t="shared" si="14"/>
        <v>202107</v>
      </c>
      <c r="J200">
        <f t="shared" si="15"/>
        <v>145.80000000000001</v>
      </c>
    </row>
    <row r="201" spans="1:10" x14ac:dyDescent="0.35">
      <c r="A201" t="s">
        <v>15</v>
      </c>
      <c r="B201" t="s">
        <v>217</v>
      </c>
      <c r="C201" t="s">
        <v>17</v>
      </c>
      <c r="D201" t="s">
        <v>18</v>
      </c>
      <c r="E201">
        <v>149.1</v>
      </c>
      <c r="G201" t="str">
        <f t="shared" si="12"/>
        <v>August</v>
      </c>
      <c r="H201">
        <f t="shared" si="13"/>
        <v>8</v>
      </c>
      <c r="I201" t="str">
        <f t="shared" si="14"/>
        <v>202108</v>
      </c>
      <c r="J201">
        <f t="shared" si="15"/>
        <v>149.1</v>
      </c>
    </row>
    <row r="202" spans="1:10" x14ac:dyDescent="0.35">
      <c r="A202" t="s">
        <v>15</v>
      </c>
      <c r="B202" t="s">
        <v>218</v>
      </c>
      <c r="C202" t="s">
        <v>17</v>
      </c>
      <c r="D202" t="s">
        <v>18</v>
      </c>
      <c r="E202">
        <v>151.5</v>
      </c>
      <c r="G202" t="str">
        <f t="shared" si="12"/>
        <v>September</v>
      </c>
      <c r="H202">
        <f t="shared" si="13"/>
        <v>9</v>
      </c>
      <c r="I202" t="str">
        <f t="shared" si="14"/>
        <v>202109</v>
      </c>
      <c r="J202">
        <f t="shared" si="15"/>
        <v>151.5</v>
      </c>
    </row>
    <row r="203" spans="1:10" x14ac:dyDescent="0.35">
      <c r="A203" t="s">
        <v>15</v>
      </c>
      <c r="B203" t="s">
        <v>219</v>
      </c>
      <c r="C203" t="s">
        <v>17</v>
      </c>
      <c r="D203" t="s">
        <v>18</v>
      </c>
      <c r="E203">
        <v>153.30000000000001</v>
      </c>
      <c r="G203" t="str">
        <f t="shared" si="12"/>
        <v>October</v>
      </c>
      <c r="H203">
        <f t="shared" si="13"/>
        <v>10</v>
      </c>
      <c r="I203" t="str">
        <f t="shared" si="14"/>
        <v>202110</v>
      </c>
      <c r="J203">
        <f t="shared" si="15"/>
        <v>153.30000000000001</v>
      </c>
    </row>
    <row r="204" spans="1:10" x14ac:dyDescent="0.35">
      <c r="A204" t="s">
        <v>15</v>
      </c>
      <c r="B204" t="s">
        <v>220</v>
      </c>
      <c r="C204" t="s">
        <v>17</v>
      </c>
      <c r="D204" t="s">
        <v>18</v>
      </c>
      <c r="E204">
        <v>155.30000000000001</v>
      </c>
      <c r="G204" t="str">
        <f t="shared" si="12"/>
        <v>November</v>
      </c>
      <c r="H204">
        <f t="shared" si="13"/>
        <v>11</v>
      </c>
      <c r="I204" t="str">
        <f t="shared" si="14"/>
        <v>202111</v>
      </c>
      <c r="J204">
        <f t="shared" si="15"/>
        <v>155.30000000000001</v>
      </c>
    </row>
    <row r="205" spans="1:10" x14ac:dyDescent="0.35">
      <c r="A205" t="s">
        <v>15</v>
      </c>
      <c r="B205" t="s">
        <v>221</v>
      </c>
      <c r="C205" t="s">
        <v>17</v>
      </c>
      <c r="D205" t="s">
        <v>18</v>
      </c>
      <c r="E205">
        <v>156.69999999999999</v>
      </c>
      <c r="G205" t="str">
        <f t="shared" si="12"/>
        <v>December</v>
      </c>
      <c r="H205">
        <f t="shared" si="13"/>
        <v>12</v>
      </c>
      <c r="I205" t="str">
        <f t="shared" si="14"/>
        <v>202112</v>
      </c>
      <c r="J205">
        <f t="shared" si="15"/>
        <v>156.69999999999999</v>
      </c>
    </row>
    <row r="206" spans="1:10" x14ac:dyDescent="0.35">
      <c r="A206" t="s">
        <v>15</v>
      </c>
      <c r="B206" t="s">
        <v>222</v>
      </c>
      <c r="C206" t="s">
        <v>17</v>
      </c>
      <c r="D206" t="s">
        <v>18</v>
      </c>
      <c r="E206">
        <v>158.1</v>
      </c>
      <c r="G206" t="str">
        <f t="shared" si="12"/>
        <v>January</v>
      </c>
      <c r="H206">
        <f t="shared" si="13"/>
        <v>1</v>
      </c>
      <c r="I206" t="str">
        <f t="shared" si="14"/>
        <v>202201</v>
      </c>
      <c r="J206">
        <f t="shared" si="15"/>
        <v>158.1</v>
      </c>
    </row>
    <row r="207" spans="1:10" x14ac:dyDescent="0.35">
      <c r="A207" t="s">
        <v>15</v>
      </c>
      <c r="B207" t="s">
        <v>223</v>
      </c>
      <c r="C207" t="s">
        <v>17</v>
      </c>
      <c r="D207" t="s">
        <v>18</v>
      </c>
      <c r="E207">
        <v>159.1</v>
      </c>
      <c r="G207" t="str">
        <f t="shared" si="12"/>
        <v>February</v>
      </c>
      <c r="H207">
        <f t="shared" si="13"/>
        <v>2</v>
      </c>
      <c r="I207" t="str">
        <f t="shared" si="14"/>
        <v>202202</v>
      </c>
      <c r="J207">
        <f t="shared" si="15"/>
        <v>159.1</v>
      </c>
    </row>
    <row r="208" spans="1:10" x14ac:dyDescent="0.35">
      <c r="A208" t="s">
        <v>15</v>
      </c>
      <c r="B208" t="s">
        <v>224</v>
      </c>
      <c r="C208" t="s">
        <v>17</v>
      </c>
      <c r="D208" t="s">
        <v>18</v>
      </c>
      <c r="E208">
        <v>159.9</v>
      </c>
      <c r="G208" t="str">
        <f t="shared" si="12"/>
        <v>March</v>
      </c>
      <c r="H208">
        <f t="shared" si="13"/>
        <v>3</v>
      </c>
      <c r="I208" t="str">
        <f t="shared" si="14"/>
        <v>202203</v>
      </c>
      <c r="J208">
        <f t="shared" si="15"/>
        <v>159.9</v>
      </c>
    </row>
    <row r="209" spans="1:10" x14ac:dyDescent="0.35">
      <c r="A209" t="s">
        <v>15</v>
      </c>
      <c r="B209" t="s">
        <v>225</v>
      </c>
      <c r="C209" t="s">
        <v>17</v>
      </c>
      <c r="D209" t="s">
        <v>18</v>
      </c>
      <c r="E209">
        <v>160.5</v>
      </c>
      <c r="G209" t="str">
        <f t="shared" si="12"/>
        <v>April</v>
      </c>
      <c r="H209">
        <f t="shared" si="13"/>
        <v>4</v>
      </c>
      <c r="I209" t="str">
        <f t="shared" si="14"/>
        <v>202204</v>
      </c>
      <c r="J209">
        <f t="shared" si="15"/>
        <v>160.5</v>
      </c>
    </row>
    <row r="210" spans="1:10" x14ac:dyDescent="0.35">
      <c r="A210" t="s">
        <v>15</v>
      </c>
      <c r="B210" t="s">
        <v>226</v>
      </c>
      <c r="C210" t="s">
        <v>17</v>
      </c>
      <c r="D210" t="s">
        <v>18</v>
      </c>
      <c r="E210">
        <v>161.69999999999999</v>
      </c>
      <c r="G210" t="str">
        <f t="shared" si="12"/>
        <v>May</v>
      </c>
      <c r="H210">
        <f t="shared" si="13"/>
        <v>5</v>
      </c>
      <c r="I210" t="str">
        <f t="shared" si="14"/>
        <v>202205</v>
      </c>
      <c r="J210">
        <f t="shared" si="15"/>
        <v>161.69999999999999</v>
      </c>
    </row>
    <row r="211" spans="1:10" x14ac:dyDescent="0.35">
      <c r="A211" t="s">
        <v>15</v>
      </c>
      <c r="B211" t="s">
        <v>227</v>
      </c>
      <c r="C211" t="s">
        <v>17</v>
      </c>
      <c r="D211" t="s">
        <v>18</v>
      </c>
      <c r="E211">
        <v>163.5</v>
      </c>
      <c r="G211" t="str">
        <f t="shared" si="12"/>
        <v>June</v>
      </c>
      <c r="H211">
        <f t="shared" si="13"/>
        <v>6</v>
      </c>
      <c r="I211" t="str">
        <f t="shared" si="14"/>
        <v>202206</v>
      </c>
      <c r="J211">
        <f t="shared" si="15"/>
        <v>163.5</v>
      </c>
    </row>
    <row r="212" spans="1:10" x14ac:dyDescent="0.35">
      <c r="A212" t="s">
        <v>15</v>
      </c>
      <c r="B212" t="s">
        <v>228</v>
      </c>
      <c r="C212" t="s">
        <v>17</v>
      </c>
      <c r="D212" t="s">
        <v>18</v>
      </c>
      <c r="E212">
        <v>165.2</v>
      </c>
      <c r="G212" t="str">
        <f t="shared" si="12"/>
        <v>July</v>
      </c>
      <c r="H212">
        <f t="shared" si="13"/>
        <v>7</v>
      </c>
      <c r="I212" t="str">
        <f t="shared" si="14"/>
        <v>202207</v>
      </c>
      <c r="J212">
        <f t="shared" si="15"/>
        <v>165.2</v>
      </c>
    </row>
    <row r="213" spans="1:10" x14ac:dyDescent="0.35">
      <c r="A213" t="s">
        <v>15</v>
      </c>
      <c r="B213" t="s">
        <v>229</v>
      </c>
      <c r="C213" t="s">
        <v>17</v>
      </c>
      <c r="D213" t="s">
        <v>18</v>
      </c>
      <c r="E213">
        <v>167.2</v>
      </c>
      <c r="G213" t="str">
        <f t="shared" si="12"/>
        <v>August</v>
      </c>
      <c r="H213">
        <f t="shared" si="13"/>
        <v>8</v>
      </c>
      <c r="I213" t="str">
        <f t="shared" si="14"/>
        <v>202208</v>
      </c>
      <c r="J213">
        <f t="shared" si="15"/>
        <v>167.2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CSOData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2022-11-03T11:05:20Z</dcterms:modified>
</cp:coreProperties>
</file>