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Z:\Quantitative Risk\Personal\James_McNeill\DevelopmentRepo\Papers\IFRS 9\"/>
    </mc:Choice>
  </mc:AlternateContent>
  <xr:revisionPtr revIDLastSave="0" documentId="13_ncr:1_{DDD34803-B60F-4FA4-837D-9D6A1EA3F559}" xr6:coauthVersionLast="47" xr6:coauthVersionMax="47" xr10:uidLastSave="{00000000-0000-0000-0000-000000000000}"/>
  <bookViews>
    <workbookView xWindow="1290" yWindow="-110" windowWidth="37220" windowHeight="21820" activeTab="1" xr2:uid="{F1A073FE-11BF-45B0-B137-CBBFE2B525FB}"/>
  </bookViews>
  <sheets>
    <sheet name="Current Approach" sheetId="3" r:id="rId1"/>
    <sheet name="Alternative Approach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6" i="4" l="1"/>
  <c r="J42" i="4" s="1"/>
  <c r="C25" i="4"/>
  <c r="J41" i="4" s="1"/>
  <c r="C24" i="4"/>
  <c r="J40" i="4" s="1"/>
  <c r="C23" i="4"/>
  <c r="J39" i="4" s="1"/>
  <c r="C22" i="4"/>
  <c r="J38" i="4" s="1"/>
  <c r="D15" i="4"/>
  <c r="D14" i="4"/>
  <c r="E14" i="4" s="1"/>
  <c r="D13" i="4"/>
  <c r="E13" i="4" s="1"/>
  <c r="F13" i="4" s="1"/>
  <c r="D12" i="4"/>
  <c r="L6" i="4"/>
  <c r="M5" i="4"/>
  <c r="L5" i="4"/>
  <c r="N4" i="4"/>
  <c r="M4" i="4"/>
  <c r="L4" i="4"/>
  <c r="O3" i="4"/>
  <c r="N3" i="4"/>
  <c r="M3" i="4"/>
  <c r="L3" i="4"/>
  <c r="D25" i="4" l="1"/>
  <c r="K25" i="4" s="1"/>
  <c r="J24" i="4"/>
  <c r="J32" i="4" s="1"/>
  <c r="D24" i="4"/>
  <c r="K40" i="4" s="1"/>
  <c r="E24" i="4"/>
  <c r="L24" i="4" s="1"/>
  <c r="J22" i="4"/>
  <c r="J30" i="4" s="1"/>
  <c r="E23" i="4"/>
  <c r="L23" i="4" s="1"/>
  <c r="D23" i="4"/>
  <c r="K23" i="4" s="1"/>
  <c r="J26" i="4"/>
  <c r="J34" i="4" s="1"/>
  <c r="F23" i="4"/>
  <c r="M23" i="4" s="1"/>
  <c r="D22" i="4"/>
  <c r="J25" i="4"/>
  <c r="J33" i="4" s="1"/>
  <c r="P39" i="4"/>
  <c r="E12" i="4"/>
  <c r="J23" i="4"/>
  <c r="J31" i="4" s="1"/>
  <c r="K41" i="4" l="1"/>
  <c r="K24" i="4"/>
  <c r="K32" i="4" s="1"/>
  <c r="L40" i="4" s="1"/>
  <c r="K33" i="4"/>
  <c r="K31" i="4"/>
  <c r="L31" i="4" s="1"/>
  <c r="M31" i="4" s="1"/>
  <c r="K38" i="4"/>
  <c r="K22" i="4"/>
  <c r="K30" i="4" s="1"/>
  <c r="E22" i="4"/>
  <c r="F12" i="4"/>
  <c r="K39" i="4"/>
  <c r="L32" i="4" l="1"/>
  <c r="L39" i="4"/>
  <c r="Q39" i="4"/>
  <c r="M39" i="4"/>
  <c r="G12" i="4"/>
  <c r="G22" i="4" s="1"/>
  <c r="F22" i="4"/>
  <c r="L38" i="4"/>
  <c r="R39" i="4" s="1"/>
  <c r="L22" i="4"/>
  <c r="L30" i="4" s="1"/>
  <c r="M38" i="4" l="1"/>
  <c r="S39" i="4" s="1"/>
  <c r="M22" i="4"/>
  <c r="M30" i="4" s="1"/>
  <c r="N22" i="4"/>
  <c r="N30" i="4" l="1"/>
  <c r="N38" i="4"/>
  <c r="T39" i="4" s="1"/>
  <c r="C24" i="3" l="1"/>
  <c r="D23" i="3"/>
  <c r="C23" i="3"/>
  <c r="E22" i="3"/>
  <c r="D22" i="3"/>
  <c r="C22" i="3"/>
  <c r="F21" i="3"/>
  <c r="E21" i="3"/>
  <c r="D21" i="3"/>
  <c r="C21" i="3"/>
  <c r="G20" i="3"/>
  <c r="G29" i="3" s="1"/>
  <c r="F20" i="3"/>
  <c r="E20" i="3"/>
  <c r="D20" i="3"/>
  <c r="D29" i="3" s="1"/>
  <c r="C20" i="3"/>
  <c r="D15" i="3"/>
  <c r="D14" i="3"/>
  <c r="E14" i="3" s="1"/>
  <c r="D13" i="3"/>
  <c r="E13" i="3" s="1"/>
  <c r="F13" i="3" s="1"/>
  <c r="D12" i="3"/>
  <c r="E12" i="3" s="1"/>
  <c r="F12" i="3" s="1"/>
  <c r="G12" i="3" s="1"/>
  <c r="E29" i="3" l="1"/>
  <c r="K29" i="3" s="1"/>
  <c r="C29" i="3"/>
  <c r="I29" i="3" s="1"/>
  <c r="F29" i="3"/>
  <c r="L29" i="3" l="1"/>
  <c r="J29" i="3"/>
  <c r="M29" i="3"/>
</calcChain>
</file>

<file path=xl/sharedStrings.xml><?xml version="1.0" encoding="utf-8"?>
<sst xmlns="http://schemas.openxmlformats.org/spreadsheetml/2006/main" count="81" uniqueCount="20">
  <si>
    <t>Year 1</t>
  </si>
  <si>
    <t>Year 2</t>
  </si>
  <si>
    <t>Year 3</t>
  </si>
  <si>
    <t>Year 4</t>
  </si>
  <si>
    <t>Year 5</t>
  </si>
  <si>
    <t>4Y</t>
  </si>
  <si>
    <t>1Y</t>
  </si>
  <si>
    <t>2Y</t>
  </si>
  <si>
    <t>3Y</t>
  </si>
  <si>
    <t>5Y</t>
  </si>
  <si>
    <t>Cumulative PDs</t>
  </si>
  <si>
    <t>Marginal PDs</t>
  </si>
  <si>
    <t>Conditional PDs</t>
  </si>
  <si>
    <t>1 - Marginal</t>
  </si>
  <si>
    <t>Initial Goods</t>
  </si>
  <si>
    <t>Marginal Defaults</t>
  </si>
  <si>
    <t>Cumulative Defaults</t>
  </si>
  <si>
    <t>Maturity rate (Assumption)</t>
  </si>
  <si>
    <t>Cummulative PDs</t>
  </si>
  <si>
    <t>Survival Rates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</si>
</sst>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 tint="-0.1499984740745262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2060"/>
        <bgColor indexed="64"/>
      </patternFill>
    </fill>
  </fills>
  <borders count="10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0" fontId="0" fillId="0" borderId="0" xfId="1" applyNumberFormat="1" applyFont="1" applyAlignment="1">
      <alignment horizontal="center"/>
    </xf>
    <xf numFmtId="10" fontId="0" fillId="0" borderId="1" xfId="1" applyNumberFormat="1" applyFont="1" applyBorder="1" applyAlignment="1">
      <alignment horizontal="center"/>
    </xf>
    <xf numFmtId="10" fontId="0" fillId="0" borderId="0" xfId="1" applyNumberFormat="1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10" fontId="0" fillId="0" borderId="3" xfId="1" applyNumberFormat="1" applyFont="1" applyBorder="1" applyAlignment="1">
      <alignment horizontal="center"/>
    </xf>
    <xf numFmtId="165" fontId="0" fillId="0" borderId="2" xfId="1" applyNumberFormat="1" applyFont="1" applyBorder="1" applyAlignment="1">
      <alignment horizontal="center"/>
    </xf>
    <xf numFmtId="165" fontId="0" fillId="0" borderId="2" xfId="0" applyNumberFormat="1" applyBorder="1" applyAlignment="1">
      <alignment horizontal="center"/>
    </xf>
    <xf numFmtId="164" fontId="0" fillId="2" borderId="2" xfId="1" applyNumberFormat="1" applyFont="1" applyFill="1" applyBorder="1" applyAlignment="1">
      <alignment horizontal="center"/>
    </xf>
    <xf numFmtId="10" fontId="0" fillId="0" borderId="4" xfId="1" applyNumberFormat="1" applyFont="1" applyBorder="1" applyAlignment="1">
      <alignment horizontal="center"/>
    </xf>
    <xf numFmtId="0" fontId="2" fillId="0" borderId="2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0" fontId="0" fillId="0" borderId="0" xfId="1" applyNumberFormat="1" applyFont="1" applyFill="1" applyAlignment="1">
      <alignment horizontal="center"/>
    </xf>
    <xf numFmtId="10" fontId="0" fillId="0" borderId="3" xfId="1" applyNumberFormat="1" applyFont="1" applyFill="1" applyBorder="1" applyAlignment="1">
      <alignment horizontal="center"/>
    </xf>
    <xf numFmtId="10" fontId="0" fillId="0" borderId="1" xfId="1" applyNumberFormat="1" applyFont="1" applyFill="1" applyBorder="1" applyAlignment="1">
      <alignment horizontal="center"/>
    </xf>
    <xf numFmtId="10" fontId="0" fillId="0" borderId="0" xfId="1" applyNumberFormat="1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4" xfId="0" applyBorder="1" applyAlignment="1">
      <alignment horizontal="center"/>
    </xf>
    <xf numFmtId="0" fontId="5" fillId="0" borderId="0" xfId="0" applyFont="1" applyAlignment="1">
      <alignment horizontal="center"/>
    </xf>
    <xf numFmtId="164" fontId="5" fillId="0" borderId="0" xfId="1" applyNumberFormat="1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8" xfId="0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5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3" fillId="5" borderId="9" xfId="0" applyFont="1" applyFill="1" applyBorder="1" applyAlignment="1">
      <alignment horizontal="center" vertical="center"/>
    </xf>
    <xf numFmtId="0" fontId="3" fillId="5" borderId="0" xfId="0" applyFont="1" applyFill="1" applyAlignment="1">
      <alignment horizontal="center" vertical="center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</xdr:colOff>
      <xdr:row>9</xdr:row>
      <xdr:rowOff>114300</xdr:rowOff>
    </xdr:from>
    <xdr:to>
      <xdr:col>7</xdr:col>
      <xdr:colOff>340995</xdr:colOff>
      <xdr:row>9</xdr:row>
      <xdr:rowOff>114300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418C75F0-2E6D-1134-134B-683CB3BE69AF}"/>
            </a:ext>
          </a:extLst>
        </xdr:cNvPr>
        <xdr:cNvCxnSpPr/>
      </xdr:nvCxnSpPr>
      <xdr:spPr>
        <a:xfrm flipH="1">
          <a:off x="4848225" y="2019300"/>
          <a:ext cx="274320" cy="0"/>
        </a:xfrm>
        <a:prstGeom prst="straightConnector1">
          <a:avLst/>
        </a:prstGeom>
        <a:ln w="28575">
          <a:solidFill>
            <a:schemeClr val="bg1">
              <a:lumMod val="8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95250</xdr:colOff>
      <xdr:row>17</xdr:row>
      <xdr:rowOff>152399</xdr:rowOff>
    </xdr:from>
    <xdr:to>
      <xdr:col>12</xdr:col>
      <xdr:colOff>257175</xdr:colOff>
      <xdr:row>23</xdr:row>
      <xdr:rowOff>142874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63079C2B-BC15-C57E-5128-6721441C2E94}"/>
                </a:ext>
              </a:extLst>
            </xdr:cNvPr>
            <xdr:cNvSpPr txBox="1"/>
          </xdr:nvSpPr>
          <xdr:spPr>
            <a:xfrm>
              <a:off x="5534025" y="3390899"/>
              <a:ext cx="3457575" cy="1133475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/>
                <a:t>For each cohort</a:t>
              </a:r>
              <a:r>
                <a:rPr lang="en-US" sz="1100" baseline="0"/>
                <a:t>, the cumulative PD for year </a:t>
              </a:r>
              <a:r>
                <a:rPr lang="en-US" sz="1100" i="1" baseline="0"/>
                <a:t>i </a:t>
              </a:r>
              <a:r>
                <a:rPr lang="en-US" sz="1100" i="0" baseline="0"/>
                <a:t>is estimated by dividing the number of defaults until year i and the number of performing records at the beginning of the cohort</a:t>
              </a: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E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𝐶𝑢𝑚</m:t>
                        </m:r>
                        <m:r>
                          <a:rPr lang="es-E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es-E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𝑃𝐷</m:t>
                        </m:r>
                        <m:r>
                          <a:rPr lang="es-E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</m:e>
                      <m:sub>
                        <m:r>
                          <a:rPr lang="es-E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</m:sub>
                    </m:sSub>
                    <m:r>
                      <a:rPr lang="en-US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s-ES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ES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𝐶𝑢𝑚</m:t>
                            </m:r>
                            <m:r>
                              <a:rPr lang="es-ES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es-ES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𝐷𝑒𝑓𝑎𝑢𝑙𝑡𝑠</m:t>
                            </m:r>
                          </m:e>
                          <m:sub>
                            <m:r>
                              <a:rPr lang="es-ES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sub>
                        </m:sSub>
                      </m:num>
                      <m:den>
                        <m:r>
                          <a:rPr lang="es-E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𝐼𝑛𝑖𝑡𝑖𝑎𝑙</m:t>
                        </m:r>
                        <m:r>
                          <a:rPr lang="es-E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es-E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𝐺𝑜𝑜𝑑𝑠</m:t>
                        </m:r>
                      </m:den>
                    </m:f>
                  </m:oMath>
                </m:oMathPara>
              </a14:m>
              <a:endParaRPr lang="en-US" sz="1100" i="1"/>
            </a:p>
          </xdr:txBody>
        </xdr:sp>
      </mc:Choice>
      <mc:Fallback xmlns="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63079C2B-BC15-C57E-5128-6721441C2E94}"/>
                </a:ext>
              </a:extLst>
            </xdr:cNvPr>
            <xdr:cNvSpPr txBox="1"/>
          </xdr:nvSpPr>
          <xdr:spPr>
            <a:xfrm>
              <a:off x="5534025" y="3390899"/>
              <a:ext cx="3457575" cy="1133475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/>
                <a:t>For each cohort</a:t>
              </a:r>
              <a:r>
                <a:rPr lang="en-US" sz="1100" baseline="0"/>
                <a:t>, the cumulative PD for year </a:t>
              </a:r>
              <a:r>
                <a:rPr lang="en-US" sz="1100" i="1" baseline="0"/>
                <a:t>i </a:t>
              </a:r>
              <a:r>
                <a:rPr lang="en-US" sz="1100" i="0" baseline="0"/>
                <a:t>is estimated by dividing the number of defaults until year i and the number of performing records at the beginning of the cohort</a:t>
              </a:r>
            </a:p>
            <a:p>
              <a:r>
                <a:rPr lang="en-US" sz="11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es-ES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𝐶𝑢𝑚 𝑃𝐷 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〗_</a:t>
              </a:r>
              <a:r>
                <a:rPr lang="es-ES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𝑖</a:t>
              </a:r>
              <a:r>
                <a:rPr lang="en-US" sz="11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es-ES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〖𝐶𝑢𝑚 𝐷𝑒𝑓𝑎𝑢𝑙𝑡𝑠〗_𝑖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/(</a:t>
              </a:r>
              <a:r>
                <a:rPr lang="es-ES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𝐼𝑛𝑖𝑡𝑖𝑎𝑙 𝐺𝑜𝑜𝑑𝑠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endParaRPr lang="en-US" sz="1100" i="1"/>
            </a:p>
          </xdr:txBody>
        </xdr:sp>
      </mc:Fallback>
    </mc:AlternateContent>
    <xdr:clientData/>
  </xdr:twoCellAnchor>
  <xdr:twoCellAnchor>
    <xdr:from>
      <xdr:col>3</xdr:col>
      <xdr:colOff>476250</xdr:colOff>
      <xdr:row>24</xdr:row>
      <xdr:rowOff>19050</xdr:rowOff>
    </xdr:from>
    <xdr:to>
      <xdr:col>4</xdr:col>
      <xdr:colOff>76200</xdr:colOff>
      <xdr:row>25</xdr:row>
      <xdr:rowOff>104775</xdr:rowOff>
    </xdr:to>
    <xdr:sp macro="" textlink="">
      <xdr:nvSpPr>
        <xdr:cNvPr id="11" name="Arrow: Down 10">
          <a:extLst>
            <a:ext uri="{FF2B5EF4-FFF2-40B4-BE49-F238E27FC236}">
              <a16:creationId xmlns:a16="http://schemas.microsoft.com/office/drawing/2014/main" id="{6B59340F-455B-CE18-993F-81FF7EFE1698}"/>
            </a:ext>
          </a:extLst>
        </xdr:cNvPr>
        <xdr:cNvSpPr/>
      </xdr:nvSpPr>
      <xdr:spPr>
        <a:xfrm>
          <a:off x="2505075" y="4781550"/>
          <a:ext cx="314325" cy="276225"/>
        </a:xfrm>
        <a:prstGeom prst="down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66675</xdr:colOff>
      <xdr:row>27</xdr:row>
      <xdr:rowOff>38100</xdr:rowOff>
    </xdr:from>
    <xdr:to>
      <xdr:col>7</xdr:col>
      <xdr:colOff>342900</xdr:colOff>
      <xdr:row>28</xdr:row>
      <xdr:rowOff>161925</xdr:rowOff>
    </xdr:to>
    <xdr:sp macro="" textlink="">
      <xdr:nvSpPr>
        <xdr:cNvPr id="12" name="Arrow: Down 11">
          <a:extLst>
            <a:ext uri="{FF2B5EF4-FFF2-40B4-BE49-F238E27FC236}">
              <a16:creationId xmlns:a16="http://schemas.microsoft.com/office/drawing/2014/main" id="{1D71FEA2-3ABC-4047-81AF-3E224E2106F2}"/>
            </a:ext>
          </a:extLst>
        </xdr:cNvPr>
        <xdr:cNvSpPr/>
      </xdr:nvSpPr>
      <xdr:spPr>
        <a:xfrm rot="16200000">
          <a:off x="5076825" y="5391150"/>
          <a:ext cx="314325" cy="276225"/>
        </a:xfrm>
        <a:prstGeom prst="down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390525</xdr:colOff>
      <xdr:row>25</xdr:row>
      <xdr:rowOff>28575</xdr:rowOff>
    </xdr:from>
    <xdr:to>
      <xdr:col>17</xdr:col>
      <xdr:colOff>447675</xdr:colOff>
      <xdr:row>29</xdr:row>
      <xdr:rowOff>161925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D3834946-57D2-9B45-8D21-2E39D642C168}"/>
                </a:ext>
              </a:extLst>
            </xdr:cNvPr>
            <xdr:cNvSpPr txBox="1"/>
          </xdr:nvSpPr>
          <xdr:spPr>
            <a:xfrm>
              <a:off x="9886950" y="4981575"/>
              <a:ext cx="3228975" cy="89535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/>
                <a:t>Marginal PDs</a:t>
              </a:r>
              <a:r>
                <a:rPr lang="en-US" sz="1100" baseline="0"/>
                <a:t> for each year </a:t>
              </a:r>
              <a:r>
                <a:rPr lang="en-US" sz="1100" i="1" baseline="0"/>
                <a:t>i </a:t>
              </a:r>
              <a:r>
                <a:rPr lang="en-US" sz="1100" baseline="0"/>
                <a:t>are estimated as the difference between two consecutive Cumulative PDs</a:t>
              </a:r>
            </a:p>
            <a:p>
              <a:endParaRPr lang="en-US" sz="1100" i="0" baseline="0"/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E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𝑀𝑎𝑟𝑔𝑖𝑛𝑎𝑙</m:t>
                        </m:r>
                        <m:r>
                          <a:rPr lang="es-E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es-E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𝑃𝐷</m:t>
                        </m:r>
                        <m:r>
                          <a:rPr lang="es-E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</m:e>
                      <m:sub>
                        <m:r>
                          <a:rPr lang="es-E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</m:sub>
                    </m:sSub>
                    <m:r>
                      <a:rPr lang="en-US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b>
                      <m:sSubPr>
                        <m:ctrlPr>
                          <a:rPr lang="en-US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E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𝐶𝑢𝑚</m:t>
                        </m:r>
                        <m:r>
                          <a:rPr lang="es-E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es-E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𝑃𝐷</m:t>
                        </m:r>
                      </m:e>
                      <m:sub>
                        <m:r>
                          <a:rPr lang="es-E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</m:sub>
                    </m:sSub>
                    <m:r>
                      <a:rPr lang="es-ES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sSub>
                      <m:sSubPr>
                        <m:ctrlPr>
                          <a:rPr lang="es-E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E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𝐶𝑢𝑚</m:t>
                        </m:r>
                        <m:r>
                          <a:rPr lang="es-E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es-E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𝑃𝐷</m:t>
                        </m:r>
                      </m:e>
                      <m:sub>
                        <m:r>
                          <a:rPr lang="es-E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  <m:r>
                          <a:rPr lang="es-E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−1</m:t>
                        </m:r>
                      </m:sub>
                    </m:sSub>
                  </m:oMath>
                </m:oMathPara>
              </a14:m>
              <a:endParaRPr lang="en-US" sz="1100" i="1"/>
            </a:p>
          </xdr:txBody>
        </xdr:sp>
      </mc:Choice>
      <mc:Fallback xmlns="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D3834946-57D2-9B45-8D21-2E39D642C168}"/>
                </a:ext>
              </a:extLst>
            </xdr:cNvPr>
            <xdr:cNvSpPr txBox="1"/>
          </xdr:nvSpPr>
          <xdr:spPr>
            <a:xfrm>
              <a:off x="9886950" y="4981575"/>
              <a:ext cx="3228975" cy="89535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/>
                <a:t>Marginal PDs</a:t>
              </a:r>
              <a:r>
                <a:rPr lang="en-US" sz="1100" baseline="0"/>
                <a:t> for each year </a:t>
              </a:r>
              <a:r>
                <a:rPr lang="en-US" sz="1100" i="1" baseline="0"/>
                <a:t>i </a:t>
              </a:r>
              <a:r>
                <a:rPr lang="en-US" sz="1100" baseline="0"/>
                <a:t>are estimated as the difference between two consecutive Cumulative PDs</a:t>
              </a:r>
            </a:p>
            <a:p>
              <a:endParaRPr lang="en-US" sz="1100" i="0" baseline="0"/>
            </a:p>
            <a:p>
              <a:r>
                <a:rPr lang="en-US" sz="11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es-E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𝑀𝑎𝑟𝑔𝑖𝑛𝑎𝑙</a:t>
              </a:r>
              <a:r>
                <a:rPr lang="es-ES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𝑃𝐷 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〗_</a:t>
              </a:r>
              <a:r>
                <a:rPr lang="es-ES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𝑖</a:t>
              </a:r>
              <a:r>
                <a:rPr lang="en-US" sz="11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en-US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s-E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𝐶𝑢𝑚 𝑃𝐷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</a:t>
              </a:r>
              <a:r>
                <a:rPr lang="es-E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𝑖−〖𝐶𝑢𝑚 𝑃𝐷〗_(𝑖−1)</a:t>
              </a:r>
              <a:endParaRPr lang="en-US" sz="1100" i="1"/>
            </a:p>
          </xdr:txBody>
        </xdr:sp>
      </mc:Fallback>
    </mc:AlternateContent>
    <xdr:clientData/>
  </xdr:twoCellAnchor>
  <xdr:twoCellAnchor>
    <xdr:from>
      <xdr:col>3</xdr:col>
      <xdr:colOff>476250</xdr:colOff>
      <xdr:row>16</xdr:row>
      <xdr:rowOff>38100</xdr:rowOff>
    </xdr:from>
    <xdr:to>
      <xdr:col>4</xdr:col>
      <xdr:colOff>76200</xdr:colOff>
      <xdr:row>17</xdr:row>
      <xdr:rowOff>123825</xdr:rowOff>
    </xdr:to>
    <xdr:sp macro="" textlink="">
      <xdr:nvSpPr>
        <xdr:cNvPr id="14" name="Arrow: Down 13">
          <a:extLst>
            <a:ext uri="{FF2B5EF4-FFF2-40B4-BE49-F238E27FC236}">
              <a16:creationId xmlns:a16="http://schemas.microsoft.com/office/drawing/2014/main" id="{65A31025-98C4-7D8D-36E3-EE8ADA09C998}"/>
            </a:ext>
          </a:extLst>
        </xdr:cNvPr>
        <xdr:cNvSpPr/>
      </xdr:nvSpPr>
      <xdr:spPr>
        <a:xfrm>
          <a:off x="2505075" y="3276600"/>
          <a:ext cx="314325" cy="276225"/>
        </a:xfrm>
        <a:prstGeom prst="down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45244</xdr:colOff>
      <xdr:row>17</xdr:row>
      <xdr:rowOff>11903</xdr:rowOff>
    </xdr:from>
    <xdr:to>
      <xdr:col>3</xdr:col>
      <xdr:colOff>414338</xdr:colOff>
      <xdr:row>19</xdr:row>
      <xdr:rowOff>47624</xdr:rowOff>
    </xdr:to>
    <xdr:sp macro="" textlink="">
      <xdr:nvSpPr>
        <xdr:cNvPr id="3" name="Arrow: Down 2">
          <a:extLst>
            <a:ext uri="{FF2B5EF4-FFF2-40B4-BE49-F238E27FC236}">
              <a16:creationId xmlns:a16="http://schemas.microsoft.com/office/drawing/2014/main" id="{C9EE880E-DE63-4004-8C01-D4E217DF8724}"/>
            </a:ext>
          </a:extLst>
        </xdr:cNvPr>
        <xdr:cNvSpPr/>
      </xdr:nvSpPr>
      <xdr:spPr>
        <a:xfrm>
          <a:off x="2074069" y="3440903"/>
          <a:ext cx="369094" cy="416721"/>
        </a:xfrm>
        <a:prstGeom prst="down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464344</xdr:colOff>
      <xdr:row>34</xdr:row>
      <xdr:rowOff>59531</xdr:rowOff>
    </xdr:from>
    <xdr:to>
      <xdr:col>11</xdr:col>
      <xdr:colOff>71438</xdr:colOff>
      <xdr:row>35</xdr:row>
      <xdr:rowOff>130969</xdr:rowOff>
    </xdr:to>
    <xdr:sp macro="" textlink="">
      <xdr:nvSpPr>
        <xdr:cNvPr id="4" name="Arrow: Down 3">
          <a:extLst>
            <a:ext uri="{FF2B5EF4-FFF2-40B4-BE49-F238E27FC236}">
              <a16:creationId xmlns:a16="http://schemas.microsoft.com/office/drawing/2014/main" id="{EEC60915-4B02-4C6F-854C-3E259B30A22C}"/>
            </a:ext>
          </a:extLst>
        </xdr:cNvPr>
        <xdr:cNvSpPr/>
      </xdr:nvSpPr>
      <xdr:spPr>
        <a:xfrm>
          <a:off x="7674769" y="9584531"/>
          <a:ext cx="369094" cy="261938"/>
        </a:xfrm>
        <a:prstGeom prst="down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253603</xdr:colOff>
      <xdr:row>36</xdr:row>
      <xdr:rowOff>15477</xdr:rowOff>
    </xdr:from>
    <xdr:to>
      <xdr:col>14</xdr:col>
      <xdr:colOff>515541</xdr:colOff>
      <xdr:row>38</xdr:row>
      <xdr:rowOff>3571</xdr:rowOff>
    </xdr:to>
    <xdr:sp macro="" textlink="">
      <xdr:nvSpPr>
        <xdr:cNvPr id="5" name="Arrow: Down 4">
          <a:extLst>
            <a:ext uri="{FF2B5EF4-FFF2-40B4-BE49-F238E27FC236}">
              <a16:creationId xmlns:a16="http://schemas.microsoft.com/office/drawing/2014/main" id="{CEDDC96A-01EF-4BB1-AEA0-BFDB824FAC27}"/>
            </a:ext>
          </a:extLst>
        </xdr:cNvPr>
        <xdr:cNvSpPr/>
      </xdr:nvSpPr>
      <xdr:spPr>
        <a:xfrm rot="16200000">
          <a:off x="10458450" y="9975055"/>
          <a:ext cx="369094" cy="261938"/>
        </a:xfrm>
        <a:prstGeom prst="down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66675</xdr:colOff>
      <xdr:row>9</xdr:row>
      <xdr:rowOff>114300</xdr:rowOff>
    </xdr:from>
    <xdr:to>
      <xdr:col>7</xdr:col>
      <xdr:colOff>340995</xdr:colOff>
      <xdr:row>9</xdr:row>
      <xdr:rowOff>114300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7794BA4D-A68E-4C6F-B65D-F98A510C9277}"/>
            </a:ext>
          </a:extLst>
        </xdr:cNvPr>
        <xdr:cNvCxnSpPr/>
      </xdr:nvCxnSpPr>
      <xdr:spPr>
        <a:xfrm flipH="1">
          <a:off x="5095875" y="2019300"/>
          <a:ext cx="274320" cy="0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323850</xdr:colOff>
      <xdr:row>27</xdr:row>
      <xdr:rowOff>19049</xdr:rowOff>
    </xdr:from>
    <xdr:to>
      <xdr:col>5</xdr:col>
      <xdr:colOff>523875</xdr:colOff>
      <xdr:row>33</xdr:row>
      <xdr:rowOff>9524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498EF47A-203E-4FB3-B42E-7B26BE9E241C}"/>
                </a:ext>
              </a:extLst>
            </xdr:cNvPr>
            <xdr:cNvSpPr txBox="1"/>
          </xdr:nvSpPr>
          <xdr:spPr>
            <a:xfrm>
              <a:off x="523875" y="5353049"/>
              <a:ext cx="3457575" cy="1133475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/>
                <a:t>For each cohort</a:t>
              </a:r>
              <a:r>
                <a:rPr lang="en-US" sz="1100" baseline="0"/>
                <a:t>, marginal PDs for year </a:t>
              </a:r>
              <a:r>
                <a:rPr lang="en-US" sz="1100" i="1" baseline="0"/>
                <a:t>i </a:t>
              </a:r>
              <a:r>
                <a:rPr lang="en-US" sz="1100" i="0" baseline="0"/>
                <a:t>is estimated by dividing the number of marginal defaults of year </a:t>
              </a:r>
              <a:r>
                <a:rPr lang="en-US" sz="1100" i="1" baseline="0"/>
                <a:t>i </a:t>
              </a:r>
              <a:r>
                <a:rPr lang="en-US" sz="1100" i="0" baseline="0"/>
                <a:t>by the number of performing records at the beginning of year </a:t>
              </a:r>
              <a:r>
                <a:rPr lang="en-US" sz="1100" i="1" baseline="0"/>
                <a:t>i</a:t>
              </a:r>
            </a:p>
            <a:p>
              <a:endParaRPr lang="en-US" sz="1100" i="0" baseline="0"/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E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𝑀𝑎𝑟𝑔𝑖𝑛𝑎𝑙</m:t>
                        </m:r>
                        <m:r>
                          <a:rPr lang="es-E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es-E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𝑃𝐷</m:t>
                        </m:r>
                        <m:r>
                          <a:rPr lang="es-E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</m:e>
                      <m:sub>
                        <m:r>
                          <a:rPr lang="es-E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</m:sub>
                    </m:sSub>
                    <m:r>
                      <a:rPr lang="en-US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s-ES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ES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𝑀𝑎𝑟𝑔𝑖𝑛𝑎𝑙</m:t>
                            </m:r>
                            <m:r>
                              <a:rPr lang="es-ES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es-ES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𝐷𝑒𝑓𝑎𝑢𝑙𝑡𝑠</m:t>
                            </m:r>
                          </m:e>
                          <m:sub>
                            <m:r>
                              <a:rPr lang="es-ES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s-ES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ES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𝐼𝑛𝑖𝑡𝑖𝑎𝑙</m:t>
                            </m:r>
                            <m:r>
                              <a:rPr lang="es-ES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es-ES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𝐺𝑜𝑜𝑑𝑠</m:t>
                            </m:r>
                          </m:e>
                          <m:sub>
                            <m:r>
                              <a:rPr lang="es-ES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n-US" sz="1100" i="1"/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498EF47A-203E-4FB3-B42E-7B26BE9E241C}"/>
                </a:ext>
              </a:extLst>
            </xdr:cNvPr>
            <xdr:cNvSpPr txBox="1"/>
          </xdr:nvSpPr>
          <xdr:spPr>
            <a:xfrm>
              <a:off x="523875" y="5353049"/>
              <a:ext cx="3457575" cy="1133475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/>
                <a:t>For each cohort</a:t>
              </a:r>
              <a:r>
                <a:rPr lang="en-US" sz="1100" baseline="0"/>
                <a:t>, marginal PDs for year </a:t>
              </a:r>
              <a:r>
                <a:rPr lang="en-US" sz="1100" i="1" baseline="0"/>
                <a:t>i </a:t>
              </a:r>
              <a:r>
                <a:rPr lang="en-US" sz="1100" i="0" baseline="0"/>
                <a:t>is estimated by dividing the number of marginal defaults of year </a:t>
              </a:r>
              <a:r>
                <a:rPr lang="en-US" sz="1100" i="1" baseline="0"/>
                <a:t>i </a:t>
              </a:r>
              <a:r>
                <a:rPr lang="en-US" sz="1100" i="0" baseline="0"/>
                <a:t>by the number of performing records at the beginning of year </a:t>
              </a:r>
              <a:r>
                <a:rPr lang="en-US" sz="1100" i="1" baseline="0"/>
                <a:t>i</a:t>
              </a:r>
            </a:p>
            <a:p>
              <a:endParaRPr lang="en-US" sz="1100" i="0" baseline="0"/>
            </a:p>
            <a:p>
              <a:r>
                <a:rPr lang="en-US" sz="11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es-E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𝑀𝑎𝑟𝑔𝑖𝑛𝑎𝑙</a:t>
              </a:r>
              <a:r>
                <a:rPr lang="es-ES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𝑃𝐷 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〗_</a:t>
              </a:r>
              <a:r>
                <a:rPr lang="es-ES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𝑖</a:t>
              </a:r>
              <a:r>
                <a:rPr lang="en-US" sz="11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es-ES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es-E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𝑀𝑎𝑟𝑔𝑖𝑛𝑎𝑙</a:t>
              </a:r>
              <a:r>
                <a:rPr lang="es-ES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𝐷𝑒𝑓𝑎𝑢𝑙𝑡𝑠〗_𝑖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/</a:t>
              </a:r>
              <a:r>
                <a:rPr lang="es-ES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es-E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𝐼𝑛𝑖𝑡𝑖𝑎𝑙 𝐺𝑜𝑜𝑑𝑠</a:t>
              </a:r>
              <a:r>
                <a:rPr lang="es-ES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〗_𝑖 </a:t>
              </a:r>
              <a:endParaRPr lang="en-US" sz="1100" i="1"/>
            </a:p>
          </xdr:txBody>
        </xdr:sp>
      </mc:Fallback>
    </mc:AlternateContent>
    <xdr:clientData/>
  </xdr:twoCellAnchor>
  <xdr:twoCellAnchor>
    <xdr:from>
      <xdr:col>14</xdr:col>
      <xdr:colOff>590550</xdr:colOff>
      <xdr:row>27</xdr:row>
      <xdr:rowOff>161925</xdr:rowOff>
    </xdr:from>
    <xdr:to>
      <xdr:col>19</xdr:col>
      <xdr:colOff>600075</xdr:colOff>
      <xdr:row>33</xdr:row>
      <xdr:rowOff>9525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4C5D57DF-3951-4DCA-92B5-4CDBFECB0F00}"/>
                </a:ext>
              </a:extLst>
            </xdr:cNvPr>
            <xdr:cNvSpPr txBox="1"/>
          </xdr:nvSpPr>
          <xdr:spPr>
            <a:xfrm>
              <a:off x="10982325" y="5495925"/>
              <a:ext cx="4057650" cy="99060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/>
                <a:t>The probability of surviving until year i</a:t>
              </a:r>
              <a:r>
                <a:rPr lang="en-US" sz="1100" baseline="0"/>
                <a:t> is estimated by the product of marginal survival rates:</a:t>
              </a:r>
            </a:p>
            <a:p>
              <a:endParaRPr lang="en-US" sz="1100" i="0" baseline="0"/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E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𝑆𝑢𝑟𝑣𝑖𝑣𝑎𝑙</m:t>
                        </m:r>
                        <m:r>
                          <a:rPr lang="es-E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</m:e>
                      <m:sub>
                        <m:r>
                          <a:rPr lang="es-E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</m:sub>
                    </m:sSub>
                    <m:r>
                      <a:rPr lang="en-US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nary>
                      <m:naryPr>
                        <m:chr m:val="∏"/>
                        <m:limLoc m:val="subSup"/>
                        <m:ctrlPr>
                          <a:rPr lang="en-US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naryPr>
                      <m:sub>
                        <m:r>
                          <m:rPr>
                            <m:brk m:alnAt="25"/>
                          </m:rPr>
                          <a:rPr lang="es-E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</m:t>
                        </m:r>
                      </m:sub>
                      <m:sup>
                        <m:r>
                          <a:rPr lang="es-E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</m:sup>
                      <m:e>
                        <m:r>
                          <a:rPr lang="es-E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</m:e>
                    </m:nary>
                    <m:r>
                      <a:rPr lang="es-ES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1−</m:t>
                    </m:r>
                    <m:sSub>
                      <m:sSubPr>
                        <m:ctrlPr>
                          <a:rPr lang="en-US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E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𝑀𝑎𝑟𝑔𝑖𝑛𝑎𝑙</m:t>
                        </m:r>
                        <m:r>
                          <a:rPr lang="es-E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es-E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𝑃𝐷</m:t>
                        </m:r>
                      </m:e>
                      <m:sub>
                        <m:r>
                          <a:rPr lang="es-E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</m:sub>
                    </m:sSub>
                    <m:r>
                      <a:rPr lang="es-ES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</m:t>
                    </m:r>
                  </m:oMath>
                </m:oMathPara>
              </a14:m>
              <a:endParaRPr lang="en-US" sz="1100" i="1"/>
            </a:p>
          </xdr:txBody>
        </xdr:sp>
      </mc:Choice>
      <mc:Fallback xmlns="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4C5D57DF-3951-4DCA-92B5-4CDBFECB0F00}"/>
                </a:ext>
              </a:extLst>
            </xdr:cNvPr>
            <xdr:cNvSpPr txBox="1"/>
          </xdr:nvSpPr>
          <xdr:spPr>
            <a:xfrm>
              <a:off x="10982325" y="5495925"/>
              <a:ext cx="4057650" cy="99060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/>
                <a:t>The probability of surviving until year i</a:t>
              </a:r>
              <a:r>
                <a:rPr lang="en-US" sz="1100" baseline="0"/>
                <a:t> is estimated by the product of marginal survival rates:</a:t>
              </a:r>
            </a:p>
            <a:p>
              <a:endParaRPr lang="en-US" sz="1100" i="0" baseline="0"/>
            </a:p>
            <a:p>
              <a:r>
                <a:rPr lang="en-US" sz="11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es-E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𝑆𝑢𝑟𝑣𝑖𝑣𝑎𝑙</a:t>
              </a:r>
              <a:r>
                <a:rPr lang="es-ES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〗_</a:t>
              </a:r>
              <a:r>
                <a:rPr lang="es-ES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𝑖</a:t>
              </a:r>
              <a:r>
                <a:rPr lang="en-US" sz="11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en-US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∏26_</a:t>
              </a:r>
              <a:r>
                <a:rPr lang="es-E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</a:t>
              </a:r>
              <a:r>
                <a:rPr lang="es-E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▒</a:t>
              </a:r>
              <a:r>
                <a:rPr lang="es-E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( 1−</a:t>
              </a:r>
              <a:r>
                <a:rPr lang="en-US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s-E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𝑀𝑎𝑟𝑔𝑖𝑛𝑎𝑙 𝑃𝐷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</a:t>
              </a:r>
              <a:r>
                <a:rPr lang="es-E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𝑖)</a:t>
              </a:r>
              <a:endParaRPr lang="en-US" sz="1100" i="1"/>
            </a:p>
          </xdr:txBody>
        </xdr:sp>
      </mc:Fallback>
    </mc:AlternateContent>
    <xdr:clientData/>
  </xdr:twoCellAnchor>
  <xdr:twoCellAnchor>
    <xdr:from>
      <xdr:col>7</xdr:col>
      <xdr:colOff>123824</xdr:colOff>
      <xdr:row>2</xdr:row>
      <xdr:rowOff>128591</xdr:rowOff>
    </xdr:from>
    <xdr:to>
      <xdr:col>8</xdr:col>
      <xdr:colOff>871536</xdr:colOff>
      <xdr:row>4</xdr:row>
      <xdr:rowOff>180975</xdr:rowOff>
    </xdr:to>
    <xdr:sp macro="" textlink="">
      <xdr:nvSpPr>
        <xdr:cNvPr id="12" name="Arrow: Left-Right 11">
          <a:extLst>
            <a:ext uri="{FF2B5EF4-FFF2-40B4-BE49-F238E27FC236}">
              <a16:creationId xmlns:a16="http://schemas.microsoft.com/office/drawing/2014/main" id="{2F0A79FE-2CDA-41E7-823F-C12F74B12C05}"/>
            </a:ext>
          </a:extLst>
        </xdr:cNvPr>
        <xdr:cNvSpPr/>
      </xdr:nvSpPr>
      <xdr:spPr>
        <a:xfrm>
          <a:off x="5153024" y="700091"/>
          <a:ext cx="1157287" cy="433384"/>
        </a:xfrm>
        <a:prstGeom prst="left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139303</xdr:colOff>
      <xdr:row>20</xdr:row>
      <xdr:rowOff>13097</xdr:rowOff>
    </xdr:from>
    <xdr:to>
      <xdr:col>7</xdr:col>
      <xdr:colOff>401241</xdr:colOff>
      <xdr:row>22</xdr:row>
      <xdr:rowOff>1191</xdr:rowOff>
    </xdr:to>
    <xdr:sp macro="" textlink="">
      <xdr:nvSpPr>
        <xdr:cNvPr id="14" name="Arrow: Down 13">
          <a:extLst>
            <a:ext uri="{FF2B5EF4-FFF2-40B4-BE49-F238E27FC236}">
              <a16:creationId xmlns:a16="http://schemas.microsoft.com/office/drawing/2014/main" id="{F5015535-82B5-4411-8E33-5A7C7CAD5A45}"/>
            </a:ext>
          </a:extLst>
        </xdr:cNvPr>
        <xdr:cNvSpPr/>
      </xdr:nvSpPr>
      <xdr:spPr>
        <a:xfrm rot="16200000">
          <a:off x="5114925" y="4067175"/>
          <a:ext cx="369094" cy="261938"/>
        </a:xfrm>
        <a:prstGeom prst="down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464344</xdr:colOff>
      <xdr:row>26</xdr:row>
      <xdr:rowOff>50006</xdr:rowOff>
    </xdr:from>
    <xdr:to>
      <xdr:col>11</xdr:col>
      <xdr:colOff>71438</xdr:colOff>
      <xdr:row>27</xdr:row>
      <xdr:rowOff>121444</xdr:rowOff>
    </xdr:to>
    <xdr:sp macro="" textlink="">
      <xdr:nvSpPr>
        <xdr:cNvPr id="15" name="Arrow: Down 14">
          <a:extLst>
            <a:ext uri="{FF2B5EF4-FFF2-40B4-BE49-F238E27FC236}">
              <a16:creationId xmlns:a16="http://schemas.microsoft.com/office/drawing/2014/main" id="{C44D626F-BF0B-5AA4-2D9F-8401CD3DF364}"/>
            </a:ext>
          </a:extLst>
        </xdr:cNvPr>
        <xdr:cNvSpPr/>
      </xdr:nvSpPr>
      <xdr:spPr>
        <a:xfrm>
          <a:off x="7808119" y="5193506"/>
          <a:ext cx="369094" cy="261938"/>
        </a:xfrm>
        <a:prstGeom prst="down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390525</xdr:colOff>
      <xdr:row>42</xdr:row>
      <xdr:rowOff>171449</xdr:rowOff>
    </xdr:from>
    <xdr:to>
      <xdr:col>13</xdr:col>
      <xdr:colOff>390525</xdr:colOff>
      <xdr:row>47</xdr:row>
      <xdr:rowOff>76200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96184EA0-9BEC-A39D-B4F2-224CF38B92C1}"/>
                </a:ext>
              </a:extLst>
            </xdr:cNvPr>
            <xdr:cNvSpPr txBox="1"/>
          </xdr:nvSpPr>
          <xdr:spPr>
            <a:xfrm>
              <a:off x="5962650" y="8362949"/>
              <a:ext cx="4057650" cy="857251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/>
                <a:t>Conditional PD wil</a:t>
              </a:r>
              <a:r>
                <a:rPr lang="en-US" sz="1100" baseline="0"/>
                <a:t>l be estimated for each year </a:t>
              </a:r>
              <a:r>
                <a:rPr lang="en-US" sz="1100" i="1" baseline="0"/>
                <a:t>i</a:t>
              </a:r>
              <a:r>
                <a:rPr lang="en-US" sz="1100" baseline="0"/>
                <a:t> by the marginal probability of default in year i having survived until the beginning of year </a:t>
              </a:r>
              <a:r>
                <a:rPr lang="en-US" sz="1100" i="1" baseline="0"/>
                <a:t>i</a:t>
              </a:r>
              <a:r>
                <a:rPr lang="en-US" sz="1100" i="0" baseline="0"/>
                <a:t>:</a:t>
              </a:r>
              <a:endParaRPr lang="en-US" sz="1100" i="1" baseline="0"/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E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𝐶𝑜𝑛𝑑𝑖𝑡𝑖𝑜𝑛𝑎𝑙</m:t>
                        </m:r>
                        <m:r>
                          <a:rPr lang="es-E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es-E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𝑃𝐷</m:t>
                        </m:r>
                        <m:r>
                          <a:rPr lang="es-E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</m:e>
                      <m:sub>
                        <m:r>
                          <a:rPr lang="es-E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</m:sub>
                    </m:sSub>
                    <m:r>
                      <a:rPr lang="en-US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b>
                      <m:sSubPr>
                        <m:ctrlPr>
                          <a:rPr lang="en-US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E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𝑀𝑎𝑟𝑔𝑖𝑛𝑎𝑙</m:t>
                        </m:r>
                        <m:r>
                          <a:rPr lang="es-E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es-E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𝑃𝐷</m:t>
                        </m:r>
                      </m:e>
                      <m:sub>
                        <m:r>
                          <a:rPr lang="es-E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</m:sub>
                    </m:sSub>
                    <m:r>
                      <a:rPr lang="es-ES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s-ES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𝑥</m:t>
                    </m:r>
                    <m:r>
                      <a:rPr lang="es-ES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sSub>
                      <m:sSubPr>
                        <m:ctrlPr>
                          <a:rPr lang="es-E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E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𝑆𝑢𝑟𝑣𝑖𝑣𝑎𝑙</m:t>
                        </m:r>
                      </m:e>
                      <m:sub>
                        <m:r>
                          <a:rPr lang="es-E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  <m:r>
                          <a:rPr lang="es-E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−1</m:t>
                        </m:r>
                      </m:sub>
                    </m:sSub>
                  </m:oMath>
                </m:oMathPara>
              </a14:m>
              <a:endParaRPr lang="en-US" sz="1100" i="1"/>
            </a:p>
          </xdr:txBody>
        </xdr:sp>
      </mc:Choice>
      <mc:Fallback xmlns=""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96184EA0-9BEC-A39D-B4F2-224CF38B92C1}"/>
                </a:ext>
              </a:extLst>
            </xdr:cNvPr>
            <xdr:cNvSpPr txBox="1"/>
          </xdr:nvSpPr>
          <xdr:spPr>
            <a:xfrm>
              <a:off x="5962650" y="8362949"/>
              <a:ext cx="4057650" cy="857251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/>
                <a:t>Conditional PD wil</a:t>
              </a:r>
              <a:r>
                <a:rPr lang="en-US" sz="1100" baseline="0"/>
                <a:t>l be estimated for each year </a:t>
              </a:r>
              <a:r>
                <a:rPr lang="en-US" sz="1100" i="1" baseline="0"/>
                <a:t>i</a:t>
              </a:r>
              <a:r>
                <a:rPr lang="en-US" sz="1100" baseline="0"/>
                <a:t> by the marginal probability of default in year i having survived until the beginning of year </a:t>
              </a:r>
              <a:r>
                <a:rPr lang="en-US" sz="1100" i="1" baseline="0"/>
                <a:t>i</a:t>
              </a:r>
              <a:r>
                <a:rPr lang="en-US" sz="1100" i="0" baseline="0"/>
                <a:t>:</a:t>
              </a:r>
              <a:endParaRPr lang="en-US" sz="1100" i="1" baseline="0"/>
            </a:p>
            <a:p>
              <a:r>
                <a:rPr lang="en-US" sz="11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es-E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𝐶𝑜𝑛𝑑𝑖𝑡𝑖𝑜𝑛𝑎𝑙 𝑃𝐷</a:t>
              </a:r>
              <a:r>
                <a:rPr lang="es-ES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〗_</a:t>
              </a:r>
              <a:r>
                <a:rPr lang="es-ES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𝑖</a:t>
              </a:r>
              <a:r>
                <a:rPr lang="en-US" sz="11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en-US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s-E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𝑀𝑎𝑟𝑔𝑖𝑛𝑎𝑙 𝑃𝐷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</a:t>
              </a:r>
              <a:r>
                <a:rPr lang="es-E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  𝑥 〖𝑆𝑢𝑟𝑣𝑖𝑣𝑎𝑙〗_(𝑖−1)</a:t>
              </a:r>
              <a:endParaRPr lang="en-US" sz="1100" i="1"/>
            </a:p>
          </xdr:txBody>
        </xdr:sp>
      </mc:Fallback>
    </mc:AlternateContent>
    <xdr:clientData/>
  </xdr:twoCellAnchor>
  <xdr:twoCellAnchor>
    <xdr:from>
      <xdr:col>20</xdr:col>
      <xdr:colOff>274770</xdr:colOff>
      <xdr:row>36</xdr:row>
      <xdr:rowOff>15477</xdr:rowOff>
    </xdr:from>
    <xdr:to>
      <xdr:col>20</xdr:col>
      <xdr:colOff>536708</xdr:colOff>
      <xdr:row>38</xdr:row>
      <xdr:rowOff>3571</xdr:rowOff>
    </xdr:to>
    <xdr:sp macro="" textlink="">
      <xdr:nvSpPr>
        <xdr:cNvPr id="2" name="Arrow: Down 1">
          <a:extLst>
            <a:ext uri="{FF2B5EF4-FFF2-40B4-BE49-F238E27FC236}">
              <a16:creationId xmlns:a16="http://schemas.microsoft.com/office/drawing/2014/main" id="{494B561A-51DB-9247-1DF0-811233CAD29B}"/>
            </a:ext>
          </a:extLst>
        </xdr:cNvPr>
        <xdr:cNvSpPr/>
      </xdr:nvSpPr>
      <xdr:spPr>
        <a:xfrm rot="16200000">
          <a:off x="15471775" y="7117555"/>
          <a:ext cx="369094" cy="261938"/>
        </a:xfrm>
        <a:prstGeom prst="down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7868C-BE2E-452D-92A6-38099DE7519A}">
  <dimension ref="B1:O32"/>
  <sheetViews>
    <sheetView zoomScale="90" zoomScaleNormal="90" workbookViewId="0">
      <selection activeCell="K38" sqref="K38"/>
    </sheetView>
  </sheetViews>
  <sheetFormatPr defaultColWidth="11.453125" defaultRowHeight="14.5" x14ac:dyDescent="0.35"/>
  <cols>
    <col min="1" max="1" width="3" customWidth="1"/>
    <col min="2" max="2" width="16.7265625" bestFit="1" customWidth="1"/>
    <col min="3" max="5" width="10.7265625" customWidth="1"/>
    <col min="7" max="7" width="12.1796875" bestFit="1" customWidth="1"/>
    <col min="8" max="8" width="6.1796875" customWidth="1"/>
    <col min="9" max="9" width="15.1796875" bestFit="1" customWidth="1"/>
    <col min="16" max="16" width="12.453125" bestFit="1" customWidth="1"/>
    <col min="17" max="20" width="12.26953125" bestFit="1" customWidth="1"/>
    <col min="22" max="26" width="12.26953125" bestFit="1" customWidth="1"/>
  </cols>
  <sheetData>
    <row r="1" spans="2:15" x14ac:dyDescent="0.35">
      <c r="C1" s="8"/>
      <c r="D1" s="8"/>
      <c r="E1" s="8"/>
      <c r="F1" s="8"/>
      <c r="G1" s="9"/>
      <c r="H1" s="1"/>
      <c r="I1" s="1"/>
      <c r="J1" s="1"/>
      <c r="K1" s="1"/>
      <c r="L1" s="1"/>
      <c r="M1" s="1"/>
      <c r="N1" s="1"/>
      <c r="O1" s="1"/>
    </row>
    <row r="2" spans="2:15" s="16" customFormat="1" ht="29" x14ac:dyDescent="0.35">
      <c r="B2" s="21" t="s">
        <v>16</v>
      </c>
      <c r="C2" s="15" t="s">
        <v>0</v>
      </c>
      <c r="D2" s="15" t="s">
        <v>1</v>
      </c>
      <c r="E2" s="15" t="s">
        <v>2</v>
      </c>
      <c r="F2" s="15" t="s">
        <v>3</v>
      </c>
      <c r="G2" s="15" t="s">
        <v>4</v>
      </c>
      <c r="J2"/>
      <c r="K2"/>
      <c r="L2"/>
      <c r="M2"/>
      <c r="N2"/>
      <c r="O2"/>
    </row>
    <row r="3" spans="2:15" x14ac:dyDescent="0.35">
      <c r="B3" s="7">
        <v>2017</v>
      </c>
      <c r="C3" s="1">
        <v>500</v>
      </c>
      <c r="D3" s="1">
        <v>1020</v>
      </c>
      <c r="E3" s="1">
        <v>1350</v>
      </c>
      <c r="F3" s="1">
        <v>1500</v>
      </c>
      <c r="G3" s="6">
        <v>1600</v>
      </c>
      <c r="H3" s="1"/>
    </row>
    <row r="4" spans="2:15" x14ac:dyDescent="0.35">
      <c r="B4" s="7">
        <v>2018</v>
      </c>
      <c r="C4" s="1">
        <v>510</v>
      </c>
      <c r="D4" s="1">
        <v>1000</v>
      </c>
      <c r="E4" s="1">
        <v>1250</v>
      </c>
      <c r="F4" s="2">
        <v>1450</v>
      </c>
      <c r="G4" s="1"/>
      <c r="H4" s="1"/>
    </row>
    <row r="5" spans="2:15" x14ac:dyDescent="0.35">
      <c r="B5" s="7">
        <v>2019</v>
      </c>
      <c r="C5" s="1">
        <v>400</v>
      </c>
      <c r="D5" s="1">
        <v>750</v>
      </c>
      <c r="E5" s="2">
        <v>1150</v>
      </c>
      <c r="F5" s="1"/>
      <c r="G5" s="1"/>
      <c r="H5" s="1"/>
    </row>
    <row r="6" spans="2:15" x14ac:dyDescent="0.35">
      <c r="B6" s="7">
        <v>2020</v>
      </c>
      <c r="C6" s="1">
        <v>300</v>
      </c>
      <c r="D6" s="2">
        <v>850</v>
      </c>
      <c r="E6" s="1"/>
      <c r="F6" s="1"/>
      <c r="G6" s="1"/>
      <c r="H6" s="1"/>
    </row>
    <row r="7" spans="2:15" x14ac:dyDescent="0.35">
      <c r="B7" s="7">
        <v>2021</v>
      </c>
      <c r="C7" s="2">
        <v>450</v>
      </c>
      <c r="D7" s="1"/>
      <c r="E7" s="1"/>
      <c r="F7" s="1"/>
      <c r="G7" s="1"/>
      <c r="H7" s="1"/>
    </row>
    <row r="8" spans="2:15" x14ac:dyDescent="0.35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</row>
    <row r="9" spans="2:15" x14ac:dyDescent="0.35">
      <c r="B9" s="1"/>
      <c r="D9" s="1"/>
      <c r="E9" s="1"/>
      <c r="F9" s="1"/>
      <c r="G9" s="1"/>
      <c r="H9" s="9"/>
    </row>
    <row r="10" spans="2:15" x14ac:dyDescent="0.35">
      <c r="D10" s="28">
        <v>0.5</v>
      </c>
      <c r="E10" s="28">
        <v>0.1</v>
      </c>
      <c r="F10" s="28">
        <v>0.1</v>
      </c>
      <c r="G10" s="28">
        <v>0.05</v>
      </c>
      <c r="I10" s="32" t="s">
        <v>17</v>
      </c>
    </row>
    <row r="11" spans="2:15" x14ac:dyDescent="0.35">
      <c r="B11" s="22" t="s">
        <v>14</v>
      </c>
      <c r="C11" s="24" t="s">
        <v>0</v>
      </c>
      <c r="D11" s="31" t="s">
        <v>1</v>
      </c>
      <c r="E11" s="29" t="s">
        <v>2</v>
      </c>
      <c r="F11" s="29" t="s">
        <v>3</v>
      </c>
      <c r="G11" s="29" t="s">
        <v>4</v>
      </c>
    </row>
    <row r="12" spans="2:15" x14ac:dyDescent="0.35">
      <c r="B12" s="7">
        <v>2017</v>
      </c>
      <c r="C12" s="30">
        <v>30500</v>
      </c>
      <c r="D12" s="27">
        <f>ROUND(C12-$C12*D$10,0)</f>
        <v>15250</v>
      </c>
      <c r="E12" s="27">
        <f>ROUND(D12-$C12*E$10,0)</f>
        <v>12200</v>
      </c>
      <c r="F12" s="27">
        <f>ROUND(E12-$C12*F$10,0)</f>
        <v>9150</v>
      </c>
      <c r="G12" s="27">
        <f>ROUND(F12-$C12*G$10,0)</f>
        <v>7625</v>
      </c>
    </row>
    <row r="13" spans="2:15" x14ac:dyDescent="0.35">
      <c r="B13" s="7">
        <v>2018</v>
      </c>
      <c r="C13" s="25">
        <v>31000</v>
      </c>
      <c r="D13" s="27">
        <f>ROUND(C13-$C13*D$10,0)</f>
        <v>15500</v>
      </c>
      <c r="E13" s="27">
        <f>ROUND(D13-$C13*E$10,0)</f>
        <v>12400</v>
      </c>
      <c r="F13" s="27">
        <f>ROUND(E13-$C13*F$10,0)</f>
        <v>9300</v>
      </c>
      <c r="G13" s="27"/>
    </row>
    <row r="14" spans="2:15" x14ac:dyDescent="0.35">
      <c r="B14" s="7">
        <v>2019</v>
      </c>
      <c r="C14" s="25">
        <v>29000</v>
      </c>
      <c r="D14" s="27">
        <f>ROUND(C14-$C14*D$10,0)</f>
        <v>14500</v>
      </c>
      <c r="E14" s="27">
        <f>ROUND(D14-$C14*E$10,0)</f>
        <v>11600</v>
      </c>
      <c r="F14" s="27"/>
      <c r="G14" s="27"/>
      <c r="H14" s="1"/>
    </row>
    <row r="15" spans="2:15" x14ac:dyDescent="0.35">
      <c r="B15" s="7">
        <v>2020</v>
      </c>
      <c r="C15" s="25">
        <v>30000</v>
      </c>
      <c r="D15" s="27">
        <f>ROUND(C15-$C15*D$10,0)</f>
        <v>15000</v>
      </c>
      <c r="E15" s="27"/>
      <c r="F15" s="27"/>
      <c r="G15" s="27"/>
      <c r="H15" s="1"/>
      <c r="O15" s="1"/>
    </row>
    <row r="16" spans="2:15" x14ac:dyDescent="0.35">
      <c r="B16" s="7">
        <v>2021</v>
      </c>
      <c r="C16" s="26">
        <v>29500</v>
      </c>
      <c r="D16" s="1"/>
      <c r="E16" s="1"/>
      <c r="F16" s="1"/>
      <c r="G16" s="1"/>
      <c r="H16" s="1"/>
      <c r="O16" s="1"/>
    </row>
    <row r="17" spans="2:15" x14ac:dyDescent="0.35">
      <c r="B17" s="8"/>
      <c r="C17" s="1"/>
      <c r="D17" s="1"/>
      <c r="E17" s="1"/>
      <c r="F17" s="1"/>
      <c r="G17" s="1"/>
      <c r="H17" s="1"/>
      <c r="O17" s="1"/>
    </row>
    <row r="18" spans="2:15" x14ac:dyDescent="0.35">
      <c r="H18" s="1"/>
      <c r="I18" s="8"/>
      <c r="J18" s="1"/>
      <c r="K18" s="1"/>
      <c r="L18" s="1"/>
      <c r="M18" s="1"/>
      <c r="N18" s="1"/>
      <c r="O18" s="1"/>
    </row>
    <row r="19" spans="2:15" x14ac:dyDescent="0.35">
      <c r="B19" s="22" t="s">
        <v>18</v>
      </c>
      <c r="C19" s="7" t="s">
        <v>0</v>
      </c>
      <c r="D19" s="7" t="s">
        <v>1</v>
      </c>
      <c r="E19" s="7" t="s">
        <v>2</v>
      </c>
      <c r="F19" s="7" t="s">
        <v>3</v>
      </c>
      <c r="G19" s="7" t="s">
        <v>4</v>
      </c>
      <c r="H19" s="1"/>
      <c r="N19" s="1"/>
    </row>
    <row r="20" spans="2:15" x14ac:dyDescent="0.35">
      <c r="B20" s="7">
        <v>2017</v>
      </c>
      <c r="C20" s="3">
        <f>C3/$C12</f>
        <v>1.6393442622950821E-2</v>
      </c>
      <c r="D20" s="3">
        <f>D3/$C12</f>
        <v>3.3442622950819671E-2</v>
      </c>
      <c r="E20" s="3">
        <f>E3/$C12</f>
        <v>4.4262295081967211E-2</v>
      </c>
      <c r="F20" s="3">
        <f>F3/$C12</f>
        <v>4.9180327868852458E-2</v>
      </c>
      <c r="G20" s="10">
        <f>G3/$C12</f>
        <v>5.2459016393442623E-2</v>
      </c>
      <c r="H20" s="1"/>
    </row>
    <row r="21" spans="2:15" x14ac:dyDescent="0.35">
      <c r="B21" s="7">
        <v>2018</v>
      </c>
      <c r="C21" s="3">
        <f>C4/$C13</f>
        <v>1.6451612903225808E-2</v>
      </c>
      <c r="D21" s="3">
        <f>D4/$C13</f>
        <v>3.2258064516129031E-2</v>
      </c>
      <c r="E21" s="3">
        <f>E4/$C13</f>
        <v>4.0322580645161289E-2</v>
      </c>
      <c r="F21" s="4">
        <f>F4/$C13</f>
        <v>4.6774193548387098E-2</v>
      </c>
      <c r="G21" s="3"/>
      <c r="H21" s="1"/>
    </row>
    <row r="22" spans="2:15" x14ac:dyDescent="0.35">
      <c r="B22" s="7">
        <v>2019</v>
      </c>
      <c r="C22" s="3">
        <f>C5/$C14</f>
        <v>1.3793103448275862E-2</v>
      </c>
      <c r="D22" s="3">
        <f>D5/$C14</f>
        <v>2.5862068965517241E-2</v>
      </c>
      <c r="E22" s="4">
        <f>E5/$C14</f>
        <v>3.9655172413793106E-2</v>
      </c>
      <c r="F22" s="3"/>
      <c r="G22" s="3"/>
      <c r="H22" s="1"/>
    </row>
    <row r="23" spans="2:15" x14ac:dyDescent="0.35">
      <c r="B23" s="7">
        <v>2020</v>
      </c>
      <c r="C23" s="3">
        <f>C6/$C15</f>
        <v>0.01</v>
      </c>
      <c r="D23" s="4">
        <f>D6/$C15</f>
        <v>2.8333333333333332E-2</v>
      </c>
      <c r="E23" s="3"/>
      <c r="F23" s="3"/>
      <c r="G23" s="5"/>
      <c r="H23" s="1"/>
    </row>
    <row r="24" spans="2:15" x14ac:dyDescent="0.35">
      <c r="B24" s="7">
        <v>2021</v>
      </c>
      <c r="C24" s="4">
        <f>C7/$C16</f>
        <v>1.5254237288135594E-2</v>
      </c>
      <c r="D24" s="3"/>
      <c r="E24" s="3"/>
      <c r="F24" s="3"/>
      <c r="G24" s="5"/>
      <c r="H24" s="1"/>
    </row>
    <row r="25" spans="2:15" x14ac:dyDescent="0.35">
      <c r="B25" s="8"/>
      <c r="C25" s="5"/>
      <c r="D25" s="3"/>
      <c r="E25" s="3"/>
      <c r="F25" s="3"/>
      <c r="G25" s="5"/>
      <c r="H25" s="1"/>
    </row>
    <row r="26" spans="2:15" x14ac:dyDescent="0.35">
      <c r="H26" s="1"/>
    </row>
    <row r="27" spans="2:15" x14ac:dyDescent="0.35">
      <c r="C27" s="34" t="s">
        <v>10</v>
      </c>
      <c r="D27" s="34"/>
      <c r="E27" s="34"/>
      <c r="F27" s="34"/>
      <c r="G27" s="34"/>
      <c r="H27" s="1"/>
      <c r="I27" s="35" t="s">
        <v>11</v>
      </c>
      <c r="J27" s="35"/>
      <c r="K27" s="35"/>
      <c r="L27" s="35"/>
      <c r="M27" s="35"/>
      <c r="O27" s="1"/>
    </row>
    <row r="28" spans="2:15" x14ac:dyDescent="0.35">
      <c r="C28" s="7" t="s">
        <v>6</v>
      </c>
      <c r="D28" s="7" t="s">
        <v>7</v>
      </c>
      <c r="E28" s="7" t="s">
        <v>8</v>
      </c>
      <c r="F28" s="7" t="s">
        <v>5</v>
      </c>
      <c r="G28" s="7" t="s">
        <v>9</v>
      </c>
      <c r="H28" s="1"/>
      <c r="I28" s="7" t="s">
        <v>6</v>
      </c>
      <c r="J28" s="7" t="s">
        <v>7</v>
      </c>
      <c r="K28" s="7" t="s">
        <v>8</v>
      </c>
      <c r="L28" s="7" t="s">
        <v>5</v>
      </c>
      <c r="M28" s="7" t="s">
        <v>9</v>
      </c>
      <c r="O28" s="1"/>
    </row>
    <row r="29" spans="2:15" x14ac:dyDescent="0.35">
      <c r="C29" s="11">
        <f>AVERAGE(C20:C24)</f>
        <v>1.4378479252517617E-2</v>
      </c>
      <c r="D29" s="11">
        <f>AVERAGE(D20:D24)</f>
        <v>2.9974022441449821E-2</v>
      </c>
      <c r="E29" s="11">
        <f>AVERAGE(E20:E24)</f>
        <v>4.1413349380307198E-2</v>
      </c>
      <c r="F29" s="11">
        <f>AVERAGE(F20:F24)</f>
        <v>4.7977260708619782E-2</v>
      </c>
      <c r="G29" s="11">
        <f>AVERAGE(G20:G24)</f>
        <v>5.2459016393442623E-2</v>
      </c>
      <c r="H29" s="1"/>
      <c r="I29" s="11">
        <f>C29</f>
        <v>1.4378479252517617E-2</v>
      </c>
      <c r="J29" s="11">
        <f>D29-C29</f>
        <v>1.5595543188932203E-2</v>
      </c>
      <c r="K29" s="11">
        <f>E29-D29</f>
        <v>1.1439326938857377E-2</v>
      </c>
      <c r="L29" s="11">
        <f>F29-E29</f>
        <v>6.5639113283125841E-3</v>
      </c>
      <c r="M29" s="11">
        <f>G29-F29</f>
        <v>4.4817556848228413E-3</v>
      </c>
      <c r="O29" s="1"/>
    </row>
    <row r="30" spans="2:15" x14ac:dyDescent="0.35">
      <c r="H30" s="1"/>
      <c r="O30" s="1"/>
    </row>
    <row r="31" spans="2:15" x14ac:dyDescent="0.35">
      <c r="H31" s="1"/>
      <c r="O31" s="1"/>
    </row>
    <row r="32" spans="2:15" x14ac:dyDescent="0.3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</sheetData>
  <mergeCells count="2">
    <mergeCell ref="C27:G27"/>
    <mergeCell ref="I27:M27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9CECA-AE5D-4D4C-94BF-A4C3BB02671C}">
  <dimension ref="B1:W42"/>
  <sheetViews>
    <sheetView tabSelected="1" zoomScale="90" zoomScaleNormal="90" workbookViewId="0"/>
  </sheetViews>
  <sheetFormatPr defaultColWidth="11.453125" defaultRowHeight="14.5" x14ac:dyDescent="0.35"/>
  <cols>
    <col min="1" max="1" width="3" customWidth="1"/>
    <col min="2" max="2" width="16.7265625" bestFit="1" customWidth="1"/>
    <col min="3" max="5" width="10.7265625" customWidth="1"/>
    <col min="7" max="7" width="12.1796875" bestFit="1" customWidth="1"/>
    <col min="8" max="8" width="8.1796875" customWidth="1"/>
    <col min="9" max="9" width="15.1796875" bestFit="1" customWidth="1"/>
    <col min="16" max="16" width="12.453125" bestFit="1" customWidth="1"/>
    <col min="17" max="20" width="12.26953125" bestFit="1" customWidth="1"/>
    <col min="22" max="26" width="12.26953125" bestFit="1" customWidth="1"/>
  </cols>
  <sheetData>
    <row r="1" spans="2:15" x14ac:dyDescent="0.35">
      <c r="C1" s="8"/>
      <c r="D1" s="8"/>
      <c r="E1" s="8"/>
      <c r="F1" s="8"/>
      <c r="G1" s="9"/>
      <c r="H1" s="1"/>
      <c r="I1" s="1"/>
      <c r="J1" s="1"/>
      <c r="K1" s="1"/>
      <c r="L1" s="1"/>
      <c r="M1" s="1"/>
      <c r="N1" s="1"/>
      <c r="O1" s="1"/>
    </row>
    <row r="2" spans="2:15" s="16" customFormat="1" ht="29" x14ac:dyDescent="0.35">
      <c r="B2" s="21" t="s">
        <v>16</v>
      </c>
      <c r="C2" s="15" t="s">
        <v>0</v>
      </c>
      <c r="D2" s="15" t="s">
        <v>1</v>
      </c>
      <c r="E2" s="15" t="s">
        <v>2</v>
      </c>
      <c r="F2" s="15" t="s">
        <v>3</v>
      </c>
      <c r="G2" s="15" t="s">
        <v>4</v>
      </c>
      <c r="J2" s="21" t="s">
        <v>15</v>
      </c>
      <c r="K2" s="15" t="s">
        <v>0</v>
      </c>
      <c r="L2" s="15" t="s">
        <v>1</v>
      </c>
      <c r="M2" s="15" t="s">
        <v>2</v>
      </c>
      <c r="N2" s="15" t="s">
        <v>3</v>
      </c>
      <c r="O2" s="15" t="s">
        <v>4</v>
      </c>
    </row>
    <row r="3" spans="2:15" x14ac:dyDescent="0.35">
      <c r="B3" s="7">
        <v>2017</v>
      </c>
      <c r="C3" s="1">
        <v>500</v>
      </c>
      <c r="D3" s="1">
        <v>1020</v>
      </c>
      <c r="E3" s="1">
        <v>1350</v>
      </c>
      <c r="F3" s="1">
        <v>1500</v>
      </c>
      <c r="G3" s="6">
        <v>1600</v>
      </c>
      <c r="H3" s="1"/>
      <c r="J3" s="7">
        <v>2017</v>
      </c>
      <c r="K3" s="1">
        <v>507</v>
      </c>
      <c r="L3" s="1">
        <f>D3-C3</f>
        <v>520</v>
      </c>
      <c r="M3" s="1">
        <f>E3-D3</f>
        <v>330</v>
      </c>
      <c r="N3" s="1">
        <f>F3-E3</f>
        <v>150</v>
      </c>
      <c r="O3" s="6">
        <f>G3-F3</f>
        <v>100</v>
      </c>
    </row>
    <row r="4" spans="2:15" x14ac:dyDescent="0.35">
      <c r="B4" s="7">
        <v>2018</v>
      </c>
      <c r="C4" s="1">
        <v>510</v>
      </c>
      <c r="D4" s="1">
        <v>1000</v>
      </c>
      <c r="E4" s="1">
        <v>1250</v>
      </c>
      <c r="F4" s="2">
        <v>1450</v>
      </c>
      <c r="G4" s="1"/>
      <c r="H4" s="1"/>
      <c r="J4" s="7">
        <v>2018</v>
      </c>
      <c r="K4" s="1">
        <v>506</v>
      </c>
      <c r="L4" s="1">
        <f>D4-C4</f>
        <v>490</v>
      </c>
      <c r="M4" s="1">
        <f>E4-D4</f>
        <v>250</v>
      </c>
      <c r="N4" s="2">
        <f>F4-E4</f>
        <v>200</v>
      </c>
      <c r="O4" s="1"/>
    </row>
    <row r="5" spans="2:15" x14ac:dyDescent="0.35">
      <c r="B5" s="7">
        <v>2019</v>
      </c>
      <c r="C5" s="1">
        <v>400</v>
      </c>
      <c r="D5" s="1">
        <v>750</v>
      </c>
      <c r="E5" s="2">
        <v>1150</v>
      </c>
      <c r="F5" s="1"/>
      <c r="G5" s="1"/>
      <c r="H5" s="1"/>
      <c r="J5" s="7">
        <v>2019</v>
      </c>
      <c r="K5" s="1">
        <v>372</v>
      </c>
      <c r="L5" s="1">
        <f>D5-C5</f>
        <v>350</v>
      </c>
      <c r="M5" s="2">
        <f>E5-D5</f>
        <v>400</v>
      </c>
      <c r="N5" s="1"/>
      <c r="O5" s="1"/>
    </row>
    <row r="6" spans="2:15" x14ac:dyDescent="0.35">
      <c r="B6" s="7">
        <v>2020</v>
      </c>
      <c r="C6" s="1">
        <v>300</v>
      </c>
      <c r="D6" s="2">
        <v>850</v>
      </c>
      <c r="E6" s="1"/>
      <c r="F6" s="1"/>
      <c r="G6" s="1"/>
      <c r="H6" s="1"/>
      <c r="J6" s="7">
        <v>2020</v>
      </c>
      <c r="K6" s="1">
        <v>309</v>
      </c>
      <c r="L6" s="2">
        <f>D6-C6</f>
        <v>550</v>
      </c>
      <c r="M6" s="1"/>
      <c r="N6" s="1"/>
      <c r="O6" s="1"/>
    </row>
    <row r="7" spans="2:15" x14ac:dyDescent="0.35">
      <c r="B7" s="7">
        <v>2021</v>
      </c>
      <c r="C7" s="2">
        <v>450</v>
      </c>
      <c r="D7" s="1"/>
      <c r="E7" s="1"/>
      <c r="F7" s="1"/>
      <c r="G7" s="1"/>
      <c r="H7" s="1"/>
      <c r="J7" s="7">
        <v>2021</v>
      </c>
      <c r="K7" s="2">
        <v>464</v>
      </c>
      <c r="L7" s="1"/>
      <c r="M7" s="1"/>
      <c r="N7" s="1"/>
      <c r="O7" s="1"/>
    </row>
    <row r="8" spans="2:15" x14ac:dyDescent="0.35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</row>
    <row r="9" spans="2:15" x14ac:dyDescent="0.35">
      <c r="B9" s="1"/>
      <c r="D9" s="1"/>
      <c r="E9" s="1"/>
      <c r="F9" s="1"/>
      <c r="G9" s="1"/>
      <c r="H9" s="9"/>
    </row>
    <row r="10" spans="2:15" x14ac:dyDescent="0.35">
      <c r="D10" s="13">
        <v>0.5</v>
      </c>
      <c r="E10" s="13">
        <v>0.1</v>
      </c>
      <c r="F10" s="13">
        <v>0.1</v>
      </c>
      <c r="G10" s="13">
        <v>0.05</v>
      </c>
      <c r="I10" s="33" t="s">
        <v>17</v>
      </c>
    </row>
    <row r="11" spans="2:15" x14ac:dyDescent="0.35">
      <c r="B11" s="22" t="s">
        <v>14</v>
      </c>
      <c r="C11" s="7" t="s">
        <v>0</v>
      </c>
      <c r="D11" s="7" t="s">
        <v>1</v>
      </c>
      <c r="E11" s="7" t="s">
        <v>2</v>
      </c>
      <c r="F11" s="7" t="s">
        <v>3</v>
      </c>
      <c r="G11" s="7" t="s">
        <v>4</v>
      </c>
    </row>
    <row r="12" spans="2:15" x14ac:dyDescent="0.35">
      <c r="B12" s="7">
        <v>2017</v>
      </c>
      <c r="C12" s="1">
        <v>30500</v>
      </c>
      <c r="D12" s="1">
        <f>ROUND(C12-$C12*D$10,0)</f>
        <v>15250</v>
      </c>
      <c r="E12" s="1">
        <f>ROUND(D12-$C12*E$10,0)</f>
        <v>12200</v>
      </c>
      <c r="F12" s="1">
        <f>ROUND(E12-$C12*F$10,0)</f>
        <v>9150</v>
      </c>
      <c r="G12" s="6">
        <f>ROUND(F12-$C12*G$10,0)</f>
        <v>7625</v>
      </c>
    </row>
    <row r="13" spans="2:15" x14ac:dyDescent="0.35">
      <c r="B13" s="7">
        <v>2018</v>
      </c>
      <c r="C13" s="1">
        <v>31000</v>
      </c>
      <c r="D13" s="1">
        <f>ROUND(C13-$C13*D$10,0)</f>
        <v>15500</v>
      </c>
      <c r="E13" s="1">
        <f>ROUND(D13-$C13*E$10,0)</f>
        <v>12400</v>
      </c>
      <c r="F13" s="2">
        <f>ROUND(E13-$C13*F$10,0)</f>
        <v>9300</v>
      </c>
      <c r="G13" s="1"/>
    </row>
    <row r="14" spans="2:15" x14ac:dyDescent="0.35">
      <c r="B14" s="7">
        <v>2019</v>
      </c>
      <c r="C14" s="1">
        <v>29000</v>
      </c>
      <c r="D14" s="1">
        <f>ROUND(C14-$C14*D$10,0)</f>
        <v>14500</v>
      </c>
      <c r="E14" s="2">
        <f>ROUND(D14-$C14*E$10,0)</f>
        <v>11600</v>
      </c>
      <c r="F14" s="1"/>
      <c r="G14" s="1"/>
      <c r="H14" s="1"/>
    </row>
    <row r="15" spans="2:15" x14ac:dyDescent="0.35">
      <c r="B15" s="7">
        <v>2020</v>
      </c>
      <c r="C15" s="1">
        <v>30000</v>
      </c>
      <c r="D15" s="2">
        <f>ROUND(C15-$C15*D$10,0)</f>
        <v>15000</v>
      </c>
      <c r="E15" s="1"/>
      <c r="F15" s="1"/>
      <c r="G15" s="1"/>
      <c r="H15" s="1"/>
      <c r="O15" s="1"/>
    </row>
    <row r="16" spans="2:15" x14ac:dyDescent="0.35">
      <c r="B16" s="7">
        <v>2021</v>
      </c>
      <c r="C16" s="2">
        <v>29500</v>
      </c>
      <c r="D16" s="1"/>
      <c r="E16" s="1"/>
      <c r="F16" s="1"/>
      <c r="G16" s="1"/>
      <c r="H16" s="1"/>
      <c r="O16" s="1"/>
    </row>
    <row r="17" spans="2:15" x14ac:dyDescent="0.35">
      <c r="B17" s="8"/>
      <c r="C17" s="1"/>
      <c r="D17" s="1"/>
      <c r="E17" s="1"/>
      <c r="F17" s="1"/>
      <c r="G17" s="1"/>
      <c r="H17" s="1"/>
      <c r="O17" s="1"/>
    </row>
    <row r="18" spans="2:15" x14ac:dyDescent="0.35">
      <c r="H18" s="1"/>
      <c r="I18" s="8"/>
      <c r="J18" s="1"/>
      <c r="K18" s="1"/>
      <c r="L18" s="1"/>
      <c r="M18" s="1"/>
      <c r="N18" s="1"/>
      <c r="O18" s="1"/>
    </row>
    <row r="19" spans="2:15" x14ac:dyDescent="0.35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1" spans="2:15" x14ac:dyDescent="0.35">
      <c r="B21" s="22" t="s">
        <v>11</v>
      </c>
      <c r="C21" s="7" t="s">
        <v>0</v>
      </c>
      <c r="D21" s="7" t="s">
        <v>1</v>
      </c>
      <c r="E21" s="7" t="s">
        <v>2</v>
      </c>
      <c r="F21" s="7" t="s">
        <v>3</v>
      </c>
      <c r="G21" s="7" t="s">
        <v>4</v>
      </c>
      <c r="I21" s="22" t="s">
        <v>13</v>
      </c>
      <c r="J21" s="7" t="s">
        <v>0</v>
      </c>
      <c r="K21" s="7" t="s">
        <v>1</v>
      </c>
      <c r="L21" s="7" t="s">
        <v>2</v>
      </c>
      <c r="M21" s="7" t="s">
        <v>3</v>
      </c>
      <c r="N21" s="7" t="s">
        <v>4</v>
      </c>
    </row>
    <row r="22" spans="2:15" x14ac:dyDescent="0.35">
      <c r="B22" s="7">
        <v>2017</v>
      </c>
      <c r="C22" s="17">
        <f>K3/C12</f>
        <v>1.662295081967213E-2</v>
      </c>
      <c r="D22" s="17">
        <f>L3/D12</f>
        <v>3.4098360655737708E-2</v>
      </c>
      <c r="E22" s="17">
        <f>M3/E12</f>
        <v>2.7049180327868853E-2</v>
      </c>
      <c r="F22" s="17">
        <f>N3/F12</f>
        <v>1.6393442622950821E-2</v>
      </c>
      <c r="G22" s="18">
        <f>O3/G12</f>
        <v>1.3114754098360656E-2</v>
      </c>
      <c r="I22" s="7">
        <v>2017</v>
      </c>
      <c r="J22" s="3">
        <f>1-C22</f>
        <v>0.98337704918032787</v>
      </c>
      <c r="K22" s="3">
        <f>1-D22</f>
        <v>0.96590163934426232</v>
      </c>
      <c r="L22" s="3">
        <f t="shared" ref="L22:N24" si="0">1-E22</f>
        <v>0.97295081967213115</v>
      </c>
      <c r="M22" s="3">
        <f t="shared" si="0"/>
        <v>0.98360655737704916</v>
      </c>
      <c r="N22" s="10">
        <f t="shared" si="0"/>
        <v>0.9868852459016394</v>
      </c>
    </row>
    <row r="23" spans="2:15" x14ac:dyDescent="0.35">
      <c r="B23" s="7">
        <v>2018</v>
      </c>
      <c r="C23" s="17">
        <f>K4/C13</f>
        <v>1.6322580645161289E-2</v>
      </c>
      <c r="D23" s="17">
        <f>L4/D13</f>
        <v>3.1612903225806455E-2</v>
      </c>
      <c r="E23" s="17">
        <f>M4/E13</f>
        <v>2.0161290322580645E-2</v>
      </c>
      <c r="F23" s="19">
        <f>N4/F13</f>
        <v>2.1505376344086023E-2</v>
      </c>
      <c r="G23" s="17"/>
      <c r="I23" s="7">
        <v>2018</v>
      </c>
      <c r="J23" s="3">
        <f t="shared" ref="J23:K26" si="1">1-C23</f>
        <v>0.98367741935483877</v>
      </c>
      <c r="K23" s="3">
        <f t="shared" si="1"/>
        <v>0.96838709677419355</v>
      </c>
      <c r="L23" s="3">
        <f t="shared" si="0"/>
        <v>0.97983870967741937</v>
      </c>
      <c r="M23" s="4">
        <f t="shared" si="0"/>
        <v>0.978494623655914</v>
      </c>
      <c r="N23" s="3"/>
    </row>
    <row r="24" spans="2:15" x14ac:dyDescent="0.35">
      <c r="B24" s="7">
        <v>2019</v>
      </c>
      <c r="C24" s="17">
        <f>K5/C14</f>
        <v>1.2827586206896552E-2</v>
      </c>
      <c r="D24" s="17">
        <f>L5/D14</f>
        <v>2.4137931034482758E-2</v>
      </c>
      <c r="E24" s="19">
        <f>M5/E14</f>
        <v>3.4482758620689655E-2</v>
      </c>
      <c r="F24" s="17"/>
      <c r="G24" s="17"/>
      <c r="I24" s="7">
        <v>2019</v>
      </c>
      <c r="J24" s="3">
        <f t="shared" si="1"/>
        <v>0.9871724137931035</v>
      </c>
      <c r="K24" s="3">
        <f t="shared" si="1"/>
        <v>0.97586206896551719</v>
      </c>
      <c r="L24" s="4">
        <f t="shared" si="0"/>
        <v>0.96551724137931039</v>
      </c>
      <c r="M24" s="3"/>
      <c r="N24" s="3"/>
    </row>
    <row r="25" spans="2:15" x14ac:dyDescent="0.35">
      <c r="B25" s="7">
        <v>2020</v>
      </c>
      <c r="C25" s="17">
        <f>K6/C15</f>
        <v>1.03E-2</v>
      </c>
      <c r="D25" s="19">
        <f>L6/D15</f>
        <v>3.6666666666666667E-2</v>
      </c>
      <c r="E25" s="17"/>
      <c r="F25" s="17"/>
      <c r="G25" s="20"/>
      <c r="I25" s="7">
        <v>2020</v>
      </c>
      <c r="J25" s="3">
        <f t="shared" si="1"/>
        <v>0.98970000000000002</v>
      </c>
      <c r="K25" s="4">
        <f t="shared" si="1"/>
        <v>0.96333333333333337</v>
      </c>
      <c r="L25" s="3"/>
      <c r="M25" s="3"/>
      <c r="N25" s="5"/>
    </row>
    <row r="26" spans="2:15" x14ac:dyDescent="0.35">
      <c r="B26" s="7">
        <v>2021</v>
      </c>
      <c r="C26" s="19">
        <f>K7/C16</f>
        <v>1.5728813559322034E-2</v>
      </c>
      <c r="D26" s="17"/>
      <c r="E26" s="17"/>
      <c r="F26" s="17"/>
      <c r="G26" s="20"/>
      <c r="I26" s="7">
        <v>2021</v>
      </c>
      <c r="J26" s="4">
        <f t="shared" si="1"/>
        <v>0.98427118644067801</v>
      </c>
      <c r="K26" s="3"/>
      <c r="L26" s="3"/>
      <c r="M26" s="3"/>
      <c r="N26" s="5"/>
    </row>
    <row r="29" spans="2:15" x14ac:dyDescent="0.35">
      <c r="I29" s="22" t="s">
        <v>19</v>
      </c>
      <c r="J29" s="7" t="s">
        <v>0</v>
      </c>
      <c r="K29" s="7" t="s">
        <v>1</v>
      </c>
      <c r="L29" s="7" t="s">
        <v>2</v>
      </c>
      <c r="M29" s="7" t="s">
        <v>3</v>
      </c>
      <c r="N29" s="7" t="s">
        <v>4</v>
      </c>
    </row>
    <row r="30" spans="2:15" x14ac:dyDescent="0.35">
      <c r="I30" s="7">
        <v>2017</v>
      </c>
      <c r="J30" s="3">
        <f>J22</f>
        <v>0.98337704918032787</v>
      </c>
      <c r="K30" s="3">
        <f>J30*K22</f>
        <v>0.949845503896802</v>
      </c>
      <c r="L30" s="3">
        <f>K30*L22</f>
        <v>0.92415296157828197</v>
      </c>
      <c r="M30" s="3">
        <f>L30*M22</f>
        <v>0.90900291302781833</v>
      </c>
      <c r="N30" s="10">
        <f>M30*N22</f>
        <v>0.89708156334876499</v>
      </c>
    </row>
    <row r="31" spans="2:15" x14ac:dyDescent="0.35">
      <c r="I31" s="7">
        <v>2018</v>
      </c>
      <c r="J31" s="3">
        <f t="shared" ref="J31:J34" si="2">J23</f>
        <v>0.98367741935483877</v>
      </c>
      <c r="K31" s="3">
        <f t="shared" ref="K31:M33" si="3">J31*K23</f>
        <v>0.9525805202913632</v>
      </c>
      <c r="L31" s="3">
        <f t="shared" si="3"/>
        <v>0.93337526786613412</v>
      </c>
      <c r="M31" s="4">
        <f t="shared" si="3"/>
        <v>0.91330268146041083</v>
      </c>
      <c r="N31" s="3"/>
    </row>
    <row r="32" spans="2:15" x14ac:dyDescent="0.35">
      <c r="I32" s="7">
        <v>2019</v>
      </c>
      <c r="J32" s="3">
        <f t="shared" si="2"/>
        <v>0.9871724137931035</v>
      </c>
      <c r="K32" s="3">
        <f t="shared" si="3"/>
        <v>0.96334411414982168</v>
      </c>
      <c r="L32" s="4">
        <f t="shared" si="3"/>
        <v>0.9301253515929313</v>
      </c>
      <c r="M32" s="3"/>
      <c r="N32" s="3"/>
    </row>
    <row r="33" spans="9:23" x14ac:dyDescent="0.35">
      <c r="I33" s="7">
        <v>2020</v>
      </c>
      <c r="J33" s="3">
        <f t="shared" si="2"/>
        <v>0.98970000000000002</v>
      </c>
      <c r="K33" s="4">
        <f t="shared" si="3"/>
        <v>0.95341100000000012</v>
      </c>
      <c r="L33" s="3"/>
      <c r="M33" s="3"/>
      <c r="N33" s="5"/>
    </row>
    <row r="34" spans="9:23" x14ac:dyDescent="0.35">
      <c r="I34" s="7">
        <v>2021</v>
      </c>
      <c r="J34" s="14">
        <f t="shared" si="2"/>
        <v>0.98427118644067801</v>
      </c>
      <c r="K34" s="3"/>
      <c r="L34" s="3"/>
      <c r="M34" s="3"/>
      <c r="N34" s="5"/>
    </row>
    <row r="35" spans="9:23" x14ac:dyDescent="0.35">
      <c r="I35" s="8"/>
      <c r="J35" s="5"/>
      <c r="K35" s="3"/>
      <c r="L35" s="3"/>
      <c r="M35" s="3"/>
      <c r="N35" s="5"/>
    </row>
    <row r="37" spans="9:23" x14ac:dyDescent="0.35">
      <c r="I37" s="23" t="s">
        <v>12</v>
      </c>
      <c r="J37" s="7" t="s">
        <v>0</v>
      </c>
      <c r="K37" s="7" t="s">
        <v>1</v>
      </c>
      <c r="L37" s="7" t="s">
        <v>2</v>
      </c>
      <c r="M37" s="7" t="s">
        <v>3</v>
      </c>
      <c r="N37" s="7" t="s">
        <v>4</v>
      </c>
      <c r="P37" s="35" t="s">
        <v>12</v>
      </c>
      <c r="Q37" s="35"/>
      <c r="R37" s="35"/>
      <c r="S37" s="35"/>
      <c r="T37" s="35"/>
      <c r="V37" s="36" t="s">
        <v>11</v>
      </c>
      <c r="W37" s="36"/>
    </row>
    <row r="38" spans="9:23" x14ac:dyDescent="0.35">
      <c r="I38" s="7">
        <v>2017</v>
      </c>
      <c r="J38" s="3">
        <f>C22</f>
        <v>1.662295081967213E-2</v>
      </c>
      <c r="K38" s="3">
        <f>D22*J30</f>
        <v>3.3531545283525935E-2</v>
      </c>
      <c r="L38" s="3">
        <f>E22*K30</f>
        <v>2.5692542318520053E-2</v>
      </c>
      <c r="M38" s="3">
        <f>F22*L30</f>
        <v>1.5150048550463639E-2</v>
      </c>
      <c r="N38" s="10">
        <f>G22*M30</f>
        <v>1.1921349679053355E-2</v>
      </c>
      <c r="P38" s="7" t="s">
        <v>6</v>
      </c>
      <c r="Q38" s="7" t="s">
        <v>7</v>
      </c>
      <c r="R38" s="7" t="s">
        <v>8</v>
      </c>
      <c r="S38" s="7" t="s">
        <v>5</v>
      </c>
      <c r="T38" s="7" t="s">
        <v>9</v>
      </c>
      <c r="V38" s="37"/>
      <c r="W38" s="37"/>
    </row>
    <row r="39" spans="9:23" x14ac:dyDescent="0.35">
      <c r="I39" s="7">
        <v>2018</v>
      </c>
      <c r="J39" s="3">
        <f t="shared" ref="J39:J42" si="4">C23</f>
        <v>1.6322580645161289E-2</v>
      </c>
      <c r="K39" s="3">
        <f t="shared" ref="K39:M41" si="5">D23*J31</f>
        <v>3.1096899063475552E-2</v>
      </c>
      <c r="L39" s="3">
        <f t="shared" si="5"/>
        <v>1.9205252425229098E-2</v>
      </c>
      <c r="M39" s="4">
        <f t="shared" si="5"/>
        <v>2.0072586405723316E-2</v>
      </c>
      <c r="N39" s="3"/>
      <c r="P39" s="12">
        <f>AVERAGE(J38:J42)</f>
        <v>1.4360386246210399E-2</v>
      </c>
      <c r="Q39" s="12">
        <f>AVERAGE(K38:K41)</f>
        <v>3.1186435997570826E-2</v>
      </c>
      <c r="R39" s="12">
        <f>AVERAGE(L38:L40)</f>
        <v>2.6038852433546516E-2</v>
      </c>
      <c r="S39" s="12">
        <f>AVERAGE(M38:M39)</f>
        <v>1.7611317478093476E-2</v>
      </c>
      <c r="T39" s="12">
        <f>AVERAGE(N38)</f>
        <v>1.1921349679053355E-2</v>
      </c>
      <c r="V39" s="37"/>
      <c r="W39" s="37"/>
    </row>
    <row r="40" spans="9:23" x14ac:dyDescent="0.35">
      <c r="I40" s="7">
        <v>2019</v>
      </c>
      <c r="J40" s="3">
        <f t="shared" si="4"/>
        <v>1.2827586206896552E-2</v>
      </c>
      <c r="K40" s="3">
        <f t="shared" si="5"/>
        <v>2.3828299643281807E-2</v>
      </c>
      <c r="L40" s="4">
        <f t="shared" si="5"/>
        <v>3.3218762556890401E-2</v>
      </c>
      <c r="M40" s="3"/>
      <c r="N40" s="3"/>
    </row>
    <row r="41" spans="9:23" x14ac:dyDescent="0.35">
      <c r="I41" s="7">
        <v>2020</v>
      </c>
      <c r="J41" s="3">
        <f t="shared" si="4"/>
        <v>1.03E-2</v>
      </c>
      <c r="K41" s="4">
        <f t="shared" si="5"/>
        <v>3.6289000000000002E-2</v>
      </c>
      <c r="L41" s="3"/>
      <c r="M41" s="3"/>
      <c r="N41" s="5"/>
    </row>
    <row r="42" spans="9:23" x14ac:dyDescent="0.35">
      <c r="I42" s="7">
        <v>2021</v>
      </c>
      <c r="J42" s="14">
        <f t="shared" si="4"/>
        <v>1.5728813559322034E-2</v>
      </c>
      <c r="K42" s="3"/>
      <c r="L42" s="3"/>
      <c r="M42" s="3"/>
      <c r="N42" s="5"/>
    </row>
  </sheetData>
  <mergeCells count="2">
    <mergeCell ref="P37:T37"/>
    <mergeCell ref="V37:W39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Current Approach</vt:lpstr>
      <vt:lpstr>Alternative Approach</vt:lpstr>
    </vt:vector>
  </TitlesOfParts>
  <Company>Grant Thornton Spain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James McNeill</cp:lastModifiedBy>
  <dcterms:created xsi:type="dcterms:W3CDTF">2023-11-02T07:30:51Z</dcterms:created>
  <dcterms:modified xsi:type="dcterms:W3CDTF">2024-12-17T10:08:47Z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bd706e6-d39b-491f-8397-f44635000177_Enabled">
    <vt:lpwstr>true</vt:lpwstr>
  </property>
  <property fmtid="{D5CDD505-2E9C-101B-9397-08002B2CF9AE}" pid="3" name="MSIP_Label_8bd706e6-d39b-491f-8397-f44635000177_SetDate">
    <vt:lpwstr>2024-12-17T10:07:20Z</vt:lpwstr>
  </property>
  <property fmtid="{D5CDD505-2E9C-101B-9397-08002B2CF9AE}" pid="4" name="MSIP_Label_8bd706e6-d39b-491f-8397-f44635000177_Method">
    <vt:lpwstr>Standard</vt:lpwstr>
  </property>
  <property fmtid="{D5CDD505-2E9C-101B-9397-08002B2CF9AE}" pid="5" name="MSIP_Label_8bd706e6-d39b-491f-8397-f44635000177_Name">
    <vt:lpwstr>Public</vt:lpwstr>
  </property>
  <property fmtid="{D5CDD505-2E9C-101B-9397-08002B2CF9AE}" pid="6" name="MSIP_Label_8bd706e6-d39b-491f-8397-f44635000177_SiteId">
    <vt:lpwstr>b1e24b49-e1ce-4259-b850-a50115ad6472</vt:lpwstr>
  </property>
  <property fmtid="{D5CDD505-2E9C-101B-9397-08002B2CF9AE}" pid="7" name="MSIP_Label_8bd706e6-d39b-491f-8397-f44635000177_ActionId">
    <vt:lpwstr>ff693900-360b-4adf-911b-fb82292bca0a</vt:lpwstr>
  </property>
  <property fmtid="{D5CDD505-2E9C-101B-9397-08002B2CF9AE}" pid="8" name="MSIP_Label_8bd706e6-d39b-491f-8397-f44635000177_ContentBits">
    <vt:lpwstr>0</vt:lpwstr>
  </property>
</Properties>
</file>