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ad.monash.edu\home\User052\rjulian\Documents\0001 projects\COVID-19 Perth sampling frame\01 data\01 population\"/>
    </mc:Choice>
  </mc:AlternateContent>
  <xr:revisionPtr revIDLastSave="0" documentId="13_ncr:1_{EAC0EC3F-B0ED-4C53-8133-75062A84378A}" xr6:coauthVersionLast="36" xr6:coauthVersionMax="36" xr10:uidLastSave="{00000000-0000-0000-0000-000000000000}"/>
  <bookViews>
    <workbookView xWindow="0" yWindow="0" windowWidth="16200" windowHeight="12225" firstSheet="28" activeTab="33" xr2:uid="{01B3F38A-9051-4A45-BF5A-AA613481A806}"/>
  </bookViews>
  <sheets>
    <sheet name="Age" sheetId="1" r:id="rId1"/>
    <sheet name="Income" sheetId="2" r:id="rId2"/>
    <sheet name="Armadale LGA50210" sheetId="4" r:id="rId3"/>
    <sheet name="Bassendean LGA50350" sheetId="5" r:id="rId4"/>
    <sheet name="Bayswater LGA50420" sheetId="6" r:id="rId5"/>
    <sheet name="Cambridge LGA51310" sheetId="7" r:id="rId6"/>
    <sheet name="Canning LGA51310" sheetId="8" r:id="rId7"/>
    <sheet name="Claremont LGA51750" sheetId="9" r:id="rId8"/>
    <sheet name="Cockburn LGA51820" sheetId="10" r:id="rId9"/>
    <sheet name="Cottesloe LGA52170" sheetId="11" r:id="rId10"/>
    <sheet name="East Freemantle LGA53150" sheetId="12" r:id="rId11"/>
    <sheet name="Fremantle LGA53430" sheetId="32" r:id="rId12"/>
    <sheet name="Gosnells LGA53780" sheetId="13" r:id="rId13"/>
    <sheet name="Joondalup LGA54170" sheetId="33" r:id="rId14"/>
    <sheet name="Kalamunda LGA54200" sheetId="14" r:id="rId15"/>
    <sheet name="Kwinana LGA54830" sheetId="15" r:id="rId16"/>
    <sheet name="Mandurah LGA551100" sheetId="16" r:id="rId17"/>
    <sheet name="Melville LGA55320" sheetId="17" r:id="rId18"/>
    <sheet name="Mosman Park LGA55740" sheetId="18" r:id="rId19"/>
    <sheet name="Mundaring LGA56090" sheetId="19" r:id="rId20"/>
    <sheet name="Murray LGA56230" sheetId="20" r:id="rId21"/>
    <sheet name="Nedlands LGA56580" sheetId="21" r:id="rId22"/>
    <sheet name="Peppermint Grove LGA56930" sheetId="22" r:id="rId23"/>
    <sheet name="Perth LGA57080" sheetId="3" r:id="rId24"/>
    <sheet name="Rockingham LGA57490" sheetId="24" r:id="rId25"/>
    <sheet name="Serpentine-Jarrahdale LGA57700" sheetId="25" r:id="rId26"/>
    <sheet name="South Perth LGA57840" sheetId="26" r:id="rId27"/>
    <sheet name="South Perth LGA57840 (2)" sheetId="34" r:id="rId28"/>
    <sheet name="Subiaco LGA57980" sheetId="27" r:id="rId29"/>
    <sheet name="Swan LGA58050" sheetId="28" r:id="rId30"/>
    <sheet name="Victoria Park LGA58510" sheetId="29" r:id="rId31"/>
    <sheet name="Vincent LG58570" sheetId="30" r:id="rId32"/>
    <sheet name="Wanneroo LGA58760" sheetId="31" r:id="rId33"/>
    <sheet name="Perth GCCSA" sheetId="35" r:id="rId3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4" i="35" l="1"/>
  <c r="B51" i="35"/>
  <c r="F50" i="35"/>
  <c r="B50" i="35"/>
  <c r="B47" i="35"/>
  <c r="C56" i="35" s="1"/>
  <c r="B46" i="35"/>
  <c r="C55" i="35" s="1"/>
  <c r="B45" i="35"/>
  <c r="C57" i="35" s="1"/>
  <c r="F41" i="35"/>
  <c r="F42" i="35" s="1"/>
  <c r="E41" i="35"/>
  <c r="D41" i="35"/>
  <c r="C41" i="35"/>
  <c r="H41" i="35" s="1"/>
  <c r="B41" i="35"/>
  <c r="F40" i="35"/>
  <c r="E40" i="35"/>
  <c r="D40" i="35"/>
  <c r="C40" i="35"/>
  <c r="H40" i="35" s="1"/>
  <c r="B40" i="35"/>
  <c r="G40" i="35" s="1"/>
  <c r="N39" i="35"/>
  <c r="F39" i="35"/>
  <c r="E39" i="35"/>
  <c r="D39" i="35"/>
  <c r="C39" i="35"/>
  <c r="B39" i="35"/>
  <c r="F38" i="35"/>
  <c r="E38" i="35"/>
  <c r="D38" i="35"/>
  <c r="C38" i="35"/>
  <c r="B38" i="35"/>
  <c r="C54" i="34"/>
  <c r="B51" i="34"/>
  <c r="F50" i="34"/>
  <c r="B50" i="34"/>
  <c r="B47" i="34"/>
  <c r="C56" i="34" s="1"/>
  <c r="B46" i="34"/>
  <c r="C55" i="34" s="1"/>
  <c r="B45" i="34"/>
  <c r="C57" i="34" s="1"/>
  <c r="F41" i="34"/>
  <c r="E41" i="34"/>
  <c r="D41" i="34"/>
  <c r="C41" i="34"/>
  <c r="B41" i="34"/>
  <c r="F40" i="34"/>
  <c r="E40" i="34"/>
  <c r="D40" i="34"/>
  <c r="C40" i="34"/>
  <c r="H40" i="34" s="1"/>
  <c r="B40" i="34"/>
  <c r="G40" i="34" s="1"/>
  <c r="N39" i="34"/>
  <c r="F39" i="34"/>
  <c r="E39" i="34"/>
  <c r="D39" i="34"/>
  <c r="C39" i="34"/>
  <c r="B39" i="34"/>
  <c r="F38" i="34"/>
  <c r="F42" i="34" s="1"/>
  <c r="E38" i="34"/>
  <c r="D38" i="34"/>
  <c r="C38" i="34"/>
  <c r="B38" i="34"/>
  <c r="C54" i="33"/>
  <c r="B51" i="33"/>
  <c r="F50" i="33"/>
  <c r="B50" i="33"/>
  <c r="B47" i="33"/>
  <c r="C56" i="33" s="1"/>
  <c r="B46" i="33"/>
  <c r="C55" i="33" s="1"/>
  <c r="B45" i="33"/>
  <c r="C57" i="33" s="1"/>
  <c r="F41" i="33"/>
  <c r="E41" i="33"/>
  <c r="D41" i="33"/>
  <c r="C41" i="33"/>
  <c r="B41" i="33"/>
  <c r="F40" i="33"/>
  <c r="E40" i="33"/>
  <c r="D40" i="33"/>
  <c r="C40" i="33"/>
  <c r="H40" i="33" s="1"/>
  <c r="B40" i="33"/>
  <c r="G40" i="33" s="1"/>
  <c r="N39" i="33"/>
  <c r="F39" i="33"/>
  <c r="E39" i="33"/>
  <c r="D39" i="33"/>
  <c r="C39" i="33"/>
  <c r="B39" i="33"/>
  <c r="F38" i="33"/>
  <c r="F42" i="33" s="1"/>
  <c r="E38" i="33"/>
  <c r="D38" i="33"/>
  <c r="C38" i="33"/>
  <c r="B38" i="33"/>
  <c r="C54" i="32"/>
  <c r="B51" i="32"/>
  <c r="F50" i="32"/>
  <c r="B50" i="32"/>
  <c r="B47" i="32"/>
  <c r="C56" i="32" s="1"/>
  <c r="B46" i="32"/>
  <c r="C55" i="32" s="1"/>
  <c r="B45" i="32"/>
  <c r="C57" i="32" s="1"/>
  <c r="F41" i="32"/>
  <c r="E41" i="32"/>
  <c r="G41" i="32" s="1"/>
  <c r="D41" i="32"/>
  <c r="C41" i="32"/>
  <c r="B41" i="32"/>
  <c r="F40" i="32"/>
  <c r="E40" i="32"/>
  <c r="D40" i="32"/>
  <c r="C40" i="32"/>
  <c r="B40" i="32"/>
  <c r="N39" i="32"/>
  <c r="F39" i="32"/>
  <c r="E39" i="32"/>
  <c r="D39" i="32"/>
  <c r="C39" i="32"/>
  <c r="H39" i="32" s="1"/>
  <c r="B39" i="32"/>
  <c r="F38" i="32"/>
  <c r="F42" i="32" s="1"/>
  <c r="E38" i="32"/>
  <c r="E42" i="32" s="1"/>
  <c r="D38" i="32"/>
  <c r="C38" i="32"/>
  <c r="G38" i="32" s="1"/>
  <c r="B38" i="32"/>
  <c r="H39" i="35" l="1"/>
  <c r="C42" i="35"/>
  <c r="D42" i="35"/>
  <c r="E42" i="35"/>
  <c r="B42" i="35"/>
  <c r="G41" i="35"/>
  <c r="G38" i="35"/>
  <c r="G42" i="35" s="1"/>
  <c r="G39" i="35"/>
  <c r="H38" i="35"/>
  <c r="H42" i="35" s="1"/>
  <c r="G41" i="34"/>
  <c r="H41" i="34"/>
  <c r="B42" i="34"/>
  <c r="G39" i="34"/>
  <c r="C42" i="34"/>
  <c r="D42" i="34"/>
  <c r="E42" i="34"/>
  <c r="H39" i="34"/>
  <c r="G38" i="34"/>
  <c r="G42" i="34" s="1"/>
  <c r="H38" i="34"/>
  <c r="H42" i="34" s="1"/>
  <c r="G41" i="33"/>
  <c r="G38" i="33"/>
  <c r="H38" i="33"/>
  <c r="H41" i="33"/>
  <c r="D42" i="33"/>
  <c r="G39" i="33"/>
  <c r="E42" i="33"/>
  <c r="G42" i="33"/>
  <c r="H42" i="33"/>
  <c r="H39" i="33"/>
  <c r="B42" i="33"/>
  <c r="C42" i="33"/>
  <c r="G40" i="32"/>
  <c r="G39" i="32"/>
  <c r="H40" i="32"/>
  <c r="D42" i="32"/>
  <c r="G42" i="32"/>
  <c r="H41" i="32"/>
  <c r="B42" i="32"/>
  <c r="H38" i="32"/>
  <c r="C42" i="32"/>
  <c r="C54" i="31"/>
  <c r="B51" i="31"/>
  <c r="F50" i="31"/>
  <c r="B50" i="31"/>
  <c r="B47" i="31"/>
  <c r="C56" i="31" s="1"/>
  <c r="B46" i="31"/>
  <c r="C55" i="31" s="1"/>
  <c r="B45" i="31"/>
  <c r="C57" i="31" s="1"/>
  <c r="F41" i="31"/>
  <c r="E41" i="31"/>
  <c r="D41" i="31"/>
  <c r="G41" i="31" s="1"/>
  <c r="C41" i="31"/>
  <c r="C42" i="31" s="1"/>
  <c r="B41" i="31"/>
  <c r="F40" i="31"/>
  <c r="F42" i="31" s="1"/>
  <c r="E40" i="31"/>
  <c r="D40" i="31"/>
  <c r="C40" i="31"/>
  <c r="B40" i="31"/>
  <c r="N39" i="31"/>
  <c r="F39" i="31"/>
  <c r="E39" i="31"/>
  <c r="D39" i="31"/>
  <c r="C39" i="31"/>
  <c r="H39" i="31" s="1"/>
  <c r="B39" i="31"/>
  <c r="F38" i="31"/>
  <c r="H38" i="31" s="1"/>
  <c r="E38" i="31"/>
  <c r="D38" i="31"/>
  <c r="D42" i="31" s="1"/>
  <c r="C38" i="31"/>
  <c r="B38" i="31"/>
  <c r="C54" i="30"/>
  <c r="B51" i="30"/>
  <c r="F50" i="30"/>
  <c r="B50" i="30"/>
  <c r="B47" i="30"/>
  <c r="C56" i="30" s="1"/>
  <c r="B46" i="30"/>
  <c r="C55" i="30" s="1"/>
  <c r="B45" i="30"/>
  <c r="C57" i="30" s="1"/>
  <c r="F41" i="30"/>
  <c r="E41" i="30"/>
  <c r="D41" i="30"/>
  <c r="C41" i="30"/>
  <c r="H41" i="30" s="1"/>
  <c r="B41" i="30"/>
  <c r="F40" i="30"/>
  <c r="E40" i="30"/>
  <c r="D40" i="30"/>
  <c r="C40" i="30"/>
  <c r="H40" i="30" s="1"/>
  <c r="B40" i="30"/>
  <c r="N39" i="30"/>
  <c r="F39" i="30"/>
  <c r="E39" i="30"/>
  <c r="D39" i="30"/>
  <c r="C39" i="30"/>
  <c r="H39" i="30" s="1"/>
  <c r="B39" i="30"/>
  <c r="F38" i="30"/>
  <c r="E38" i="30"/>
  <c r="D38" i="30"/>
  <c r="C38" i="30"/>
  <c r="H38" i="30" s="1"/>
  <c r="B38" i="30"/>
  <c r="C54" i="29"/>
  <c r="B51" i="29"/>
  <c r="F50" i="29"/>
  <c r="B50" i="29"/>
  <c r="B47" i="29"/>
  <c r="C56" i="29" s="1"/>
  <c r="B46" i="29"/>
  <c r="C55" i="29" s="1"/>
  <c r="B45" i="29"/>
  <c r="C57" i="29" s="1"/>
  <c r="F41" i="29"/>
  <c r="E41" i="29"/>
  <c r="D41" i="29"/>
  <c r="C41" i="29"/>
  <c r="H41" i="29" s="1"/>
  <c r="B41" i="29"/>
  <c r="F40" i="29"/>
  <c r="E40" i="29"/>
  <c r="D40" i="29"/>
  <c r="C40" i="29"/>
  <c r="B40" i="29"/>
  <c r="N39" i="29"/>
  <c r="F39" i="29"/>
  <c r="E39" i="29"/>
  <c r="D39" i="29"/>
  <c r="C39" i="29"/>
  <c r="B39" i="29"/>
  <c r="F38" i="29"/>
  <c r="F42" i="29" s="1"/>
  <c r="E38" i="29"/>
  <c r="D38" i="29"/>
  <c r="D42" i="29" s="1"/>
  <c r="C38" i="29"/>
  <c r="B38" i="29"/>
  <c r="C54" i="28"/>
  <c r="B51" i="28"/>
  <c r="F50" i="28"/>
  <c r="B50" i="28"/>
  <c r="B47" i="28"/>
  <c r="C56" i="28" s="1"/>
  <c r="B46" i="28"/>
  <c r="C55" i="28" s="1"/>
  <c r="B45" i="28"/>
  <c r="C57" i="28" s="1"/>
  <c r="F41" i="28"/>
  <c r="E41" i="28"/>
  <c r="D41" i="28"/>
  <c r="C41" i="28"/>
  <c r="H41" i="28" s="1"/>
  <c r="B41" i="28"/>
  <c r="G41" i="28" s="1"/>
  <c r="F40" i="28"/>
  <c r="E40" i="28"/>
  <c r="D40" i="28"/>
  <c r="C40" i="28"/>
  <c r="H40" i="28" s="1"/>
  <c r="B40" i="28"/>
  <c r="G40" i="28" s="1"/>
  <c r="N39" i="28"/>
  <c r="F39" i="28"/>
  <c r="E39" i="28"/>
  <c r="D39" i="28"/>
  <c r="C39" i="28"/>
  <c r="H39" i="28" s="1"/>
  <c r="B39" i="28"/>
  <c r="F38" i="28"/>
  <c r="F42" i="28" s="1"/>
  <c r="E38" i="28"/>
  <c r="D38" i="28"/>
  <c r="C38" i="28"/>
  <c r="B38" i="28"/>
  <c r="C54" i="27"/>
  <c r="B51" i="27"/>
  <c r="F50" i="27"/>
  <c r="B50" i="27"/>
  <c r="B47" i="27"/>
  <c r="C56" i="27" s="1"/>
  <c r="B46" i="27"/>
  <c r="C55" i="27" s="1"/>
  <c r="B45" i="27"/>
  <c r="C57" i="27" s="1"/>
  <c r="F41" i="27"/>
  <c r="E41" i="27"/>
  <c r="D41" i="27"/>
  <c r="C41" i="27"/>
  <c r="B41" i="27"/>
  <c r="G41" i="27" s="1"/>
  <c r="F40" i="27"/>
  <c r="E40" i="27"/>
  <c r="D40" i="27"/>
  <c r="C40" i="27"/>
  <c r="H40" i="27" s="1"/>
  <c r="B40" i="27"/>
  <c r="G40" i="27" s="1"/>
  <c r="N39" i="27"/>
  <c r="F39" i="27"/>
  <c r="E39" i="27"/>
  <c r="D39" i="27"/>
  <c r="C39" i="27"/>
  <c r="B39" i="27"/>
  <c r="F38" i="27"/>
  <c r="F42" i="27" s="1"/>
  <c r="E38" i="27"/>
  <c r="D38" i="27"/>
  <c r="C38" i="27"/>
  <c r="B38" i="27"/>
  <c r="B50" i="26"/>
  <c r="C54" i="26"/>
  <c r="B51" i="26"/>
  <c r="F50" i="26"/>
  <c r="B47" i="26"/>
  <c r="C56" i="26" s="1"/>
  <c r="B46" i="26"/>
  <c r="C55" i="26" s="1"/>
  <c r="B45" i="26"/>
  <c r="C57" i="26" s="1"/>
  <c r="F41" i="26"/>
  <c r="E41" i="26"/>
  <c r="E42" i="26" s="1"/>
  <c r="D41" i="26"/>
  <c r="C41" i="26"/>
  <c r="H41" i="26" s="1"/>
  <c r="B41" i="26"/>
  <c r="G41" i="26" s="1"/>
  <c r="F40" i="26"/>
  <c r="E40" i="26"/>
  <c r="D40" i="26"/>
  <c r="C40" i="26"/>
  <c r="H40" i="26" s="1"/>
  <c r="B40" i="26"/>
  <c r="G40" i="26" s="1"/>
  <c r="N39" i="26"/>
  <c r="F39" i="26"/>
  <c r="E39" i="26"/>
  <c r="D39" i="26"/>
  <c r="C39" i="26"/>
  <c r="B39" i="26"/>
  <c r="F38" i="26"/>
  <c r="E38" i="26"/>
  <c r="D38" i="26"/>
  <c r="C38" i="26"/>
  <c r="B38" i="26"/>
  <c r="C54" i="25"/>
  <c r="B51" i="25"/>
  <c r="F50" i="25"/>
  <c r="B50" i="25"/>
  <c r="B47" i="25"/>
  <c r="C56" i="25" s="1"/>
  <c r="B46" i="25"/>
  <c r="C55" i="25" s="1"/>
  <c r="B45" i="25"/>
  <c r="C57" i="25" s="1"/>
  <c r="F41" i="25"/>
  <c r="E41" i="25"/>
  <c r="D41" i="25"/>
  <c r="C41" i="25"/>
  <c r="H41" i="25" s="1"/>
  <c r="B41" i="25"/>
  <c r="G41" i="25" s="1"/>
  <c r="F40" i="25"/>
  <c r="E40" i="25"/>
  <c r="D40" i="25"/>
  <c r="C40" i="25"/>
  <c r="H40" i="25" s="1"/>
  <c r="B40" i="25"/>
  <c r="G40" i="25" s="1"/>
  <c r="N39" i="25"/>
  <c r="F39" i="25"/>
  <c r="E39" i="25"/>
  <c r="D39" i="25"/>
  <c r="C39" i="25"/>
  <c r="B39" i="25"/>
  <c r="F38" i="25"/>
  <c r="F42" i="25" s="1"/>
  <c r="E38" i="25"/>
  <c r="D38" i="25"/>
  <c r="C38" i="25"/>
  <c r="B38" i="25"/>
  <c r="C54" i="24"/>
  <c r="B51" i="24"/>
  <c r="F50" i="24"/>
  <c r="B50" i="24"/>
  <c r="B47" i="24"/>
  <c r="C56" i="24" s="1"/>
  <c r="B46" i="24"/>
  <c r="C55" i="24" s="1"/>
  <c r="B45" i="24"/>
  <c r="C57" i="24" s="1"/>
  <c r="F41" i="24"/>
  <c r="E41" i="24"/>
  <c r="D41" i="24"/>
  <c r="C41" i="24"/>
  <c r="B41" i="24"/>
  <c r="G41" i="24" s="1"/>
  <c r="F40" i="24"/>
  <c r="E40" i="24"/>
  <c r="D40" i="24"/>
  <c r="C40" i="24"/>
  <c r="B40" i="24"/>
  <c r="N39" i="24"/>
  <c r="F39" i="24"/>
  <c r="E39" i="24"/>
  <c r="D39" i="24"/>
  <c r="C39" i="24"/>
  <c r="B39" i="24"/>
  <c r="F38" i="24"/>
  <c r="F42" i="24" s="1"/>
  <c r="E38" i="24"/>
  <c r="D38" i="24"/>
  <c r="C38" i="24"/>
  <c r="B38" i="24"/>
  <c r="H42" i="32" l="1"/>
  <c r="H42" i="31"/>
  <c r="B42" i="31"/>
  <c r="H40" i="31"/>
  <c r="G39" i="31"/>
  <c r="H41" i="31"/>
  <c r="G40" i="31"/>
  <c r="E42" i="31"/>
  <c r="G38" i="31"/>
  <c r="G42" i="31" s="1"/>
  <c r="G41" i="30"/>
  <c r="C42" i="30"/>
  <c r="F42" i="30"/>
  <c r="B42" i="30"/>
  <c r="H42" i="30"/>
  <c r="D42" i="30"/>
  <c r="E42" i="30"/>
  <c r="G39" i="30"/>
  <c r="G38" i="30"/>
  <c r="G40" i="30"/>
  <c r="G41" i="29"/>
  <c r="G39" i="29"/>
  <c r="G40" i="29"/>
  <c r="B42" i="29"/>
  <c r="H40" i="29"/>
  <c r="C42" i="29"/>
  <c r="E42" i="29"/>
  <c r="H39" i="29"/>
  <c r="G38" i="29"/>
  <c r="G42" i="29" s="1"/>
  <c r="H38" i="29"/>
  <c r="H42" i="29" s="1"/>
  <c r="B42" i="28"/>
  <c r="C42" i="28"/>
  <c r="D42" i="28"/>
  <c r="E42" i="28"/>
  <c r="G39" i="28"/>
  <c r="G38" i="28"/>
  <c r="G42" i="28" s="1"/>
  <c r="H38" i="28"/>
  <c r="H42" i="28" s="1"/>
  <c r="H41" i="27"/>
  <c r="G39" i="27"/>
  <c r="G38" i="27"/>
  <c r="C42" i="27"/>
  <c r="D42" i="27"/>
  <c r="E42" i="27"/>
  <c r="G42" i="27"/>
  <c r="H39" i="27"/>
  <c r="B42" i="27"/>
  <c r="H38" i="27"/>
  <c r="H42" i="27" s="1"/>
  <c r="B42" i="26"/>
  <c r="D42" i="26"/>
  <c r="C42" i="26"/>
  <c r="H39" i="26"/>
  <c r="F42" i="26"/>
  <c r="G39" i="26"/>
  <c r="G38" i="26"/>
  <c r="G42" i="26" s="1"/>
  <c r="H38" i="26"/>
  <c r="H42" i="26" s="1"/>
  <c r="B42" i="25"/>
  <c r="C42" i="25"/>
  <c r="D42" i="25"/>
  <c r="H39" i="25"/>
  <c r="E42" i="25"/>
  <c r="G39" i="25"/>
  <c r="H38" i="25"/>
  <c r="H42" i="25" s="1"/>
  <c r="G38" i="25"/>
  <c r="G42" i="25" s="1"/>
  <c r="H39" i="24"/>
  <c r="G40" i="24"/>
  <c r="G38" i="24"/>
  <c r="H40" i="24"/>
  <c r="H41" i="24"/>
  <c r="C42" i="24"/>
  <c r="D42" i="24"/>
  <c r="E42" i="24"/>
  <c r="G42" i="24"/>
  <c r="G39" i="24"/>
  <c r="B42" i="24"/>
  <c r="H38" i="24"/>
  <c r="H42" i="24" s="1"/>
  <c r="C55" i="22"/>
  <c r="C54" i="22"/>
  <c r="B51" i="22"/>
  <c r="F50" i="22"/>
  <c r="B50" i="22"/>
  <c r="B47" i="22"/>
  <c r="C56" i="22" s="1"/>
  <c r="B46" i="22"/>
  <c r="B45" i="22"/>
  <c r="C57" i="22" s="1"/>
  <c r="E42" i="22"/>
  <c r="D42" i="22"/>
  <c r="B42" i="22"/>
  <c r="F41" i="22"/>
  <c r="E41" i="22"/>
  <c r="D41" i="22"/>
  <c r="C41" i="22"/>
  <c r="B41" i="22"/>
  <c r="F40" i="22"/>
  <c r="E40" i="22"/>
  <c r="D40" i="22"/>
  <c r="C40" i="22"/>
  <c r="B40" i="22"/>
  <c r="N39" i="22"/>
  <c r="F39" i="22"/>
  <c r="E39" i="22"/>
  <c r="D39" i="22"/>
  <c r="C39" i="22"/>
  <c r="B39" i="22"/>
  <c r="F38" i="22"/>
  <c r="E38" i="22"/>
  <c r="D38" i="22"/>
  <c r="C38" i="22"/>
  <c r="C42" i="22" s="1"/>
  <c r="B38" i="22"/>
  <c r="C54" i="21"/>
  <c r="B51" i="21"/>
  <c r="F50" i="21"/>
  <c r="B50" i="21"/>
  <c r="B47" i="21"/>
  <c r="C56" i="21" s="1"/>
  <c r="B46" i="21"/>
  <c r="C55" i="21" s="1"/>
  <c r="B45" i="21"/>
  <c r="C57" i="21" s="1"/>
  <c r="F41" i="21"/>
  <c r="E41" i="21"/>
  <c r="D41" i="21"/>
  <c r="C41" i="21"/>
  <c r="H41" i="21" s="1"/>
  <c r="B41" i="21"/>
  <c r="F40" i="21"/>
  <c r="E40" i="21"/>
  <c r="D40" i="21"/>
  <c r="C40" i="21"/>
  <c r="B40" i="21"/>
  <c r="N39" i="21"/>
  <c r="F39" i="21"/>
  <c r="E39" i="21"/>
  <c r="D39" i="21"/>
  <c r="C39" i="21"/>
  <c r="H39" i="21" s="1"/>
  <c r="B39" i="21"/>
  <c r="G39" i="21" s="1"/>
  <c r="F38" i="21"/>
  <c r="E38" i="21"/>
  <c r="D38" i="21"/>
  <c r="C38" i="21"/>
  <c r="B38" i="21"/>
  <c r="C54" i="20"/>
  <c r="B51" i="20"/>
  <c r="F50" i="20"/>
  <c r="B50" i="20"/>
  <c r="B47" i="20"/>
  <c r="C56" i="20" s="1"/>
  <c r="B46" i="20"/>
  <c r="C55" i="20" s="1"/>
  <c r="B45" i="20"/>
  <c r="C57" i="20" s="1"/>
  <c r="F41" i="20"/>
  <c r="E41" i="20"/>
  <c r="D41" i="20"/>
  <c r="C41" i="20"/>
  <c r="B41" i="20"/>
  <c r="G41" i="20" s="1"/>
  <c r="F40" i="20"/>
  <c r="E40" i="20"/>
  <c r="D40" i="20"/>
  <c r="C40" i="20"/>
  <c r="H40" i="20" s="1"/>
  <c r="B40" i="20"/>
  <c r="N39" i="20"/>
  <c r="F39" i="20"/>
  <c r="E39" i="20"/>
  <c r="D39" i="20"/>
  <c r="C39" i="20"/>
  <c r="B39" i="20"/>
  <c r="F38" i="20"/>
  <c r="F42" i="20" s="1"/>
  <c r="E38" i="20"/>
  <c r="E42" i="20" s="1"/>
  <c r="D38" i="20"/>
  <c r="C38" i="20"/>
  <c r="B38" i="20"/>
  <c r="G38" i="20" s="1"/>
  <c r="G42" i="30" l="1"/>
  <c r="F42" i="22"/>
  <c r="G41" i="22"/>
  <c r="G39" i="22"/>
  <c r="H41" i="22"/>
  <c r="H39" i="22"/>
  <c r="G40" i="22"/>
  <c r="H40" i="22"/>
  <c r="G38" i="22"/>
  <c r="H38" i="22"/>
  <c r="H42" i="22" s="1"/>
  <c r="H40" i="21"/>
  <c r="C42" i="21"/>
  <c r="B42" i="21"/>
  <c r="D42" i="21"/>
  <c r="E42" i="21"/>
  <c r="F42" i="21"/>
  <c r="G41" i="21"/>
  <c r="G40" i="21"/>
  <c r="G38" i="21"/>
  <c r="H38" i="21"/>
  <c r="H42" i="21" s="1"/>
  <c r="H41" i="20"/>
  <c r="C42" i="20"/>
  <c r="G39" i="20"/>
  <c r="D42" i="20"/>
  <c r="G40" i="20"/>
  <c r="G42" i="20" s="1"/>
  <c r="H39" i="20"/>
  <c r="B42" i="20"/>
  <c r="H38" i="20"/>
  <c r="C56" i="19"/>
  <c r="C55" i="19"/>
  <c r="C54" i="19"/>
  <c r="B51" i="19"/>
  <c r="F50" i="19"/>
  <c r="B50" i="19"/>
  <c r="B47" i="19"/>
  <c r="B46" i="19"/>
  <c r="B45" i="19"/>
  <c r="C57" i="19" s="1"/>
  <c r="F41" i="19"/>
  <c r="E41" i="19"/>
  <c r="D41" i="19"/>
  <c r="C41" i="19"/>
  <c r="H41" i="19" s="1"/>
  <c r="B41" i="19"/>
  <c r="F40" i="19"/>
  <c r="F42" i="19" s="1"/>
  <c r="E40" i="19"/>
  <c r="D40" i="19"/>
  <c r="C40" i="19"/>
  <c r="B40" i="19"/>
  <c r="N39" i="19"/>
  <c r="F39" i="19"/>
  <c r="E39" i="19"/>
  <c r="D39" i="19"/>
  <c r="C39" i="19"/>
  <c r="B39" i="19"/>
  <c r="G39" i="19" s="1"/>
  <c r="F38" i="19"/>
  <c r="E38" i="19"/>
  <c r="E42" i="19" s="1"/>
  <c r="D38" i="19"/>
  <c r="D42" i="19" s="1"/>
  <c r="C38" i="19"/>
  <c r="B38" i="19"/>
  <c r="C54" i="18"/>
  <c r="B51" i="18"/>
  <c r="F50" i="18"/>
  <c r="B50" i="18"/>
  <c r="B47" i="18"/>
  <c r="C56" i="18" s="1"/>
  <c r="B46" i="18"/>
  <c r="C55" i="18" s="1"/>
  <c r="B45" i="18"/>
  <c r="C57" i="18" s="1"/>
  <c r="F41" i="18"/>
  <c r="E41" i="18"/>
  <c r="D41" i="18"/>
  <c r="C41" i="18"/>
  <c r="B41" i="18"/>
  <c r="F40" i="18"/>
  <c r="E40" i="18"/>
  <c r="D40" i="18"/>
  <c r="C40" i="18"/>
  <c r="B40" i="18"/>
  <c r="N39" i="18"/>
  <c r="F39" i="18"/>
  <c r="E39" i="18"/>
  <c r="D39" i="18"/>
  <c r="C39" i="18"/>
  <c r="B39" i="18"/>
  <c r="F38" i="18"/>
  <c r="F42" i="18" s="1"/>
  <c r="E38" i="18"/>
  <c r="D38" i="18"/>
  <c r="C38" i="18"/>
  <c r="C42" i="18" s="1"/>
  <c r="B38" i="18"/>
  <c r="C54" i="17"/>
  <c r="B51" i="17"/>
  <c r="F50" i="17"/>
  <c r="B50" i="17"/>
  <c r="B47" i="17"/>
  <c r="C56" i="17" s="1"/>
  <c r="B46" i="17"/>
  <c r="C55" i="17" s="1"/>
  <c r="B45" i="17"/>
  <c r="C57" i="17" s="1"/>
  <c r="F41" i="17"/>
  <c r="E41" i="17"/>
  <c r="D41" i="17"/>
  <c r="C41" i="17"/>
  <c r="H41" i="17" s="1"/>
  <c r="B41" i="17"/>
  <c r="G41" i="17" s="1"/>
  <c r="F40" i="17"/>
  <c r="E40" i="17"/>
  <c r="D40" i="17"/>
  <c r="C40" i="17"/>
  <c r="B40" i="17"/>
  <c r="N39" i="17"/>
  <c r="F39" i="17"/>
  <c r="E39" i="17"/>
  <c r="D39" i="17"/>
  <c r="C39" i="17"/>
  <c r="B39" i="17"/>
  <c r="F38" i="17"/>
  <c r="F42" i="17" s="1"/>
  <c r="E38" i="17"/>
  <c r="D38" i="17"/>
  <c r="C38" i="17"/>
  <c r="C42" i="17" s="1"/>
  <c r="B38" i="17"/>
  <c r="C54" i="16"/>
  <c r="B51" i="16"/>
  <c r="F50" i="16"/>
  <c r="B50" i="16"/>
  <c r="B47" i="16"/>
  <c r="C56" i="16" s="1"/>
  <c r="B46" i="16"/>
  <c r="C55" i="16" s="1"/>
  <c r="B45" i="16"/>
  <c r="C57" i="16" s="1"/>
  <c r="F41" i="16"/>
  <c r="E41" i="16"/>
  <c r="D41" i="16"/>
  <c r="C41" i="16"/>
  <c r="H41" i="16" s="1"/>
  <c r="B41" i="16"/>
  <c r="F40" i="16"/>
  <c r="E40" i="16"/>
  <c r="D40" i="16"/>
  <c r="C40" i="16"/>
  <c r="B40" i="16"/>
  <c r="N39" i="16"/>
  <c r="F39" i="16"/>
  <c r="E39" i="16"/>
  <c r="D39" i="16"/>
  <c r="C39" i="16"/>
  <c r="B39" i="16"/>
  <c r="F38" i="16"/>
  <c r="E38" i="16"/>
  <c r="E42" i="16" s="1"/>
  <c r="D38" i="16"/>
  <c r="D42" i="16" s="1"/>
  <c r="C38" i="16"/>
  <c r="B38" i="16"/>
  <c r="C57" i="15"/>
  <c r="C54" i="15"/>
  <c r="B51" i="15"/>
  <c r="F50" i="15"/>
  <c r="B50" i="15"/>
  <c r="B47" i="15"/>
  <c r="C56" i="15" s="1"/>
  <c r="B46" i="15"/>
  <c r="C55" i="15" s="1"/>
  <c r="B45" i="15"/>
  <c r="F41" i="15"/>
  <c r="F42" i="15" s="1"/>
  <c r="E41" i="15"/>
  <c r="D41" i="15"/>
  <c r="C41" i="15"/>
  <c r="B41" i="15"/>
  <c r="F40" i="15"/>
  <c r="E40" i="15"/>
  <c r="D40" i="15"/>
  <c r="C40" i="15"/>
  <c r="H40" i="15" s="1"/>
  <c r="B40" i="15"/>
  <c r="N39" i="15"/>
  <c r="F39" i="15"/>
  <c r="E39" i="15"/>
  <c r="D39" i="15"/>
  <c r="H39" i="15" s="1"/>
  <c r="C39" i="15"/>
  <c r="B39" i="15"/>
  <c r="F38" i="15"/>
  <c r="E38" i="15"/>
  <c r="D38" i="15"/>
  <c r="C38" i="15"/>
  <c r="B38" i="15"/>
  <c r="G38" i="15" s="1"/>
  <c r="C56" i="14"/>
  <c r="C54" i="14"/>
  <c r="B51" i="14"/>
  <c r="F50" i="14"/>
  <c r="B50" i="14"/>
  <c r="B47" i="14"/>
  <c r="B46" i="14"/>
  <c r="C55" i="14" s="1"/>
  <c r="B45" i="14"/>
  <c r="C57" i="14" s="1"/>
  <c r="F41" i="14"/>
  <c r="E41" i="14"/>
  <c r="D41" i="14"/>
  <c r="C41" i="14"/>
  <c r="B41" i="14"/>
  <c r="F40" i="14"/>
  <c r="E40" i="14"/>
  <c r="D40" i="14"/>
  <c r="C40" i="14"/>
  <c r="B40" i="14"/>
  <c r="G40" i="14" s="1"/>
  <c r="N39" i="14"/>
  <c r="F39" i="14"/>
  <c r="E39" i="14"/>
  <c r="D39" i="14"/>
  <c r="C39" i="14"/>
  <c r="H39" i="14" s="1"/>
  <c r="B39" i="14"/>
  <c r="F38" i="14"/>
  <c r="F42" i="14" s="1"/>
  <c r="E38" i="14"/>
  <c r="E42" i="14" s="1"/>
  <c r="D38" i="14"/>
  <c r="C38" i="14"/>
  <c r="B38" i="14"/>
  <c r="B42" i="14" s="1"/>
  <c r="C56" i="13"/>
  <c r="C54" i="13"/>
  <c r="B51" i="13"/>
  <c r="F50" i="13"/>
  <c r="B50" i="13"/>
  <c r="B47" i="13"/>
  <c r="B46" i="13"/>
  <c r="C55" i="13" s="1"/>
  <c r="B45" i="13"/>
  <c r="C57" i="13" s="1"/>
  <c r="F41" i="13"/>
  <c r="E41" i="13"/>
  <c r="D41" i="13"/>
  <c r="C41" i="13"/>
  <c r="B41" i="13"/>
  <c r="F40" i="13"/>
  <c r="E40" i="13"/>
  <c r="D40" i="13"/>
  <c r="C40" i="13"/>
  <c r="B40" i="13"/>
  <c r="N39" i="13"/>
  <c r="F39" i="13"/>
  <c r="E39" i="13"/>
  <c r="D39" i="13"/>
  <c r="C39" i="13"/>
  <c r="B39" i="13"/>
  <c r="F38" i="13"/>
  <c r="F42" i="13" s="1"/>
  <c r="E38" i="13"/>
  <c r="E42" i="13" s="1"/>
  <c r="D38" i="13"/>
  <c r="D42" i="13" s="1"/>
  <c r="C38" i="13"/>
  <c r="H38" i="13" s="1"/>
  <c r="B38" i="13"/>
  <c r="G38" i="13" s="1"/>
  <c r="G42" i="22" l="1"/>
  <c r="G42" i="21"/>
  <c r="H42" i="20"/>
  <c r="H39" i="19"/>
  <c r="B42" i="19"/>
  <c r="C42" i="19"/>
  <c r="H40" i="19"/>
  <c r="G41" i="19"/>
  <c r="G40" i="19"/>
  <c r="G38" i="19"/>
  <c r="H38" i="19"/>
  <c r="D42" i="18"/>
  <c r="G41" i="18"/>
  <c r="H41" i="18"/>
  <c r="G39" i="18"/>
  <c r="H39" i="18"/>
  <c r="G40" i="18"/>
  <c r="B42" i="18"/>
  <c r="H40" i="18"/>
  <c r="E42" i="18"/>
  <c r="G38" i="18"/>
  <c r="G42" i="18" s="1"/>
  <c r="H38" i="18"/>
  <c r="H42" i="18" s="1"/>
  <c r="D42" i="17"/>
  <c r="G39" i="17"/>
  <c r="G40" i="17"/>
  <c r="G38" i="17"/>
  <c r="G42" i="17" s="1"/>
  <c r="H40" i="17"/>
  <c r="E42" i="17"/>
  <c r="H39" i="17"/>
  <c r="B42" i="17"/>
  <c r="H38" i="17"/>
  <c r="G41" i="16"/>
  <c r="G42" i="16" s="1"/>
  <c r="G39" i="16"/>
  <c r="G38" i="16"/>
  <c r="H40" i="16"/>
  <c r="F42" i="16"/>
  <c r="G40" i="16"/>
  <c r="C42" i="16"/>
  <c r="H39" i="16"/>
  <c r="B42" i="16"/>
  <c r="H38" i="16"/>
  <c r="H42" i="16" s="1"/>
  <c r="G40" i="15"/>
  <c r="C42" i="15"/>
  <c r="D42" i="15"/>
  <c r="E42" i="15"/>
  <c r="G41" i="15"/>
  <c r="G42" i="15" s="1"/>
  <c r="H41" i="15"/>
  <c r="G39" i="15"/>
  <c r="B42" i="15"/>
  <c r="H38" i="15"/>
  <c r="H42" i="15" s="1"/>
  <c r="C42" i="14"/>
  <c r="H40" i="14"/>
  <c r="D42" i="14"/>
  <c r="G41" i="14"/>
  <c r="H41" i="14"/>
  <c r="G39" i="14"/>
  <c r="G38" i="14"/>
  <c r="G42" i="14" s="1"/>
  <c r="H38" i="14"/>
  <c r="H42" i="14" s="1"/>
  <c r="H41" i="13"/>
  <c r="H42" i="13" s="1"/>
  <c r="H39" i="13"/>
  <c r="G40" i="13"/>
  <c r="H40" i="13"/>
  <c r="G39" i="13"/>
  <c r="G41" i="13"/>
  <c r="G42" i="13" s="1"/>
  <c r="B42" i="13"/>
  <c r="C42" i="13"/>
  <c r="C54" i="12"/>
  <c r="B51" i="12"/>
  <c r="F50" i="12"/>
  <c r="B50" i="12"/>
  <c r="B47" i="12"/>
  <c r="C56" i="12" s="1"/>
  <c r="B46" i="12"/>
  <c r="C55" i="12" s="1"/>
  <c r="B45" i="12"/>
  <c r="C57" i="12" s="1"/>
  <c r="F41" i="12"/>
  <c r="E41" i="12"/>
  <c r="D41" i="12"/>
  <c r="C41" i="12"/>
  <c r="H41" i="12" s="1"/>
  <c r="B41" i="12"/>
  <c r="G41" i="12" s="1"/>
  <c r="F40" i="12"/>
  <c r="E40" i="12"/>
  <c r="D40" i="12"/>
  <c r="C40" i="12"/>
  <c r="H40" i="12" s="1"/>
  <c r="B40" i="12"/>
  <c r="G40" i="12" s="1"/>
  <c r="N39" i="12"/>
  <c r="F39" i="12"/>
  <c r="E39" i="12"/>
  <c r="D39" i="12"/>
  <c r="C39" i="12"/>
  <c r="B39" i="12"/>
  <c r="F38" i="12"/>
  <c r="F42" i="12" s="1"/>
  <c r="E38" i="12"/>
  <c r="D38" i="12"/>
  <c r="C38" i="12"/>
  <c r="B38" i="12"/>
  <c r="C56" i="11"/>
  <c r="C54" i="11"/>
  <c r="B51" i="11"/>
  <c r="F50" i="11"/>
  <c r="B50" i="11"/>
  <c r="B47" i="11"/>
  <c r="B46" i="11"/>
  <c r="C55" i="11" s="1"/>
  <c r="B45" i="11"/>
  <c r="C57" i="11" s="1"/>
  <c r="F41" i="11"/>
  <c r="E41" i="11"/>
  <c r="E42" i="11" s="1"/>
  <c r="D41" i="11"/>
  <c r="C41" i="11"/>
  <c r="H41" i="11" s="1"/>
  <c r="B41" i="11"/>
  <c r="F40" i="11"/>
  <c r="E40" i="11"/>
  <c r="D40" i="11"/>
  <c r="C40" i="11"/>
  <c r="H40" i="11" s="1"/>
  <c r="B40" i="11"/>
  <c r="G40" i="11" s="1"/>
  <c r="N39" i="11"/>
  <c r="F39" i="11"/>
  <c r="E39" i="11"/>
  <c r="D39" i="11"/>
  <c r="C39" i="11"/>
  <c r="H39" i="11" s="1"/>
  <c r="B39" i="11"/>
  <c r="F38" i="11"/>
  <c r="E38" i="11"/>
  <c r="D38" i="11"/>
  <c r="D42" i="11" s="1"/>
  <c r="C38" i="11"/>
  <c r="B38" i="11"/>
  <c r="B42" i="11" s="1"/>
  <c r="C54" i="10"/>
  <c r="B51" i="10"/>
  <c r="F50" i="10"/>
  <c r="B50" i="10"/>
  <c r="B47" i="10"/>
  <c r="C56" i="10" s="1"/>
  <c r="B46" i="10"/>
  <c r="C55" i="10" s="1"/>
  <c r="B45" i="10"/>
  <c r="C57" i="10" s="1"/>
  <c r="F41" i="10"/>
  <c r="E41" i="10"/>
  <c r="D41" i="10"/>
  <c r="C41" i="10"/>
  <c r="B41" i="10"/>
  <c r="F40" i="10"/>
  <c r="E40" i="10"/>
  <c r="D40" i="10"/>
  <c r="C40" i="10"/>
  <c r="H40" i="10" s="1"/>
  <c r="B40" i="10"/>
  <c r="N39" i="10"/>
  <c r="F39" i="10"/>
  <c r="E39" i="10"/>
  <c r="D39" i="10"/>
  <c r="H39" i="10" s="1"/>
  <c r="C39" i="10"/>
  <c r="B39" i="10"/>
  <c r="F38" i="10"/>
  <c r="E38" i="10"/>
  <c r="D38" i="10"/>
  <c r="D42" i="10" s="1"/>
  <c r="C38" i="10"/>
  <c r="B38" i="10"/>
  <c r="B42" i="10" s="1"/>
  <c r="C54" i="9"/>
  <c r="C55" i="9"/>
  <c r="B51" i="9"/>
  <c r="F50" i="9"/>
  <c r="B50" i="9"/>
  <c r="B47" i="9"/>
  <c r="C56" i="9" s="1"/>
  <c r="B46" i="9"/>
  <c r="B45" i="9"/>
  <c r="C57" i="9" s="1"/>
  <c r="F41" i="9"/>
  <c r="E41" i="9"/>
  <c r="D41" i="9"/>
  <c r="D42" i="9" s="1"/>
  <c r="C41" i="9"/>
  <c r="C42" i="9" s="1"/>
  <c r="B41" i="9"/>
  <c r="F40" i="9"/>
  <c r="F42" i="9" s="1"/>
  <c r="E40" i="9"/>
  <c r="H40" i="9" s="1"/>
  <c r="D40" i="9"/>
  <c r="C40" i="9"/>
  <c r="B40" i="9"/>
  <c r="F39" i="9"/>
  <c r="E39" i="9"/>
  <c r="H39" i="9" s="1"/>
  <c r="D39" i="9"/>
  <c r="C39" i="9"/>
  <c r="B39" i="9"/>
  <c r="H38" i="9"/>
  <c r="G38" i="9"/>
  <c r="F38" i="9"/>
  <c r="E38" i="9"/>
  <c r="D38" i="9"/>
  <c r="C38" i="9"/>
  <c r="B38" i="9"/>
  <c r="B42" i="9" s="1"/>
  <c r="C56" i="8"/>
  <c r="C55" i="8"/>
  <c r="C54" i="8"/>
  <c r="B51" i="8"/>
  <c r="F50" i="8"/>
  <c r="B50" i="8"/>
  <c r="B47" i="8"/>
  <c r="B46" i="8"/>
  <c r="B45" i="8"/>
  <c r="C57" i="8" s="1"/>
  <c r="D42" i="8"/>
  <c r="C42" i="8"/>
  <c r="F41" i="8"/>
  <c r="E41" i="8"/>
  <c r="D41" i="8"/>
  <c r="C41" i="8"/>
  <c r="H41" i="8" s="1"/>
  <c r="B41" i="8"/>
  <c r="G41" i="8" s="1"/>
  <c r="F40" i="8"/>
  <c r="F42" i="8" s="1"/>
  <c r="E40" i="8"/>
  <c r="E42" i="8" s="1"/>
  <c r="D40" i="8"/>
  <c r="C40" i="8"/>
  <c r="B40" i="8"/>
  <c r="F39" i="8"/>
  <c r="E39" i="8"/>
  <c r="D39" i="8"/>
  <c r="C39" i="8"/>
  <c r="H39" i="8" s="1"/>
  <c r="B39" i="8"/>
  <c r="G39" i="8" s="1"/>
  <c r="H38" i="8"/>
  <c r="G38" i="8"/>
  <c r="F38" i="8"/>
  <c r="E38" i="8"/>
  <c r="D38" i="8"/>
  <c r="C38" i="8"/>
  <c r="B38" i="8"/>
  <c r="B42" i="8" s="1"/>
  <c r="C55" i="7"/>
  <c r="C54" i="7"/>
  <c r="B51" i="7"/>
  <c r="F50" i="7"/>
  <c r="B50" i="7"/>
  <c r="B47" i="7"/>
  <c r="C56" i="7" s="1"/>
  <c r="B46" i="7"/>
  <c r="B45" i="7"/>
  <c r="C57" i="7" s="1"/>
  <c r="G41" i="7"/>
  <c r="F41" i="7"/>
  <c r="E41" i="7"/>
  <c r="D41" i="7"/>
  <c r="H41" i="7" s="1"/>
  <c r="C41" i="7"/>
  <c r="B41" i="7"/>
  <c r="F40" i="7"/>
  <c r="E40" i="7"/>
  <c r="D40" i="7"/>
  <c r="C40" i="7"/>
  <c r="H40" i="7" s="1"/>
  <c r="B40" i="7"/>
  <c r="B42" i="7" s="1"/>
  <c r="F39" i="7"/>
  <c r="H39" i="7" s="1"/>
  <c r="E39" i="7"/>
  <c r="D39" i="7"/>
  <c r="C39" i="7"/>
  <c r="B39" i="7"/>
  <c r="F38" i="7"/>
  <c r="F42" i="7" s="1"/>
  <c r="E38" i="7"/>
  <c r="E42" i="7" s="1"/>
  <c r="D38" i="7"/>
  <c r="D42" i="7" s="1"/>
  <c r="C38" i="7"/>
  <c r="C42" i="7" s="1"/>
  <c r="B38" i="7"/>
  <c r="N39" i="9"/>
  <c r="N39" i="8"/>
  <c r="N39" i="7"/>
  <c r="B38" i="6"/>
  <c r="C38" i="6"/>
  <c r="D38" i="6"/>
  <c r="B39" i="6"/>
  <c r="C39" i="6"/>
  <c r="D39" i="6"/>
  <c r="B40" i="6"/>
  <c r="B42" i="6" s="1"/>
  <c r="C40" i="6"/>
  <c r="C42" i="6" s="1"/>
  <c r="D40" i="6"/>
  <c r="D42" i="6" s="1"/>
  <c r="B41" i="6"/>
  <c r="C41" i="6"/>
  <c r="D41" i="6"/>
  <c r="B45" i="6"/>
  <c r="C57" i="6" s="1"/>
  <c r="B46" i="6"/>
  <c r="C55" i="6" s="1"/>
  <c r="B47" i="6"/>
  <c r="C56" i="6" s="1"/>
  <c r="B50" i="6"/>
  <c r="B51" i="6"/>
  <c r="C54" i="6"/>
  <c r="F50" i="6"/>
  <c r="F41" i="6"/>
  <c r="E41" i="6"/>
  <c r="F40" i="6"/>
  <c r="E40" i="6"/>
  <c r="N39" i="6"/>
  <c r="F39" i="6"/>
  <c r="E39" i="6"/>
  <c r="F38" i="6"/>
  <c r="F42" i="6" s="1"/>
  <c r="E38" i="6"/>
  <c r="C56" i="5"/>
  <c r="C54" i="5"/>
  <c r="B51" i="5"/>
  <c r="F50" i="5"/>
  <c r="B50" i="5"/>
  <c r="B47" i="5"/>
  <c r="B46" i="5"/>
  <c r="C55" i="5" s="1"/>
  <c r="B45" i="5"/>
  <c r="C57" i="5" s="1"/>
  <c r="F41" i="5"/>
  <c r="E41" i="5"/>
  <c r="D41" i="5"/>
  <c r="C41" i="5"/>
  <c r="B41" i="5"/>
  <c r="F40" i="5"/>
  <c r="G40" i="5" s="1"/>
  <c r="E40" i="5"/>
  <c r="D40" i="5"/>
  <c r="D42" i="5" s="1"/>
  <c r="C40" i="5"/>
  <c r="B40" i="5"/>
  <c r="N39" i="5"/>
  <c r="F39" i="5"/>
  <c r="E39" i="5"/>
  <c r="D39" i="5"/>
  <c r="C39" i="5"/>
  <c r="B39" i="5"/>
  <c r="F38" i="5"/>
  <c r="E38" i="5"/>
  <c r="D38" i="5"/>
  <c r="C38" i="5"/>
  <c r="B38" i="5"/>
  <c r="C54" i="4"/>
  <c r="B51" i="4"/>
  <c r="F50" i="4"/>
  <c r="B50" i="4"/>
  <c r="B47" i="4"/>
  <c r="C56" i="4" s="1"/>
  <c r="B46" i="4"/>
  <c r="C55" i="4" s="1"/>
  <c r="B45" i="4"/>
  <c r="C57" i="4" s="1"/>
  <c r="F41" i="4"/>
  <c r="E41" i="4"/>
  <c r="D41" i="4"/>
  <c r="C41" i="4"/>
  <c r="B41" i="4"/>
  <c r="G41" i="4" s="1"/>
  <c r="F40" i="4"/>
  <c r="F42" i="4" s="1"/>
  <c r="E40" i="4"/>
  <c r="E42" i="4" s="1"/>
  <c r="D40" i="4"/>
  <c r="C40" i="4"/>
  <c r="H40" i="4" s="1"/>
  <c r="B40" i="4"/>
  <c r="G40" i="4" s="1"/>
  <c r="N39" i="4"/>
  <c r="F39" i="4"/>
  <c r="E39" i="4"/>
  <c r="D39" i="4"/>
  <c r="C39" i="4"/>
  <c r="B39" i="4"/>
  <c r="F38" i="4"/>
  <c r="E38" i="4"/>
  <c r="D38" i="4"/>
  <c r="D42" i="4" s="1"/>
  <c r="C38" i="4"/>
  <c r="B38" i="4"/>
  <c r="N39" i="3"/>
  <c r="C57" i="3"/>
  <c r="C56" i="3"/>
  <c r="C55" i="3"/>
  <c r="C54" i="3"/>
  <c r="F50" i="3"/>
  <c r="B51" i="3"/>
  <c r="B50" i="3"/>
  <c r="B47" i="3"/>
  <c r="B46" i="3"/>
  <c r="B45" i="3"/>
  <c r="C38" i="3"/>
  <c r="C42" i="3" s="1"/>
  <c r="F41" i="3"/>
  <c r="E41" i="3"/>
  <c r="D41" i="3"/>
  <c r="F40" i="3"/>
  <c r="E40" i="3"/>
  <c r="D40" i="3"/>
  <c r="B42" i="3"/>
  <c r="B41" i="3"/>
  <c r="B40" i="3"/>
  <c r="B39" i="3"/>
  <c r="B38" i="3"/>
  <c r="C41" i="3"/>
  <c r="C40" i="3"/>
  <c r="C39" i="3"/>
  <c r="F39" i="3"/>
  <c r="E39" i="3"/>
  <c r="D39" i="3"/>
  <c r="F38" i="3"/>
  <c r="E38" i="3"/>
  <c r="D38" i="3"/>
  <c r="H42" i="19" l="1"/>
  <c r="G42" i="19"/>
  <c r="H42" i="17"/>
  <c r="H39" i="12"/>
  <c r="G39" i="12"/>
  <c r="B42" i="12"/>
  <c r="C42" i="12"/>
  <c r="D42" i="12"/>
  <c r="E42" i="12"/>
  <c r="G38" i="12"/>
  <c r="G42" i="12" s="1"/>
  <c r="H38" i="12"/>
  <c r="H42" i="12" s="1"/>
  <c r="C42" i="11"/>
  <c r="F42" i="11"/>
  <c r="G41" i="11"/>
  <c r="G39" i="11"/>
  <c r="G38" i="11"/>
  <c r="H38" i="11"/>
  <c r="H42" i="11" s="1"/>
  <c r="E42" i="10"/>
  <c r="F42" i="10"/>
  <c r="H41" i="10"/>
  <c r="G39" i="10"/>
  <c r="C42" i="10"/>
  <c r="G40" i="10"/>
  <c r="G41" i="10"/>
  <c r="G38" i="10"/>
  <c r="H38" i="10"/>
  <c r="H42" i="9"/>
  <c r="G40" i="9"/>
  <c r="G42" i="9" s="1"/>
  <c r="G41" i="9"/>
  <c r="G39" i="9"/>
  <c r="H41" i="9"/>
  <c r="E42" i="9"/>
  <c r="G42" i="8"/>
  <c r="G40" i="8"/>
  <c r="H40" i="8"/>
  <c r="H42" i="8" s="1"/>
  <c r="G38" i="7"/>
  <c r="H38" i="7"/>
  <c r="H42" i="7" s="1"/>
  <c r="G40" i="7"/>
  <c r="G39" i="7"/>
  <c r="H40" i="6"/>
  <c r="H41" i="6"/>
  <c r="G41" i="6"/>
  <c r="E42" i="6"/>
  <c r="G40" i="6"/>
  <c r="H39" i="6"/>
  <c r="G39" i="6"/>
  <c r="G38" i="6"/>
  <c r="H38" i="6"/>
  <c r="H42" i="6" s="1"/>
  <c r="F42" i="5"/>
  <c r="G41" i="5"/>
  <c r="G39" i="5"/>
  <c r="H41" i="5"/>
  <c r="E42" i="5"/>
  <c r="B42" i="5"/>
  <c r="H40" i="5"/>
  <c r="H39" i="5"/>
  <c r="C42" i="5"/>
  <c r="G38" i="5"/>
  <c r="G42" i="5" s="1"/>
  <c r="H38" i="5"/>
  <c r="H42" i="5" s="1"/>
  <c r="C42" i="4"/>
  <c r="B42" i="4"/>
  <c r="H39" i="4"/>
  <c r="H41" i="4"/>
  <c r="G39" i="4"/>
  <c r="G38" i="4"/>
  <c r="G42" i="4" s="1"/>
  <c r="H38" i="4"/>
  <c r="H38" i="3"/>
  <c r="G38" i="3"/>
  <c r="F42" i="3"/>
  <c r="E42" i="3"/>
  <c r="D42" i="3"/>
  <c r="G41" i="3"/>
  <c r="G40" i="3"/>
  <c r="G39" i="3"/>
  <c r="H41" i="3"/>
  <c r="H40" i="3"/>
  <c r="H39" i="3"/>
  <c r="B61" i="2"/>
  <c r="D67" i="2"/>
  <c r="E62" i="2"/>
  <c r="E61" i="2"/>
  <c r="E60" i="2"/>
  <c r="D64" i="2"/>
  <c r="D65" i="2" s="1"/>
  <c r="D62" i="2"/>
  <c r="D61" i="2"/>
  <c r="D60" i="2"/>
  <c r="D63" i="2" s="1"/>
  <c r="B67" i="2"/>
  <c r="B66" i="2"/>
  <c r="B65" i="2"/>
  <c r="B55" i="2"/>
  <c r="B64" i="2"/>
  <c r="B63" i="2"/>
  <c r="C62" i="2" s="1"/>
  <c r="B62" i="2"/>
  <c r="B60" i="2"/>
  <c r="C38" i="2"/>
  <c r="C39" i="2" s="1"/>
  <c r="C40" i="2" s="1"/>
  <c r="C41" i="2" s="1"/>
  <c r="C42" i="2" s="1"/>
  <c r="C43" i="2" s="1"/>
  <c r="C44" i="2" s="1"/>
  <c r="C45" i="2" s="1"/>
  <c r="C46" i="2" s="1"/>
  <c r="C47" i="2" s="1"/>
  <c r="C48" i="2" s="1"/>
  <c r="C49" i="2" s="1"/>
  <c r="C37" i="2"/>
  <c r="D54" i="2"/>
  <c r="D55" i="2" s="1"/>
  <c r="E37" i="2" s="1"/>
  <c r="E38" i="2" s="1"/>
  <c r="E39" i="2" s="1"/>
  <c r="E40" i="2" s="1"/>
  <c r="E41" i="2" s="1"/>
  <c r="E42" i="2" s="1"/>
  <c r="E43" i="2" s="1"/>
  <c r="E44" i="2" s="1"/>
  <c r="E45" i="2" s="1"/>
  <c r="E46" i="2" s="1"/>
  <c r="E47" i="2" s="1"/>
  <c r="E48" i="2" s="1"/>
  <c r="E49" i="2" s="1"/>
  <c r="B54" i="2"/>
  <c r="B37" i="2"/>
  <c r="B38" i="2"/>
  <c r="B39" i="2"/>
  <c r="B40" i="2"/>
  <c r="B41" i="2"/>
  <c r="B42" i="2"/>
  <c r="B43" i="2"/>
  <c r="D43" i="2" s="1"/>
  <c r="B44" i="2"/>
  <c r="D44" i="2" s="1"/>
  <c r="B45" i="2"/>
  <c r="D45" i="2" s="1"/>
  <c r="B46" i="2"/>
  <c r="D46" i="2" s="1"/>
  <c r="B47" i="2"/>
  <c r="D47" i="2" s="1"/>
  <c r="B48" i="2"/>
  <c r="D48" i="2" s="1"/>
  <c r="B49" i="2"/>
  <c r="B51" i="2"/>
  <c r="B53" i="2"/>
  <c r="B36" i="2"/>
  <c r="D37" i="2"/>
  <c r="D38" i="2"/>
  <c r="D39" i="2"/>
  <c r="D40" i="2"/>
  <c r="D41" i="2"/>
  <c r="D42" i="2"/>
  <c r="D49" i="2"/>
  <c r="D51" i="2"/>
  <c r="D53" i="2"/>
  <c r="D36" i="2"/>
  <c r="H54" i="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53" i="1"/>
  <c r="H52"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70" i="1"/>
  <c r="A141" i="1"/>
  <c r="B141" i="1"/>
  <c r="C141" i="1"/>
  <c r="D141" i="1"/>
  <c r="E141" i="1"/>
  <c r="F141" i="1"/>
  <c r="A142" i="1"/>
  <c r="B142" i="1"/>
  <c r="C142" i="1"/>
  <c r="D142" i="1"/>
  <c r="E142" i="1"/>
  <c r="F142" i="1"/>
  <c r="A143" i="1"/>
  <c r="B143" i="1"/>
  <c r="C143" i="1"/>
  <c r="D143" i="1"/>
  <c r="E143" i="1"/>
  <c r="F143" i="1"/>
  <c r="A144" i="1"/>
  <c r="B144" i="1"/>
  <c r="C144" i="1"/>
  <c r="D144" i="1"/>
  <c r="E144" i="1"/>
  <c r="F144" i="1"/>
  <c r="A145" i="1"/>
  <c r="B145" i="1"/>
  <c r="C145" i="1"/>
  <c r="D145" i="1"/>
  <c r="E145" i="1"/>
  <c r="F145" i="1"/>
  <c r="A146" i="1"/>
  <c r="B146" i="1"/>
  <c r="C146" i="1"/>
  <c r="D146" i="1"/>
  <c r="E146" i="1"/>
  <c r="F146" i="1"/>
  <c r="A147" i="1"/>
  <c r="B147" i="1"/>
  <c r="C147" i="1"/>
  <c r="D147" i="1"/>
  <c r="E147" i="1"/>
  <c r="F147" i="1"/>
  <c r="A148" i="1"/>
  <c r="B148" i="1"/>
  <c r="C148" i="1"/>
  <c r="D148" i="1"/>
  <c r="E148" i="1"/>
  <c r="F148" i="1"/>
  <c r="A149" i="1"/>
  <c r="B149" i="1"/>
  <c r="C149" i="1"/>
  <c r="D149" i="1"/>
  <c r="E149" i="1"/>
  <c r="F149" i="1"/>
  <c r="A150" i="1"/>
  <c r="B150" i="1"/>
  <c r="C150" i="1"/>
  <c r="D150" i="1"/>
  <c r="E150" i="1"/>
  <c r="F150" i="1"/>
  <c r="A151" i="1"/>
  <c r="B151" i="1"/>
  <c r="C151" i="1"/>
  <c r="D151" i="1"/>
  <c r="E151" i="1"/>
  <c r="F151" i="1"/>
  <c r="A152" i="1"/>
  <c r="B152" i="1"/>
  <c r="C152" i="1"/>
  <c r="D152" i="1"/>
  <c r="E152" i="1"/>
  <c r="F152" i="1"/>
  <c r="A153" i="1"/>
  <c r="B153" i="1"/>
  <c r="C153" i="1"/>
  <c r="D153" i="1"/>
  <c r="E153" i="1"/>
  <c r="F153" i="1"/>
  <c r="A154" i="1"/>
  <c r="B154" i="1"/>
  <c r="C154" i="1"/>
  <c r="D154" i="1"/>
  <c r="E154" i="1"/>
  <c r="F154" i="1"/>
  <c r="A155" i="1"/>
  <c r="B155" i="1"/>
  <c r="C155" i="1"/>
  <c r="D155" i="1"/>
  <c r="E155" i="1"/>
  <c r="F155" i="1"/>
  <c r="A156" i="1"/>
  <c r="B156" i="1"/>
  <c r="C156" i="1"/>
  <c r="D156" i="1"/>
  <c r="E156" i="1"/>
  <c r="F156" i="1"/>
  <c r="A157" i="1"/>
  <c r="B157" i="1"/>
  <c r="C157" i="1"/>
  <c r="D157" i="1"/>
  <c r="E157" i="1"/>
  <c r="F157" i="1"/>
  <c r="A158" i="1"/>
  <c r="B158" i="1"/>
  <c r="C158" i="1"/>
  <c r="D158" i="1"/>
  <c r="E158" i="1"/>
  <c r="F158" i="1"/>
  <c r="A159" i="1"/>
  <c r="B159" i="1"/>
  <c r="C159" i="1"/>
  <c r="D159" i="1"/>
  <c r="E159" i="1"/>
  <c r="F159" i="1"/>
  <c r="A160" i="1"/>
  <c r="B160" i="1"/>
  <c r="C160" i="1"/>
  <c r="D160" i="1"/>
  <c r="E160" i="1"/>
  <c r="F160" i="1"/>
  <c r="A161" i="1"/>
  <c r="B161" i="1"/>
  <c r="C161" i="1"/>
  <c r="D161" i="1"/>
  <c r="E161" i="1"/>
  <c r="F161" i="1"/>
  <c r="A162" i="1"/>
  <c r="B162" i="1"/>
  <c r="C162" i="1"/>
  <c r="D162" i="1"/>
  <c r="E162" i="1"/>
  <c r="F162" i="1"/>
  <c r="A163" i="1"/>
  <c r="B163" i="1"/>
  <c r="C163" i="1"/>
  <c r="D163" i="1"/>
  <c r="E163" i="1"/>
  <c r="F163" i="1"/>
  <c r="A164" i="1"/>
  <c r="B164" i="1"/>
  <c r="C164" i="1"/>
  <c r="D164" i="1"/>
  <c r="E164" i="1"/>
  <c r="F164" i="1"/>
  <c r="A165" i="1"/>
  <c r="B165" i="1"/>
  <c r="C165" i="1"/>
  <c r="D165" i="1"/>
  <c r="E165" i="1"/>
  <c r="F165" i="1"/>
  <c r="A166" i="1"/>
  <c r="B166" i="1"/>
  <c r="C166" i="1"/>
  <c r="D166" i="1"/>
  <c r="E166" i="1"/>
  <c r="F166" i="1"/>
  <c r="A167" i="1"/>
  <c r="B167" i="1"/>
  <c r="C167" i="1"/>
  <c r="D167" i="1"/>
  <c r="E167" i="1"/>
  <c r="F167" i="1"/>
  <c r="A168" i="1"/>
  <c r="B168" i="1"/>
  <c r="C168" i="1"/>
  <c r="D168" i="1"/>
  <c r="E168" i="1"/>
  <c r="F168" i="1"/>
  <c r="A169" i="1"/>
  <c r="B169" i="1"/>
  <c r="C169" i="1"/>
  <c r="D169" i="1"/>
  <c r="E169" i="1"/>
  <c r="F169" i="1"/>
  <c r="A170" i="1"/>
  <c r="B170" i="1"/>
  <c r="C170" i="1"/>
  <c r="D170" i="1"/>
  <c r="E170" i="1"/>
  <c r="F170" i="1"/>
  <c r="A171" i="1"/>
  <c r="B171" i="1"/>
  <c r="C171" i="1"/>
  <c r="D171" i="1"/>
  <c r="E171" i="1"/>
  <c r="F171" i="1"/>
  <c r="A172" i="1"/>
  <c r="B172" i="1"/>
  <c r="C172" i="1"/>
  <c r="D172" i="1"/>
  <c r="E172" i="1"/>
  <c r="F172" i="1"/>
  <c r="A173" i="1"/>
  <c r="B173" i="1"/>
  <c r="C173" i="1"/>
  <c r="D173" i="1"/>
  <c r="E173" i="1"/>
  <c r="F173" i="1"/>
  <c r="A174" i="1"/>
  <c r="B174" i="1"/>
  <c r="C174" i="1"/>
  <c r="D174" i="1"/>
  <c r="E174" i="1"/>
  <c r="F174" i="1"/>
  <c r="A175" i="1"/>
  <c r="B175" i="1"/>
  <c r="C175" i="1"/>
  <c r="D175" i="1"/>
  <c r="E175" i="1"/>
  <c r="F175" i="1"/>
  <c r="A176" i="1"/>
  <c r="B176" i="1"/>
  <c r="C176" i="1"/>
  <c r="D176" i="1"/>
  <c r="E176" i="1"/>
  <c r="F176" i="1"/>
  <c r="A177" i="1"/>
  <c r="B177" i="1"/>
  <c r="C177" i="1"/>
  <c r="D177" i="1"/>
  <c r="E177" i="1"/>
  <c r="F177" i="1"/>
  <c r="A178" i="1"/>
  <c r="B178" i="1"/>
  <c r="C178" i="1"/>
  <c r="D178" i="1"/>
  <c r="E178" i="1"/>
  <c r="F178" i="1"/>
  <c r="A179" i="1"/>
  <c r="B179" i="1"/>
  <c r="C179" i="1"/>
  <c r="D179" i="1"/>
  <c r="E179" i="1"/>
  <c r="F179" i="1"/>
  <c r="A180" i="1"/>
  <c r="B180" i="1"/>
  <c r="C180" i="1"/>
  <c r="D180" i="1"/>
  <c r="E180" i="1"/>
  <c r="F180" i="1"/>
  <c r="A181" i="1"/>
  <c r="B181" i="1"/>
  <c r="C181" i="1"/>
  <c r="D181" i="1"/>
  <c r="E181" i="1"/>
  <c r="F181" i="1"/>
  <c r="A182" i="1"/>
  <c r="B182" i="1"/>
  <c r="C182" i="1"/>
  <c r="D182" i="1"/>
  <c r="E182" i="1"/>
  <c r="F182" i="1"/>
  <c r="A183" i="1"/>
  <c r="B183" i="1"/>
  <c r="C183" i="1"/>
  <c r="D183" i="1"/>
  <c r="E183" i="1"/>
  <c r="F183" i="1"/>
  <c r="A184" i="1"/>
  <c r="B184" i="1"/>
  <c r="C184" i="1"/>
  <c r="D184" i="1"/>
  <c r="E184" i="1"/>
  <c r="F184" i="1"/>
  <c r="A185" i="1"/>
  <c r="B185" i="1"/>
  <c r="C185" i="1"/>
  <c r="D185" i="1"/>
  <c r="E185" i="1"/>
  <c r="F185" i="1"/>
  <c r="A186" i="1"/>
  <c r="B186" i="1"/>
  <c r="C186" i="1"/>
  <c r="D186" i="1"/>
  <c r="E186" i="1"/>
  <c r="F186" i="1"/>
  <c r="A187" i="1"/>
  <c r="B187" i="1"/>
  <c r="C187" i="1"/>
  <c r="D187" i="1"/>
  <c r="E187" i="1"/>
  <c r="F187" i="1"/>
  <c r="A188" i="1"/>
  <c r="B188" i="1"/>
  <c r="C188" i="1"/>
  <c r="D188" i="1"/>
  <c r="E188" i="1"/>
  <c r="F188" i="1"/>
  <c r="A189" i="1"/>
  <c r="B189" i="1"/>
  <c r="C189" i="1"/>
  <c r="D189" i="1"/>
  <c r="E189" i="1"/>
  <c r="F189" i="1"/>
  <c r="A190" i="1"/>
  <c r="B190" i="1"/>
  <c r="C190" i="1"/>
  <c r="D190" i="1"/>
  <c r="E190" i="1"/>
  <c r="F190" i="1"/>
  <c r="A191" i="1"/>
  <c r="B191" i="1"/>
  <c r="C191" i="1"/>
  <c r="D191" i="1"/>
  <c r="E191" i="1"/>
  <c r="F191" i="1"/>
  <c r="A192" i="1"/>
  <c r="B192" i="1"/>
  <c r="C192" i="1"/>
  <c r="D192" i="1"/>
  <c r="E192" i="1"/>
  <c r="F192" i="1"/>
  <c r="A193" i="1"/>
  <c r="B193" i="1"/>
  <c r="C193" i="1"/>
  <c r="D193" i="1"/>
  <c r="E193" i="1"/>
  <c r="F193" i="1"/>
  <c r="A194" i="1"/>
  <c r="B194" i="1"/>
  <c r="C194" i="1"/>
  <c r="D194" i="1"/>
  <c r="E194" i="1"/>
  <c r="F194" i="1"/>
  <c r="A195" i="1"/>
  <c r="B195" i="1"/>
  <c r="C195" i="1"/>
  <c r="D195" i="1"/>
  <c r="E195" i="1"/>
  <c r="F195" i="1"/>
  <c r="A196" i="1"/>
  <c r="B196" i="1"/>
  <c r="C196" i="1"/>
  <c r="D196" i="1"/>
  <c r="E196" i="1"/>
  <c r="F196" i="1"/>
  <c r="A197" i="1"/>
  <c r="B197" i="1"/>
  <c r="C197" i="1"/>
  <c r="D197" i="1"/>
  <c r="E197" i="1"/>
  <c r="F197" i="1"/>
  <c r="A198" i="1"/>
  <c r="B198" i="1"/>
  <c r="C198" i="1"/>
  <c r="D198" i="1"/>
  <c r="E198" i="1"/>
  <c r="F198" i="1"/>
  <c r="A199" i="1"/>
  <c r="B199" i="1"/>
  <c r="C199" i="1"/>
  <c r="D199" i="1"/>
  <c r="E199" i="1"/>
  <c r="F199" i="1"/>
  <c r="A200" i="1"/>
  <c r="B200" i="1"/>
  <c r="C200" i="1"/>
  <c r="D200" i="1"/>
  <c r="E200" i="1"/>
  <c r="F200" i="1"/>
  <c r="A201" i="1"/>
  <c r="B201" i="1"/>
  <c r="C201" i="1"/>
  <c r="D201" i="1"/>
  <c r="E201" i="1"/>
  <c r="F201" i="1"/>
  <c r="A202" i="1"/>
  <c r="B202" i="1"/>
  <c r="C202" i="1"/>
  <c r="D202" i="1"/>
  <c r="E202" i="1"/>
  <c r="F202" i="1"/>
  <c r="A203" i="1"/>
  <c r="B203" i="1"/>
  <c r="C203" i="1"/>
  <c r="D203" i="1"/>
  <c r="E203" i="1"/>
  <c r="F203" i="1"/>
  <c r="A204" i="1"/>
  <c r="B204" i="1"/>
  <c r="C204" i="1"/>
  <c r="D204" i="1"/>
  <c r="E204" i="1"/>
  <c r="F204" i="1"/>
  <c r="A205" i="1"/>
  <c r="B205" i="1"/>
  <c r="C205" i="1"/>
  <c r="D205" i="1"/>
  <c r="E205" i="1"/>
  <c r="F205" i="1"/>
  <c r="A206" i="1"/>
  <c r="B206" i="1"/>
  <c r="C206" i="1"/>
  <c r="D206" i="1"/>
  <c r="E206" i="1"/>
  <c r="F206" i="1"/>
  <c r="A207" i="1"/>
  <c r="B207" i="1"/>
  <c r="C207" i="1"/>
  <c r="D207" i="1"/>
  <c r="E207" i="1"/>
  <c r="F207" i="1"/>
  <c r="A208" i="1"/>
  <c r="B208" i="1"/>
  <c r="C208" i="1"/>
  <c r="D208" i="1"/>
  <c r="E208" i="1"/>
  <c r="F208" i="1"/>
  <c r="A209" i="1"/>
  <c r="B209" i="1"/>
  <c r="C209" i="1"/>
  <c r="D209" i="1"/>
  <c r="E209" i="1"/>
  <c r="F209" i="1"/>
  <c r="A210" i="1"/>
  <c r="B210" i="1"/>
  <c r="C210" i="1"/>
  <c r="D210" i="1"/>
  <c r="E210" i="1"/>
  <c r="F210" i="1"/>
  <c r="A211" i="1"/>
  <c r="B211" i="1"/>
  <c r="C211" i="1"/>
  <c r="D211" i="1"/>
  <c r="E211" i="1"/>
  <c r="F211" i="1"/>
  <c r="A212" i="1"/>
  <c r="B212" i="1"/>
  <c r="C212" i="1"/>
  <c r="D212" i="1"/>
  <c r="E212" i="1"/>
  <c r="F212" i="1"/>
  <c r="A213" i="1"/>
  <c r="B213" i="1"/>
  <c r="C213" i="1"/>
  <c r="C225" i="1" s="1"/>
  <c r="D213" i="1"/>
  <c r="E213" i="1"/>
  <c r="F213" i="1"/>
  <c r="A214" i="1"/>
  <c r="B214" i="1"/>
  <c r="C214" i="1"/>
  <c r="D214" i="1"/>
  <c r="E214" i="1"/>
  <c r="F214" i="1"/>
  <c r="A215" i="1"/>
  <c r="B215" i="1"/>
  <c r="C215" i="1"/>
  <c r="D215" i="1"/>
  <c r="E215" i="1"/>
  <c r="F215" i="1"/>
  <c r="A216" i="1"/>
  <c r="B216" i="1"/>
  <c r="C216" i="1"/>
  <c r="D216" i="1"/>
  <c r="E216" i="1"/>
  <c r="F216" i="1"/>
  <c r="A217" i="1"/>
  <c r="B217" i="1"/>
  <c r="C217" i="1"/>
  <c r="D217" i="1"/>
  <c r="E217" i="1"/>
  <c r="F217" i="1"/>
  <c r="A218" i="1"/>
  <c r="B218" i="1"/>
  <c r="C218" i="1"/>
  <c r="D218" i="1"/>
  <c r="E218" i="1"/>
  <c r="F218" i="1"/>
  <c r="A219" i="1"/>
  <c r="B219" i="1"/>
  <c r="C219" i="1"/>
  <c r="D219" i="1"/>
  <c r="E219" i="1"/>
  <c r="F219" i="1"/>
  <c r="A220" i="1"/>
  <c r="B220" i="1"/>
  <c r="C220" i="1"/>
  <c r="D220" i="1"/>
  <c r="E220" i="1"/>
  <c r="F220" i="1"/>
  <c r="A221" i="1"/>
  <c r="B221" i="1"/>
  <c r="C221" i="1"/>
  <c r="D221" i="1"/>
  <c r="E221" i="1"/>
  <c r="F221" i="1"/>
  <c r="A222" i="1"/>
  <c r="B222" i="1"/>
  <c r="C222" i="1"/>
  <c r="D222" i="1"/>
  <c r="E222" i="1"/>
  <c r="F222" i="1"/>
  <c r="A223" i="1"/>
  <c r="B223" i="1"/>
  <c r="C223" i="1"/>
  <c r="D223" i="1"/>
  <c r="E223" i="1"/>
  <c r="F223" i="1"/>
  <c r="A224" i="1"/>
  <c r="B224" i="1"/>
  <c r="C224" i="1"/>
  <c r="D224" i="1"/>
  <c r="E224" i="1"/>
  <c r="F224" i="1"/>
  <c r="B140" i="1"/>
  <c r="C140" i="1"/>
  <c r="D140" i="1"/>
  <c r="D225" i="1" s="1"/>
  <c r="E140" i="1"/>
  <c r="F140" i="1"/>
  <c r="A140" i="1"/>
  <c r="B225" i="1"/>
  <c r="E54" i="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53" i="1"/>
  <c r="E52" i="1"/>
  <c r="F52" i="1"/>
  <c r="C137" i="1"/>
  <c r="D137" i="1"/>
  <c r="B137" i="1"/>
  <c r="B117" i="1"/>
  <c r="C117" i="1"/>
  <c r="D117" i="1"/>
  <c r="B118" i="1"/>
  <c r="C118" i="1"/>
  <c r="D118" i="1"/>
  <c r="B119" i="1"/>
  <c r="C119" i="1"/>
  <c r="D119" i="1"/>
  <c r="B120" i="1"/>
  <c r="C120" i="1"/>
  <c r="D120" i="1"/>
  <c r="B121" i="1"/>
  <c r="C121" i="1"/>
  <c r="D121" i="1"/>
  <c r="B122" i="1"/>
  <c r="C122" i="1"/>
  <c r="D122" i="1"/>
  <c r="B123" i="1"/>
  <c r="C123" i="1"/>
  <c r="D123" i="1"/>
  <c r="B124" i="1"/>
  <c r="C124" i="1"/>
  <c r="D124" i="1"/>
  <c r="B125" i="1"/>
  <c r="C125" i="1"/>
  <c r="D125" i="1"/>
  <c r="B126" i="1"/>
  <c r="C126" i="1"/>
  <c r="D126" i="1"/>
  <c r="B127" i="1"/>
  <c r="C127" i="1"/>
  <c r="D127" i="1"/>
  <c r="B128" i="1"/>
  <c r="C128" i="1"/>
  <c r="D128" i="1"/>
  <c r="B129" i="1"/>
  <c r="C129" i="1"/>
  <c r="D129" i="1"/>
  <c r="B130" i="1"/>
  <c r="C130" i="1"/>
  <c r="D130" i="1"/>
  <c r="B131" i="1"/>
  <c r="C131" i="1"/>
  <c r="D131" i="1"/>
  <c r="B132" i="1"/>
  <c r="C132" i="1"/>
  <c r="D132" i="1"/>
  <c r="B133" i="1"/>
  <c r="C133" i="1"/>
  <c r="D133" i="1"/>
  <c r="B134" i="1"/>
  <c r="C134" i="1"/>
  <c r="D134" i="1"/>
  <c r="B135" i="1"/>
  <c r="C135" i="1"/>
  <c r="D135" i="1"/>
  <c r="B136" i="1"/>
  <c r="C136" i="1"/>
  <c r="D136" i="1"/>
  <c r="A117" i="1"/>
  <c r="A118" i="1"/>
  <c r="A119" i="1"/>
  <c r="A120" i="1"/>
  <c r="A121" i="1"/>
  <c r="A122" i="1"/>
  <c r="A123" i="1"/>
  <c r="A124" i="1"/>
  <c r="A125" i="1"/>
  <c r="A126" i="1"/>
  <c r="A127" i="1"/>
  <c r="A128" i="1"/>
  <c r="A129" i="1"/>
  <c r="A130" i="1"/>
  <c r="A131" i="1"/>
  <c r="A132" i="1"/>
  <c r="A133" i="1"/>
  <c r="A134" i="1"/>
  <c r="A135" i="1"/>
  <c r="A136" i="1"/>
  <c r="A113" i="1"/>
  <c r="B113" i="1"/>
  <c r="C113" i="1"/>
  <c r="D113" i="1"/>
  <c r="A114" i="1"/>
  <c r="B114" i="1"/>
  <c r="C114" i="1"/>
  <c r="D114" i="1"/>
  <c r="A115" i="1"/>
  <c r="B115" i="1"/>
  <c r="C115" i="1"/>
  <c r="D115" i="1"/>
  <c r="A116" i="1"/>
  <c r="B116" i="1"/>
  <c r="C116" i="1"/>
  <c r="D116" i="1"/>
  <c r="B112" i="1"/>
  <c r="C112" i="1"/>
  <c r="D112" i="1"/>
  <c r="A112" i="1"/>
  <c r="A108" i="1"/>
  <c r="B108" i="1"/>
  <c r="C108" i="1"/>
  <c r="D108" i="1"/>
  <c r="A109" i="1"/>
  <c r="B109" i="1"/>
  <c r="C109" i="1"/>
  <c r="D109" i="1"/>
  <c r="A110" i="1"/>
  <c r="B110" i="1"/>
  <c r="C110" i="1"/>
  <c r="D110" i="1"/>
  <c r="A111" i="1"/>
  <c r="B111" i="1"/>
  <c r="C111" i="1"/>
  <c r="D111" i="1"/>
  <c r="B107" i="1"/>
  <c r="C107" i="1"/>
  <c r="D107" i="1"/>
  <c r="A107" i="1"/>
  <c r="A103" i="1"/>
  <c r="B103" i="1"/>
  <c r="C103" i="1"/>
  <c r="D103" i="1"/>
  <c r="A104" i="1"/>
  <c r="B104" i="1"/>
  <c r="C104" i="1"/>
  <c r="D104" i="1"/>
  <c r="A105" i="1"/>
  <c r="B105" i="1"/>
  <c r="C105" i="1"/>
  <c r="D105" i="1"/>
  <c r="A106" i="1"/>
  <c r="B106" i="1"/>
  <c r="C106" i="1"/>
  <c r="D106" i="1"/>
  <c r="B102" i="1"/>
  <c r="C102" i="1"/>
  <c r="D102" i="1"/>
  <c r="A102" i="1"/>
  <c r="A98" i="1"/>
  <c r="B98" i="1"/>
  <c r="C98" i="1"/>
  <c r="D98" i="1"/>
  <c r="A99" i="1"/>
  <c r="B99" i="1"/>
  <c r="C99" i="1"/>
  <c r="D99" i="1"/>
  <c r="A100" i="1"/>
  <c r="B100" i="1"/>
  <c r="C100" i="1"/>
  <c r="D100" i="1"/>
  <c r="A101" i="1"/>
  <c r="B101" i="1"/>
  <c r="C101" i="1"/>
  <c r="D101" i="1"/>
  <c r="B97" i="1"/>
  <c r="C97" i="1"/>
  <c r="D97" i="1"/>
  <c r="A97" i="1"/>
  <c r="A93" i="1"/>
  <c r="B93" i="1"/>
  <c r="C93" i="1"/>
  <c r="D93" i="1"/>
  <c r="A94" i="1"/>
  <c r="B94" i="1"/>
  <c r="C94" i="1"/>
  <c r="D94" i="1"/>
  <c r="A95" i="1"/>
  <c r="B95" i="1"/>
  <c r="C95" i="1"/>
  <c r="D95" i="1"/>
  <c r="A96" i="1"/>
  <c r="B96" i="1"/>
  <c r="C96" i="1"/>
  <c r="D96" i="1"/>
  <c r="B92" i="1"/>
  <c r="C92" i="1"/>
  <c r="D92" i="1"/>
  <c r="A92" i="1"/>
  <c r="A88" i="1"/>
  <c r="B88" i="1"/>
  <c r="C88" i="1"/>
  <c r="D88" i="1"/>
  <c r="A89" i="1"/>
  <c r="B89" i="1"/>
  <c r="C89" i="1"/>
  <c r="D89" i="1"/>
  <c r="A90" i="1"/>
  <c r="B90" i="1"/>
  <c r="C90" i="1"/>
  <c r="D90" i="1"/>
  <c r="A91" i="1"/>
  <c r="B91" i="1"/>
  <c r="C91" i="1"/>
  <c r="D91" i="1"/>
  <c r="B87" i="1"/>
  <c r="C87" i="1"/>
  <c r="D87" i="1"/>
  <c r="A87" i="1"/>
  <c r="A83" i="1"/>
  <c r="B83" i="1"/>
  <c r="C83" i="1"/>
  <c r="D83" i="1"/>
  <c r="A84" i="1"/>
  <c r="B84" i="1"/>
  <c r="C84" i="1"/>
  <c r="D84" i="1"/>
  <c r="A85" i="1"/>
  <c r="B85" i="1"/>
  <c r="C85" i="1"/>
  <c r="D85" i="1"/>
  <c r="A86" i="1"/>
  <c r="B86" i="1"/>
  <c r="C86" i="1"/>
  <c r="D86" i="1"/>
  <c r="B82" i="1"/>
  <c r="C82" i="1"/>
  <c r="D82" i="1"/>
  <c r="A82" i="1"/>
  <c r="A78" i="1"/>
  <c r="B78" i="1"/>
  <c r="C78" i="1"/>
  <c r="D78" i="1"/>
  <c r="A79" i="1"/>
  <c r="B79" i="1"/>
  <c r="C79" i="1"/>
  <c r="D79" i="1"/>
  <c r="A80" i="1"/>
  <c r="B80" i="1"/>
  <c r="C80" i="1"/>
  <c r="D80" i="1"/>
  <c r="A81" i="1"/>
  <c r="B81" i="1"/>
  <c r="C81" i="1"/>
  <c r="D81" i="1"/>
  <c r="B77" i="1"/>
  <c r="C77" i="1"/>
  <c r="D77" i="1"/>
  <c r="A77" i="1"/>
  <c r="A73" i="1"/>
  <c r="B73" i="1"/>
  <c r="C73" i="1"/>
  <c r="D73" i="1"/>
  <c r="A74" i="1"/>
  <c r="B74" i="1"/>
  <c r="C74" i="1"/>
  <c r="D74" i="1"/>
  <c r="A75" i="1"/>
  <c r="B75" i="1"/>
  <c r="C75" i="1"/>
  <c r="D75" i="1"/>
  <c r="A76" i="1"/>
  <c r="B76" i="1"/>
  <c r="C76" i="1"/>
  <c r="D76" i="1"/>
  <c r="B72" i="1"/>
  <c r="C72" i="1"/>
  <c r="D72" i="1"/>
  <c r="A72" i="1"/>
  <c r="A68" i="1"/>
  <c r="B68" i="1"/>
  <c r="C68" i="1"/>
  <c r="D68" i="1"/>
  <c r="A69" i="1"/>
  <c r="B69" i="1"/>
  <c r="C69" i="1"/>
  <c r="D69" i="1"/>
  <c r="A70" i="1"/>
  <c r="B70" i="1"/>
  <c r="C70" i="1"/>
  <c r="D70" i="1"/>
  <c r="A71" i="1"/>
  <c r="B71" i="1"/>
  <c r="C71" i="1"/>
  <c r="D71" i="1"/>
  <c r="B67" i="1"/>
  <c r="C67" i="1"/>
  <c r="D67" i="1"/>
  <c r="A67" i="1"/>
  <c r="A63" i="1"/>
  <c r="B63" i="1"/>
  <c r="C63" i="1"/>
  <c r="D63" i="1"/>
  <c r="A64" i="1"/>
  <c r="B64" i="1"/>
  <c r="C64" i="1"/>
  <c r="D64" i="1"/>
  <c r="A65" i="1"/>
  <c r="B65" i="1"/>
  <c r="C65" i="1"/>
  <c r="D65" i="1"/>
  <c r="A66" i="1"/>
  <c r="B66" i="1"/>
  <c r="C66" i="1"/>
  <c r="D66" i="1"/>
  <c r="B62" i="1"/>
  <c r="C62" i="1"/>
  <c r="D62" i="1"/>
  <c r="A62" i="1"/>
  <c r="A58" i="1"/>
  <c r="B58" i="1"/>
  <c r="C58" i="1"/>
  <c r="D58" i="1"/>
  <c r="A59" i="1"/>
  <c r="B59" i="1"/>
  <c r="C59" i="1"/>
  <c r="D59" i="1"/>
  <c r="A60" i="1"/>
  <c r="B60" i="1"/>
  <c r="C60" i="1"/>
  <c r="D60" i="1"/>
  <c r="A61" i="1"/>
  <c r="B61" i="1"/>
  <c r="C61" i="1"/>
  <c r="D61" i="1"/>
  <c r="B57" i="1"/>
  <c r="C57" i="1"/>
  <c r="D57" i="1"/>
  <c r="A57" i="1"/>
  <c r="A53" i="1"/>
  <c r="B53" i="1"/>
  <c r="C53" i="1"/>
  <c r="D53" i="1"/>
  <c r="A54" i="1"/>
  <c r="B54" i="1"/>
  <c r="C54" i="1"/>
  <c r="D54" i="1"/>
  <c r="A55" i="1"/>
  <c r="B55" i="1"/>
  <c r="C55" i="1"/>
  <c r="D55" i="1"/>
  <c r="A56" i="1"/>
  <c r="B56" i="1"/>
  <c r="C56" i="1"/>
  <c r="D56" i="1"/>
  <c r="B52" i="1"/>
  <c r="C52" i="1"/>
  <c r="D52" i="1"/>
  <c r="A52" i="1"/>
  <c r="G42" i="11" l="1"/>
  <c r="H42" i="10"/>
  <c r="G42" i="10"/>
  <c r="G42" i="7"/>
  <c r="G42" i="6"/>
  <c r="H42" i="4"/>
  <c r="G42" i="3"/>
  <c r="H42" i="3"/>
  <c r="C60" i="2"/>
  <c r="C61" i="2"/>
  <c r="D66" i="2"/>
  <c r="E137" i="1"/>
  <c r="F53" i="1"/>
  <c r="E225" i="1" l="1"/>
</calcChain>
</file>

<file path=xl/sharedStrings.xml><?xml version="1.0" encoding="utf-8"?>
<sst xmlns="http://schemas.openxmlformats.org/spreadsheetml/2006/main" count="5857" uniqueCount="214">
  <si>
    <t>AUSTRALIAN BUREAU OF STATISTICS  2016 Census of Population and Housing</t>
  </si>
  <si>
    <t>List of tables</t>
  </si>
  <si>
    <t>Greater Perth (5GPER) 6416.2 sq Kms</t>
  </si>
  <si>
    <t>Find out more:</t>
  </si>
  <si>
    <t>Age</t>
  </si>
  <si>
    <t>G04 AGE BY SEX</t>
  </si>
  <si>
    <t>Sex</t>
  </si>
  <si>
    <t>Count of persons</t>
  </si>
  <si>
    <t>Males</t>
  </si>
  <si>
    <t>Females</t>
  </si>
  <si>
    <t>Persons</t>
  </si>
  <si>
    <t>Age (years):</t>
  </si>
  <si>
    <t>0-4 years</t>
  </si>
  <si>
    <t>30-34 years</t>
  </si>
  <si>
    <t>60-64 years</t>
  </si>
  <si>
    <t>5-9 years</t>
  </si>
  <si>
    <t>35-39 years</t>
  </si>
  <si>
    <t>65-69 years</t>
  </si>
  <si>
    <t xml:space="preserve">10-14 years </t>
  </si>
  <si>
    <t>40-44 years</t>
  </si>
  <si>
    <t>70-74 years</t>
  </si>
  <si>
    <t xml:space="preserve">15-19 years </t>
  </si>
  <si>
    <t>45-49 years</t>
  </si>
  <si>
    <t>75-79 years</t>
  </si>
  <si>
    <t>80-84 years</t>
  </si>
  <si>
    <t>85-89 years</t>
  </si>
  <si>
    <t>90-94 years</t>
  </si>
  <si>
    <t>95-99 years</t>
  </si>
  <si>
    <t>100 years and over</t>
  </si>
  <si>
    <t>20-24 years</t>
  </si>
  <si>
    <t>50-54 years</t>
  </si>
  <si>
    <t>Total</t>
  </si>
  <si>
    <t>25-29 years</t>
  </si>
  <si>
    <t>55-59 years</t>
  </si>
  <si>
    <t>^ RAW DATA FROM ABS</t>
  </si>
  <si>
    <t>Analysis below here</t>
  </si>
  <si>
    <t>Male</t>
  </si>
  <si>
    <t>Female</t>
  </si>
  <si>
    <t>Cumulative percentage</t>
  </si>
  <si>
    <t>Percentage</t>
  </si>
  <si>
    <t>Percentage of 18+</t>
  </si>
  <si>
    <t>Cumulative Percentage of 18+</t>
  </si>
  <si>
    <t>Total Personal Income</t>
  </si>
  <si>
    <t>Count of persons aged 15 years and over</t>
  </si>
  <si>
    <t>15-19</t>
  </si>
  <si>
    <t>20-24</t>
  </si>
  <si>
    <t>25-34</t>
  </si>
  <si>
    <t>35-44</t>
  </si>
  <si>
    <t>45-54</t>
  </si>
  <si>
    <t>55-64</t>
  </si>
  <si>
    <t>65-74</t>
  </si>
  <si>
    <t>75-84</t>
  </si>
  <si>
    <t>85 years</t>
  </si>
  <si>
    <t>years</t>
  </si>
  <si>
    <t>and over</t>
  </si>
  <si>
    <t>Negative/Nil income</t>
  </si>
  <si>
    <t>$150-$299</t>
  </si>
  <si>
    <t>$300-$399</t>
  </si>
  <si>
    <t>$400-$499</t>
  </si>
  <si>
    <t>$500-$649</t>
  </si>
  <si>
    <t>$650-$799</t>
  </si>
  <si>
    <t xml:space="preserve">$800-$999 </t>
  </si>
  <si>
    <t xml:space="preserve">$1,000-$1,249  </t>
  </si>
  <si>
    <t>$1,250-$1,499</t>
  </si>
  <si>
    <t>$1,500-$1,749</t>
  </si>
  <si>
    <t>$1,750-$1,999</t>
  </si>
  <si>
    <t>$2,000-$2,999</t>
  </si>
  <si>
    <t>$3,000 or more</t>
  </si>
  <si>
    <t xml:space="preserve">$1-$149  </t>
  </si>
  <si>
    <t>This table is based on place of usual residence.</t>
  </si>
  <si>
    <t>Please note that there are small random adjustments made to all cell values to protect the confidentiality of data. These adjustments may cause the sum of rows or columns to differ by small amounts from table totals.</t>
  </si>
  <si>
    <t xml:space="preserve">G17 TOTAL PERSONAL INCOME (WEEKLY) BY AGE BY SEX (2 of 2) </t>
  </si>
  <si>
    <t>PERSONS</t>
  </si>
  <si>
    <t>Personal income not stated</t>
  </si>
  <si>
    <t>15+</t>
  </si>
  <si>
    <t>20+</t>
  </si>
  <si>
    <t>Total excluding not stated</t>
  </si>
  <si>
    <t>Total excluding not stated and nil</t>
  </si>
  <si>
    <t>20+ cumulative percent (income &gt;0)</t>
  </si>
  <si>
    <t>15+ cumulative percentage (income &gt; 0)</t>
  </si>
  <si>
    <t>Perth (C) (LGA57080) 12 sq Kms</t>
  </si>
  <si>
    <t>15-34</t>
  </si>
  <si>
    <t>20-34</t>
  </si>
  <si>
    <t>35-54</t>
  </si>
  <si>
    <t>55+</t>
  </si>
  <si>
    <t>Income</t>
  </si>
  <si>
    <t>Not stated</t>
  </si>
  <si>
    <t>Nil or negative</t>
  </si>
  <si>
    <t>$1 to $649</t>
  </si>
  <si>
    <t>$650 to $1,249</t>
  </si>
  <si>
    <t>$1,250+</t>
  </si>
  <si>
    <t>Total (stated)</t>
  </si>
  <si>
    <t>Total 15+</t>
  </si>
  <si>
    <t>Method of Travel to Work</t>
  </si>
  <si>
    <t xml:space="preserve">G59 METHOD OF TRAVEL TO WORK BY SEX </t>
  </si>
  <si>
    <t>Count of employed persons aged 15 years and over</t>
  </si>
  <si>
    <t>One method:</t>
  </si>
  <si>
    <t>Train</t>
  </si>
  <si>
    <t>Bus</t>
  </si>
  <si>
    <t xml:space="preserve">Ferry </t>
  </si>
  <si>
    <t>Tram (includes light rail)</t>
  </si>
  <si>
    <t>Taxi</t>
  </si>
  <si>
    <t>Car, as driver</t>
  </si>
  <si>
    <t>Car, as passenger</t>
  </si>
  <si>
    <t>Truck</t>
  </si>
  <si>
    <t>Motorbike/scooter</t>
  </si>
  <si>
    <t>Bicycle</t>
  </si>
  <si>
    <t>Other</t>
  </si>
  <si>
    <t>Walked only</t>
  </si>
  <si>
    <t>Total one method</t>
  </si>
  <si>
    <t>Two methods:</t>
  </si>
  <si>
    <t>Train and:</t>
  </si>
  <si>
    <t>Bus and:</t>
  </si>
  <si>
    <t>Other two methods</t>
  </si>
  <si>
    <t>Total two methods</t>
  </si>
  <si>
    <t>Three methods:</t>
  </si>
  <si>
    <t>Train and two other methods</t>
  </si>
  <si>
    <t>Bus and two other methods (excludes train)</t>
  </si>
  <si>
    <t>Other three methods</t>
  </si>
  <si>
    <t>Total three methods</t>
  </si>
  <si>
    <t>Worked at home</t>
  </si>
  <si>
    <t>Did not go to work</t>
  </si>
  <si>
    <t>Method of travel to work not stated</t>
  </si>
  <si>
    <t>Please note that there are small random adjustments made to all cell values to protect the confidentiality of data.</t>
  </si>
  <si>
    <t>These adjustments may cause the sum of rows or columns to differ by small amounts from table totals.</t>
  </si>
  <si>
    <t>Total population</t>
  </si>
  <si>
    <t>0+</t>
  </si>
  <si>
    <t>G01 SELECTED PERSON CHARACTERISTICS BY SEX  (1 of 2)</t>
  </si>
  <si>
    <t>Total persons</t>
  </si>
  <si>
    <t>Age groups:</t>
  </si>
  <si>
    <t>5-14 years</t>
  </si>
  <si>
    <t>15-19 years</t>
  </si>
  <si>
    <t>25-34 years</t>
  </si>
  <si>
    <t>35-44 years</t>
  </si>
  <si>
    <t>45-54 years</t>
  </si>
  <si>
    <t>55-64 years</t>
  </si>
  <si>
    <t>65-74 years</t>
  </si>
  <si>
    <t>75-84 years</t>
  </si>
  <si>
    <t>85 years and over</t>
  </si>
  <si>
    <t>Counted on Census Night:</t>
  </si>
  <si>
    <t>At home</t>
  </si>
  <si>
    <t>Elsewhere in Australia</t>
  </si>
  <si>
    <t>Aboriginal and/or Torres Strait Islander persons:</t>
  </si>
  <si>
    <t>Aboriginal</t>
  </si>
  <si>
    <t>Torres Strait Islander</t>
  </si>
  <si>
    <t>Both Aboriginal and Torres Strait Islander(a)</t>
  </si>
  <si>
    <t>Birthplace:</t>
  </si>
  <si>
    <t>Australia(b)</t>
  </si>
  <si>
    <t>Elsewhere(c)</t>
  </si>
  <si>
    <t>Language spoken at home:</t>
  </si>
  <si>
    <t>English only</t>
  </si>
  <si>
    <t>Other language(d)</t>
  </si>
  <si>
    <t>Australian citizen</t>
  </si>
  <si>
    <t>This table is based on place of usual residence unless otherwise stated.</t>
  </si>
  <si>
    <t>(a) Applicable to persons who are of both Aboriginal and Torres Strait Islander origin.</t>
  </si>
  <si>
    <t>(b) Includes 'Australia, (includes External Territories), nfd', 'Norfolk Island' and 'Australian External Territories, nec'</t>
  </si>
  <si>
    <t>(c) Includes 'Inadequately described', and 'At sea'.  Excludes not stated.</t>
  </si>
  <si>
    <t>(d) Includes 'Inadequately described' and 'Non-verbal, so described'. Excludes not stated.</t>
  </si>
  <si>
    <t>(e) Comprises 'Preschool', 'Infants/Primary' (including Government, Catholic, Other Non Government), 'Secondary' (including Government, Catholic, Other Non Government),</t>
  </si>
  <si>
    <t xml:space="preserve">      'Technical or Further Educational Institution (including TAFE Colleges)', and 'University or other Tertiary Institutions'. Excludes persons who did not state which type of</t>
  </si>
  <si>
    <t xml:space="preserve">       educational institution they were attending.</t>
  </si>
  <si>
    <t>(f) Applicable to persons aged 15 years and over.</t>
  </si>
  <si>
    <t>(g) Data are based on place of enumeration. Excludes overseas visitors.</t>
  </si>
  <si>
    <t>(h) Includes 'Visitors only' and 'Other non-classifiable' households, 'Non-private dwellings' and 'Migratory, off-shore and shipping' SA1s.</t>
  </si>
  <si>
    <t>Journey to work mode split</t>
  </si>
  <si>
    <t>Bus + Train included in both</t>
  </si>
  <si>
    <t>Bus + Train is</t>
  </si>
  <si>
    <t>Work from home</t>
  </si>
  <si>
    <t>Share of workers</t>
  </si>
  <si>
    <t>Share of 15+ population</t>
  </si>
  <si>
    <t>Share of 20+ population</t>
  </si>
  <si>
    <t>Share of total population</t>
  </si>
  <si>
    <t>Armadale (C) (LGA50210) 559.5 sq Kms</t>
  </si>
  <si>
    <t>Bassendean (T) (LGA50350) 10.3 sq Kms</t>
  </si>
  <si>
    <t>Bayswater (C) (LGA50420) 32.8 sq Kms</t>
  </si>
  <si>
    <t>Cambridge (T) (LGA51310) 22 sq Kms</t>
  </si>
  <si>
    <t>Canning (C) (LGA51330) 64.9 sq Kms</t>
  </si>
  <si>
    <t>Claremont (T) (LGA51750) 5 sq Kms</t>
  </si>
  <si>
    <t>Cockburn (C) (LGA51820) 167.9 sq Kms</t>
  </si>
  <si>
    <t>Cottesloe (T) (LGA52170) 3.9 sq Kms</t>
  </si>
  <si>
    <t>East Fremantle (T) (LGA53150) 3.1 sq Kms</t>
  </si>
  <si>
    <t>Gosnells (C) (LGA53780) 127.3 sq Kms</t>
  </si>
  <si>
    <t>G01 SELECTED PERSON CHARACTERISTICS BY SEX (2 of 2)</t>
  </si>
  <si>
    <t>Age of persons attending an educational institution(e):</t>
  </si>
  <si>
    <t>25 years and over</t>
  </si>
  <si>
    <t>Highest year of school completed(f):</t>
  </si>
  <si>
    <t>Year 12 or equivalent</t>
  </si>
  <si>
    <t>Year 11 or equivalent</t>
  </si>
  <si>
    <t>Year 10 or equivalent</t>
  </si>
  <si>
    <t>Year 9 or equivalent</t>
  </si>
  <si>
    <t xml:space="preserve">Year 8 or below </t>
  </si>
  <si>
    <t>Did not go to school</t>
  </si>
  <si>
    <t>Count of persons in occupied private dwellings(g)</t>
  </si>
  <si>
    <t>Count of persons in other dwellings(g)(h)</t>
  </si>
  <si>
    <t>Kalamunda (S) (LGA54200) 324.3 sq Kms</t>
  </si>
  <si>
    <t>Kwinana (C) (LGA54830) 120 sq Kms</t>
  </si>
  <si>
    <t>Mandurah (C) (LGA55110) 174.9 sq Kms</t>
  </si>
  <si>
    <t>Melville (C) (LGA55320) 52.9 sq Kms</t>
  </si>
  <si>
    <t>Mosman Park (T) (LGA55740) 4.3 sq Kms</t>
  </si>
  <si>
    <t>Mundaring (S) (LGA56090) 643.2 sq Kms</t>
  </si>
  <si>
    <t>Murray (S) (LGA56230) 1703.5 sq Kms</t>
  </si>
  <si>
    <t>Nedlands (C) (LGA56580) 19.9 sq Kms</t>
  </si>
  <si>
    <t>Peppermint Grove (S) (LGA56930) 1.1 sq Kms</t>
  </si>
  <si>
    <t>Rockingham (C) (LGA57490) 257.5 sq Kms</t>
  </si>
  <si>
    <t>Serpentine-Jarrahdale (S) (LGA57700) 901.2 sq Kms</t>
  </si>
  <si>
    <t>South Perth (C) (LGA57840) 19.8 sq Kms</t>
  </si>
  <si>
    <t>Subiaco (C) (LGA57980) 7 sq Kms</t>
  </si>
  <si>
    <t>Swan (C) (LGA58050) 1043.2 sq Kms</t>
  </si>
  <si>
    <t>Victoria Park (T) (LGA58510) 17.9 sq Kms</t>
  </si>
  <si>
    <t>Vincent (C) (LGA58570) 11.4 sq Kms</t>
  </si>
  <si>
    <t>Wanneroo (C) (LGA58760) 685.1 sq Kms</t>
  </si>
  <si>
    <t>Fremantle (C) (LGA53430) 19 sq Kms</t>
  </si>
  <si>
    <t>Joondalup (C) (LGA54170) 98.9 sq Kms</t>
  </si>
  <si>
    <t>Stirling (C) (LGA57910) 104.7 sq Kms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</si>
</sst>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8"/>
      <name val="Arial"/>
      <family val="2"/>
    </font>
    <font>
      <sz val="10"/>
      <name val="Arial"/>
      <family val="2"/>
    </font>
    <font>
      <u/>
      <sz val="7"/>
      <color indexed="12"/>
      <name val="Arial"/>
      <family val="2"/>
    </font>
    <font>
      <b/>
      <u/>
      <sz val="7"/>
      <name val="Arial"/>
      <family val="2"/>
    </font>
    <font>
      <sz val="7"/>
      <name val="Arial"/>
      <family val="2"/>
    </font>
    <font>
      <sz val="9"/>
      <name val="Arial"/>
      <family val="2"/>
    </font>
    <font>
      <i/>
      <sz val="8"/>
      <name val="Arial"/>
      <family val="2"/>
    </font>
    <font>
      <b/>
      <sz val="8"/>
      <name val="Arial"/>
      <family val="2"/>
    </font>
    <font>
      <b/>
      <u/>
      <sz val="8"/>
      <name val="Arial"/>
      <family val="2"/>
    </font>
    <font>
      <b/>
      <sz val="7"/>
      <name val="Arial"/>
      <family val="2"/>
    </font>
    <font>
      <b/>
      <i/>
      <sz val="8"/>
      <name val="Arial"/>
      <family val="2"/>
    </font>
    <font>
      <sz val="12"/>
      <name val="Arial"/>
      <family val="2"/>
    </font>
    <font>
      <sz val="8"/>
      <color theme="1"/>
      <name val="Calibri"/>
      <family val="2"/>
      <scheme val="minor"/>
    </font>
    <font>
      <sz val="8"/>
      <color theme="1"/>
      <name val="Arial"/>
      <family val="2"/>
    </font>
  </fonts>
  <fills count="4">
    <fill>
      <patternFill patternType="none"/>
    </fill>
    <fill>
      <patternFill patternType="gray125"/>
    </fill>
    <fill>
      <patternFill patternType="solid">
        <fgColor rgb="FFFFFF00"/>
        <bgColor indexed="64"/>
      </patternFill>
    </fill>
    <fill>
      <patternFill patternType="solid">
        <fgColor indexed="9"/>
        <bgColor indexed="64"/>
      </patternFill>
    </fill>
  </fills>
  <borders count="13">
    <border>
      <left/>
      <right/>
      <top/>
      <bottom/>
      <diagonal/>
    </border>
    <border>
      <left/>
      <right/>
      <top/>
      <bottom style="thin">
        <color indexed="64"/>
      </bottom>
      <diagonal/>
    </border>
    <border>
      <left/>
      <right/>
      <top style="thin">
        <color indexed="64"/>
      </top>
      <bottom/>
      <diagonal/>
    </border>
    <border>
      <left/>
      <right/>
      <top style="thin">
        <color indexed="8"/>
      </top>
      <bottom style="thin">
        <color indexed="8"/>
      </bottom>
      <diagonal/>
    </border>
    <border>
      <left/>
      <right/>
      <top/>
      <bottom style="thin">
        <color indexed="8"/>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5" fillId="0" borderId="0"/>
    <xf numFmtId="0" fontId="15" fillId="0" borderId="0"/>
    <xf numFmtId="0" fontId="15" fillId="0" borderId="0"/>
    <xf numFmtId="0" fontId="5" fillId="0" borderId="0"/>
  </cellStyleXfs>
  <cellXfs count="161">
    <xf numFmtId="0" fontId="0" fillId="0" borderId="0" xfId="0"/>
    <xf numFmtId="0" fontId="4" fillId="0" borderId="0" xfId="0" applyNumberFormat="1" applyFont="1" applyAlignment="1">
      <alignment vertical="center"/>
    </xf>
    <xf numFmtId="3" fontId="4" fillId="0" borderId="0" xfId="1" applyNumberFormat="1" applyFont="1" applyAlignment="1">
      <alignment horizontal="right"/>
    </xf>
    <xf numFmtId="0" fontId="4" fillId="0" borderId="0" xfId="0" applyFont="1" applyAlignment="1"/>
    <xf numFmtId="0" fontId="6" fillId="0" borderId="0" xfId="3" applyFont="1" applyAlignment="1" applyProtection="1">
      <alignment horizontal="right" vertical="center"/>
    </xf>
    <xf numFmtId="0" fontId="4" fillId="0" borderId="0" xfId="0" applyNumberFormat="1" applyFont="1" applyAlignment="1"/>
    <xf numFmtId="0" fontId="7" fillId="0" borderId="0" xfId="3" applyNumberFormat="1" applyFont="1" applyAlignment="1" applyProtection="1">
      <alignment horizontal="right" vertical="center"/>
    </xf>
    <xf numFmtId="0" fontId="6" fillId="0" borderId="0" xfId="0" applyFont="1" applyAlignment="1"/>
    <xf numFmtId="0" fontId="8" fillId="0" borderId="0" xfId="0" applyFont="1" applyAlignment="1"/>
    <xf numFmtId="0" fontId="4" fillId="0" borderId="0" xfId="0" applyFont="1" applyAlignment="1" applyProtection="1">
      <protection locked="0"/>
    </xf>
    <xf numFmtId="0" fontId="4" fillId="0" borderId="0" xfId="0" applyFont="1" applyAlignment="1">
      <alignment vertical="center"/>
    </xf>
    <xf numFmtId="0" fontId="6" fillId="0" borderId="0" xfId="3" applyFont="1" applyAlignment="1" applyProtection="1">
      <alignment horizontal="right"/>
    </xf>
    <xf numFmtId="0" fontId="9" fillId="0" borderId="0" xfId="0" applyFont="1" applyAlignment="1">
      <alignment vertical="center"/>
    </xf>
    <xf numFmtId="0" fontId="4" fillId="0" borderId="0" xfId="0" applyFont="1" applyAlignment="1">
      <alignment horizontal="left" vertical="center"/>
    </xf>
    <xf numFmtId="0" fontId="5" fillId="0" borderId="0" xfId="0" applyFont="1" applyAlignment="1">
      <alignment vertical="center"/>
    </xf>
    <xf numFmtId="0" fontId="10" fillId="0" borderId="1" xfId="0" applyFont="1" applyBorder="1" applyAlignment="1">
      <alignment horizontal="right" vertical="center"/>
    </xf>
    <xf numFmtId="0" fontId="11" fillId="0" borderId="0" xfId="0" applyFont="1" applyBorder="1" applyAlignment="1">
      <alignment horizontal="right" vertical="center"/>
    </xf>
    <xf numFmtId="0" fontId="12" fillId="0" borderId="0" xfId="0" applyFont="1" applyBorder="1" applyAlignment="1">
      <alignment horizontal="right" vertical="center"/>
    </xf>
    <xf numFmtId="3" fontId="4" fillId="0" borderId="0" xfId="0" applyNumberFormat="1" applyFont="1" applyAlignment="1">
      <alignment horizontal="right"/>
    </xf>
    <xf numFmtId="0" fontId="4" fillId="0" borderId="0" xfId="0" applyNumberFormat="1" applyFont="1" applyAlignment="1">
      <alignment horizontal="left" vertical="center"/>
    </xf>
    <xf numFmtId="0" fontId="10" fillId="0" borderId="0" xfId="0" applyFont="1" applyAlignment="1">
      <alignment horizontal="left" vertical="center"/>
    </xf>
    <xf numFmtId="3" fontId="10" fillId="0" borderId="0" xfId="0" applyNumberFormat="1" applyFont="1" applyAlignment="1">
      <alignment horizontal="right"/>
    </xf>
    <xf numFmtId="0" fontId="10" fillId="0" borderId="0" xfId="0" applyFont="1" applyAlignment="1">
      <alignment vertical="center"/>
    </xf>
    <xf numFmtId="0" fontId="10" fillId="0" borderId="0" xfId="0" applyFont="1" applyAlignment="1">
      <alignment horizontal="left" vertical="center" indent="1"/>
    </xf>
    <xf numFmtId="0" fontId="11" fillId="0" borderId="0" xfId="0" applyFont="1" applyAlignment="1">
      <alignment horizontal="left" vertical="center"/>
    </xf>
    <xf numFmtId="3" fontId="11" fillId="0" borderId="0" xfId="0" applyNumberFormat="1" applyFont="1" applyAlignment="1">
      <alignment horizontal="right"/>
    </xf>
    <xf numFmtId="0" fontId="11" fillId="0" borderId="0" xfId="0" applyFont="1" applyAlignment="1">
      <alignment vertical="center"/>
    </xf>
    <xf numFmtId="0" fontId="10" fillId="0" borderId="0" xfId="0" applyFont="1" applyAlignment="1">
      <alignment horizontal="right" vertical="center"/>
    </xf>
    <xf numFmtId="0" fontId="2" fillId="0" borderId="0" xfId="0" applyFont="1"/>
    <xf numFmtId="3" fontId="0" fillId="0" borderId="0" xfId="0" applyNumberFormat="1"/>
    <xf numFmtId="164" fontId="0" fillId="0" borderId="0" xfId="0" applyNumberFormat="1"/>
    <xf numFmtId="164" fontId="0" fillId="0" borderId="0" xfId="2" applyNumberFormat="1" applyFont="1"/>
    <xf numFmtId="164" fontId="0" fillId="2" borderId="0" xfId="0" applyNumberFormat="1" applyFill="1"/>
    <xf numFmtId="0" fontId="4" fillId="0" borderId="0" xfId="0" applyFont="1"/>
    <xf numFmtId="0" fontId="6" fillId="0" borderId="0" xfId="3" applyFont="1" applyAlignment="1" applyProtection="1">
      <alignment horizontal="right"/>
    </xf>
    <xf numFmtId="0" fontId="10" fillId="0" borderId="2" xfId="0" applyFont="1" applyBorder="1" applyAlignment="1">
      <alignment horizontal="right" vertical="center"/>
    </xf>
    <xf numFmtId="0" fontId="10" fillId="0" borderId="1" xfId="0" applyFont="1" applyBorder="1" applyAlignment="1">
      <alignment horizontal="left" vertical="center"/>
    </xf>
    <xf numFmtId="0" fontId="10" fillId="0" borderId="0" xfId="0" applyFont="1" applyAlignment="1">
      <alignment horizontal="right"/>
    </xf>
    <xf numFmtId="0" fontId="4" fillId="0" borderId="0" xfId="0" applyFont="1" applyFill="1" applyAlignment="1">
      <alignment vertical="center"/>
    </xf>
    <xf numFmtId="3" fontId="4" fillId="0" borderId="0" xfId="0" applyNumberFormat="1" applyFont="1" applyAlignment="1">
      <alignment horizontal="right" vertical="center"/>
    </xf>
    <xf numFmtId="3" fontId="11" fillId="0" borderId="0" xfId="0" applyNumberFormat="1" applyFont="1" applyAlignment="1">
      <alignment horizontal="right" vertical="center"/>
    </xf>
    <xf numFmtId="0" fontId="13" fillId="0" borderId="0" xfId="0" applyFont="1" applyAlignment="1"/>
    <xf numFmtId="0" fontId="4" fillId="0" borderId="2" xfId="0" applyFont="1" applyBorder="1" applyAlignment="1">
      <alignment vertical="center"/>
    </xf>
    <xf numFmtId="0" fontId="4" fillId="2" borderId="0" xfId="0" applyFont="1" applyFill="1" applyAlignment="1">
      <alignment vertical="center"/>
    </xf>
    <xf numFmtId="3" fontId="4" fillId="2" borderId="0" xfId="0" applyNumberFormat="1" applyFont="1" applyFill="1" applyAlignment="1">
      <alignment horizontal="right" vertical="center"/>
    </xf>
    <xf numFmtId="3" fontId="0" fillId="2" borderId="0" xfId="0" applyNumberFormat="1" applyFill="1"/>
    <xf numFmtId="3" fontId="4" fillId="0" borderId="0" xfId="0" applyNumberFormat="1" applyFont="1" applyFill="1" applyAlignment="1">
      <alignment horizontal="right" vertical="center"/>
    </xf>
    <xf numFmtId="164" fontId="0" fillId="0" borderId="0" xfId="0" applyNumberFormat="1" applyFill="1"/>
    <xf numFmtId="3" fontId="0" fillId="0" borderId="0" xfId="0" applyNumberFormat="1" applyFill="1"/>
    <xf numFmtId="0" fontId="6" fillId="0" borderId="0" xfId="3" applyFont="1" applyAlignment="1" applyProtection="1">
      <alignment horizontal="right"/>
    </xf>
    <xf numFmtId="0" fontId="4" fillId="0" borderId="0" xfId="0" applyFont="1" applyBorder="1" applyAlignment="1">
      <alignment vertical="center"/>
    </xf>
    <xf numFmtId="0" fontId="11" fillId="0" borderId="0" xfId="0" applyFont="1" applyAlignment="1">
      <alignment horizontal="left"/>
    </xf>
    <xf numFmtId="0" fontId="4" fillId="0" borderId="0" xfId="0" applyFont="1" applyAlignment="1">
      <alignment horizontal="left"/>
    </xf>
    <xf numFmtId="0" fontId="4" fillId="0" borderId="0" xfId="0" applyFont="1" applyBorder="1" applyAlignment="1"/>
    <xf numFmtId="0" fontId="4" fillId="0" borderId="0" xfId="4" applyNumberFormat="1" applyFont="1" applyAlignment="1">
      <alignment vertical="center"/>
    </xf>
    <xf numFmtId="0" fontId="4" fillId="0" borderId="0" xfId="4" applyFont="1" applyAlignment="1"/>
    <xf numFmtId="0" fontId="4" fillId="0" borderId="0" xfId="5" applyFont="1" applyAlignment="1"/>
    <xf numFmtId="0" fontId="4" fillId="0" borderId="0" xfId="4" applyNumberFormat="1" applyFont="1" applyAlignment="1"/>
    <xf numFmtId="0" fontId="4" fillId="0" borderId="0" xfId="5" applyFont="1" applyAlignment="1">
      <alignment horizontal="left"/>
    </xf>
    <xf numFmtId="0" fontId="9" fillId="0" borderId="0" xfId="5" applyFont="1" applyAlignment="1">
      <alignment vertical="center"/>
    </xf>
    <xf numFmtId="0" fontId="5" fillId="0" borderId="0" xfId="5" applyFont="1" applyAlignment="1">
      <alignment vertical="center"/>
    </xf>
    <xf numFmtId="0" fontId="4" fillId="0" borderId="0" xfId="5" applyNumberFormat="1" applyFont="1" applyBorder="1" applyAlignment="1">
      <alignment vertical="center"/>
    </xf>
    <xf numFmtId="0" fontId="4" fillId="0" borderId="0" xfId="5" applyFont="1" applyBorder="1"/>
    <xf numFmtId="0" fontId="4" fillId="0" borderId="0" xfId="5" applyFont="1" applyBorder="1" applyAlignment="1">
      <alignment horizontal="left"/>
    </xf>
    <xf numFmtId="0" fontId="4" fillId="0" borderId="4" xfId="5" applyFont="1" applyBorder="1" applyAlignment="1"/>
    <xf numFmtId="0" fontId="10" fillId="0" borderId="4" xfId="5" applyFont="1" applyBorder="1" applyAlignment="1">
      <alignment horizontal="right" vertical="center"/>
    </xf>
    <xf numFmtId="0" fontId="4" fillId="0" borderId="0" xfId="5" applyFont="1" applyBorder="1" applyAlignment="1"/>
    <xf numFmtId="0" fontId="4" fillId="0" borderId="0" xfId="5" applyFont="1" applyAlignment="1">
      <alignment horizontal="right"/>
    </xf>
    <xf numFmtId="0" fontId="4" fillId="0" borderId="0" xfId="5" applyFont="1" applyAlignment="1">
      <alignment horizontal="left" indent="1"/>
    </xf>
    <xf numFmtId="3" fontId="4" fillId="0" borderId="0" xfId="1" applyNumberFormat="1" applyFont="1" applyAlignment="1">
      <alignment horizontal="right" vertical="center"/>
    </xf>
    <xf numFmtId="0" fontId="10" fillId="0" borderId="0" xfId="5" applyFont="1" applyAlignment="1">
      <alignment horizontal="left" indent="1"/>
    </xf>
    <xf numFmtId="3" fontId="10" fillId="0" borderId="0" xfId="1" applyNumberFormat="1" applyFont="1" applyAlignment="1">
      <alignment horizontal="right" vertical="center"/>
    </xf>
    <xf numFmtId="0" fontId="10" fillId="0" borderId="0" xfId="5" applyFont="1" applyAlignment="1"/>
    <xf numFmtId="0" fontId="4" fillId="0" borderId="0" xfId="5" applyFont="1" applyAlignment="1">
      <alignment horizontal="left" indent="2"/>
    </xf>
    <xf numFmtId="0" fontId="10" fillId="0" borderId="0" xfId="5" applyFont="1" applyAlignment="1">
      <alignment horizontal="left" indent="2"/>
    </xf>
    <xf numFmtId="0" fontId="11" fillId="0" borderId="0" xfId="5" applyFont="1" applyAlignment="1"/>
    <xf numFmtId="3" fontId="11" fillId="0" borderId="0" xfId="1" applyNumberFormat="1" applyFont="1" applyAlignment="1">
      <alignment horizontal="right" vertical="center"/>
    </xf>
    <xf numFmtId="3" fontId="4" fillId="0" borderId="0" xfId="5" applyNumberFormat="1" applyFont="1" applyAlignment="1">
      <alignment horizontal="right"/>
    </xf>
    <xf numFmtId="0" fontId="13" fillId="0" borderId="0" xfId="4" applyFont="1" applyAlignment="1"/>
    <xf numFmtId="0" fontId="8" fillId="0" borderId="0" xfId="6" applyNumberFormat="1" applyFont="1" applyAlignment="1"/>
    <xf numFmtId="0" fontId="8" fillId="0" borderId="0" xfId="5" applyFont="1" applyAlignment="1"/>
    <xf numFmtId="0" fontId="4" fillId="0" borderId="0" xfId="0" applyNumberFormat="1" applyFont="1" applyAlignment="1">
      <alignment horizontal="left"/>
    </xf>
    <xf numFmtId="0" fontId="9" fillId="0" borderId="0" xfId="0" applyNumberFormat="1" applyFont="1" applyAlignment="1">
      <alignment vertical="center"/>
    </xf>
    <xf numFmtId="0" fontId="10" fillId="0" borderId="0" xfId="0" applyNumberFormat="1" applyFont="1" applyBorder="1" applyAlignment="1">
      <alignment horizontal="left" vertical="center" wrapText="1"/>
    </xf>
    <xf numFmtId="0" fontId="10" fillId="0" borderId="0" xfId="0" applyNumberFormat="1" applyFont="1" applyBorder="1" applyAlignment="1">
      <alignment horizontal="right" vertical="center" wrapText="1"/>
    </xf>
    <xf numFmtId="0" fontId="4" fillId="0" borderId="1" xfId="0" applyNumberFormat="1" applyFont="1" applyBorder="1" applyAlignment="1">
      <alignment vertical="center"/>
    </xf>
    <xf numFmtId="3" fontId="10" fillId="0" borderId="1" xfId="0" applyNumberFormat="1" applyFont="1" applyBorder="1" applyAlignment="1">
      <alignment horizontal="right" vertical="center"/>
    </xf>
    <xf numFmtId="0" fontId="4" fillId="0" borderId="0" xfId="0" applyNumberFormat="1" applyFont="1" applyAlignment="1">
      <alignment horizontal="left" vertical="center" indent="1"/>
    </xf>
    <xf numFmtId="0" fontId="4" fillId="0" borderId="0" xfId="0" applyFont="1" applyAlignment="1">
      <alignment horizontal="left" vertical="center" indent="1"/>
    </xf>
    <xf numFmtId="0" fontId="4" fillId="3" borderId="0" xfId="0" applyFont="1" applyFill="1" applyAlignment="1">
      <alignment vertical="center"/>
    </xf>
    <xf numFmtId="0" fontId="8" fillId="0" borderId="0" xfId="0" applyFont="1" applyAlignment="1">
      <alignment vertical="center"/>
    </xf>
    <xf numFmtId="0" fontId="8" fillId="0" borderId="0" xfId="7" applyFont="1" applyAlignment="1"/>
    <xf numFmtId="164" fontId="4" fillId="0" borderId="0" xfId="0" applyNumberFormat="1" applyFont="1" applyAlignment="1">
      <alignment vertical="center"/>
    </xf>
    <xf numFmtId="0" fontId="4" fillId="0" borderId="5" xfId="0" applyNumberFormat="1" applyFont="1" applyBorder="1" applyAlignment="1">
      <alignment horizontal="left" vertical="center"/>
    </xf>
    <xf numFmtId="3" fontId="11" fillId="0" borderId="6" xfId="0" applyNumberFormat="1" applyFont="1" applyBorder="1" applyAlignment="1">
      <alignment horizontal="right"/>
    </xf>
    <xf numFmtId="3" fontId="4" fillId="0" borderId="6" xfId="0" applyNumberFormat="1" applyFont="1" applyBorder="1" applyAlignment="1">
      <alignment horizontal="right"/>
    </xf>
    <xf numFmtId="0" fontId="4" fillId="0" borderId="6" xfId="0" applyFont="1" applyBorder="1" applyAlignment="1">
      <alignment horizontal="left" vertical="center"/>
    </xf>
    <xf numFmtId="0" fontId="4" fillId="0" borderId="6" xfId="0" applyNumberFormat="1" applyFont="1" applyBorder="1" applyAlignment="1">
      <alignment horizontal="left" vertical="center"/>
    </xf>
    <xf numFmtId="3" fontId="4" fillId="0" borderId="7" xfId="0" applyNumberFormat="1" applyFont="1" applyBorder="1" applyAlignment="1">
      <alignment horizontal="right"/>
    </xf>
    <xf numFmtId="0" fontId="11" fillId="0" borderId="8" xfId="0" applyNumberFormat="1" applyFont="1" applyBorder="1" applyAlignment="1">
      <alignment horizontal="left" vertical="center"/>
    </xf>
    <xf numFmtId="3" fontId="11" fillId="0" borderId="0" xfId="0" applyNumberFormat="1" applyFont="1" applyBorder="1" applyAlignment="1">
      <alignment horizontal="right"/>
    </xf>
    <xf numFmtId="0" fontId="11" fillId="0" borderId="0" xfId="0" applyNumberFormat="1" applyFont="1" applyBorder="1" applyAlignment="1">
      <alignment horizontal="right" vertical="center"/>
    </xf>
    <xf numFmtId="3" fontId="11" fillId="0" borderId="9"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Border="1" applyAlignment="1">
      <alignment horizontal="right" vertical="center"/>
    </xf>
    <xf numFmtId="3" fontId="4" fillId="0" borderId="9" xfId="0" applyNumberFormat="1" applyFont="1" applyBorder="1" applyAlignment="1">
      <alignment horizontal="right"/>
    </xf>
    <xf numFmtId="0" fontId="14" fillId="0" borderId="8" xfId="0" applyFont="1" applyBorder="1" applyAlignment="1">
      <alignment horizontal="left" vertical="center"/>
    </xf>
    <xf numFmtId="3" fontId="10" fillId="0" borderId="0" xfId="0" applyNumberFormat="1" applyFont="1" applyBorder="1" applyAlignment="1">
      <alignment horizontal="right"/>
    </xf>
    <xf numFmtId="3" fontId="10" fillId="0" borderId="0" xfId="0" applyNumberFormat="1" applyFont="1" applyBorder="1" applyAlignment="1">
      <alignment horizontal="right" vertical="center"/>
    </xf>
    <xf numFmtId="0" fontId="14" fillId="0" borderId="8" xfId="0" applyNumberFormat="1" applyFont="1" applyBorder="1" applyAlignment="1">
      <alignment horizontal="left" vertical="center"/>
    </xf>
    <xf numFmtId="3" fontId="10" fillId="0" borderId="9" xfId="0" applyNumberFormat="1" applyFont="1" applyBorder="1" applyAlignment="1">
      <alignment horizontal="right"/>
    </xf>
    <xf numFmtId="0" fontId="4" fillId="0" borderId="8" xfId="0" applyFont="1" applyBorder="1" applyAlignment="1">
      <alignment horizontal="left" vertical="center"/>
    </xf>
    <xf numFmtId="0" fontId="4" fillId="0" borderId="0" xfId="0" applyFont="1" applyBorder="1" applyAlignment="1">
      <alignment horizontal="left" vertical="center"/>
    </xf>
    <xf numFmtId="0" fontId="4" fillId="0" borderId="0" xfId="0" applyNumberFormat="1" applyFont="1" applyBorder="1" applyAlignment="1">
      <alignment horizontal="left" vertical="center"/>
    </xf>
    <xf numFmtId="0" fontId="11" fillId="0" borderId="8" xfId="0" applyFont="1" applyBorder="1" applyAlignment="1">
      <alignment horizontal="left" vertical="center"/>
    </xf>
    <xf numFmtId="0" fontId="10" fillId="0" borderId="0" xfId="0" applyFont="1" applyBorder="1" applyAlignment="1">
      <alignment horizontal="left" vertical="center"/>
    </xf>
    <xf numFmtId="3" fontId="4" fillId="0" borderId="9" xfId="0" applyNumberFormat="1" applyFont="1" applyBorder="1" applyAlignment="1">
      <alignment horizontal="right" vertical="center"/>
    </xf>
    <xf numFmtId="0" fontId="13" fillId="0" borderId="8" xfId="0" applyFont="1" applyBorder="1" applyAlignment="1"/>
    <xf numFmtId="0" fontId="4" fillId="0" borderId="9" xfId="0" applyFont="1" applyBorder="1" applyAlignment="1">
      <alignment vertical="center"/>
    </xf>
    <xf numFmtId="0" fontId="4" fillId="0" borderId="8" xfId="0" applyFont="1" applyBorder="1" applyAlignment="1"/>
    <xf numFmtId="164" fontId="4" fillId="0" borderId="0" xfId="2" applyNumberFormat="1" applyFont="1" applyBorder="1" applyAlignment="1"/>
    <xf numFmtId="164" fontId="0" fillId="0" borderId="0" xfId="2" applyNumberFormat="1" applyFont="1" applyBorder="1"/>
    <xf numFmtId="0" fontId="4" fillId="0" borderId="9" xfId="0" applyFont="1" applyBorder="1" applyAlignment="1"/>
    <xf numFmtId="0" fontId="16" fillId="0" borderId="8" xfId="0" applyFont="1" applyBorder="1"/>
    <xf numFmtId="164" fontId="16" fillId="0" borderId="0" xfId="2" applyNumberFormat="1" applyFont="1" applyBorder="1"/>
    <xf numFmtId="0" fontId="0" fillId="0" borderId="0" xfId="0" applyBorder="1"/>
    <xf numFmtId="0" fontId="0" fillId="0" borderId="9" xfId="0" applyBorder="1"/>
    <xf numFmtId="0" fontId="0" fillId="0" borderId="8" xfId="0" applyBorder="1"/>
    <xf numFmtId="0" fontId="17" fillId="0" borderId="8" xfId="0" applyFont="1" applyBorder="1"/>
    <xf numFmtId="0" fontId="17" fillId="0" borderId="10" xfId="0" applyFont="1" applyBorder="1"/>
    <xf numFmtId="0" fontId="0" fillId="0" borderId="11" xfId="0" applyBorder="1"/>
    <xf numFmtId="0" fontId="0" fillId="0" borderId="12" xfId="0" applyBorder="1"/>
    <xf numFmtId="164" fontId="17" fillId="0" borderId="0" xfId="2" applyNumberFormat="1" applyFont="1" applyBorder="1"/>
    <xf numFmtId="164" fontId="17" fillId="0" borderId="11" xfId="2" applyNumberFormat="1" applyFont="1" applyBorder="1"/>
    <xf numFmtId="0" fontId="16" fillId="0" borderId="0" xfId="0" applyFont="1" applyBorder="1"/>
    <xf numFmtId="0" fontId="0" fillId="0" borderId="0" xfId="0" applyAlignment="1"/>
    <xf numFmtId="164" fontId="4" fillId="0" borderId="0" xfId="0" applyNumberFormat="1" applyFont="1" applyAlignment="1"/>
    <xf numFmtId="164" fontId="16" fillId="0" borderId="0" xfId="2" applyNumberFormat="1" applyFont="1" applyBorder="1" applyAlignment="1"/>
    <xf numFmtId="0" fontId="16" fillId="0" borderId="8" xfId="0" applyFont="1" applyBorder="1" applyAlignment="1"/>
    <xf numFmtId="0" fontId="16" fillId="0" borderId="0" xfId="0" applyFont="1" applyBorder="1" applyAlignment="1"/>
    <xf numFmtId="0" fontId="0" fillId="0" borderId="0" xfId="0" applyBorder="1" applyAlignment="1"/>
    <xf numFmtId="0" fontId="0" fillId="0" borderId="9" xfId="0" applyBorder="1" applyAlignment="1"/>
    <xf numFmtId="0" fontId="0" fillId="0" borderId="8" xfId="0" applyBorder="1" applyAlignment="1"/>
    <xf numFmtId="0" fontId="17" fillId="0" borderId="8" xfId="0" applyFont="1" applyBorder="1" applyAlignment="1"/>
    <xf numFmtId="164" fontId="17" fillId="0" borderId="0" xfId="2" applyNumberFormat="1" applyFont="1" applyBorder="1" applyAlignment="1"/>
    <xf numFmtId="0" fontId="17" fillId="0" borderId="10" xfId="0" applyFont="1" applyBorder="1" applyAlignment="1"/>
    <xf numFmtId="0" fontId="0" fillId="0" borderId="11" xfId="0" applyBorder="1" applyAlignment="1"/>
    <xf numFmtId="164" fontId="17" fillId="0" borderId="11" xfId="2" applyNumberFormat="1" applyFont="1" applyBorder="1" applyAlignment="1"/>
    <xf numFmtId="0" fontId="0" fillId="0" borderId="12" xfId="0" applyBorder="1" applyAlignment="1"/>
    <xf numFmtId="0" fontId="6" fillId="0" borderId="0" xfId="3" applyFont="1" applyAlignment="1" applyProtection="1">
      <alignment horizontal="right"/>
    </xf>
    <xf numFmtId="0" fontId="4" fillId="0" borderId="1" xfId="0" applyFont="1" applyBorder="1" applyAlignment="1">
      <alignment vertical="center"/>
    </xf>
    <xf numFmtId="3" fontId="4" fillId="0" borderId="0" xfId="0" applyNumberFormat="1" applyFont="1" applyAlignment="1">
      <alignment vertical="center"/>
    </xf>
    <xf numFmtId="0" fontId="4" fillId="0" borderId="0" xfId="0" applyFont="1" applyAlignment="1">
      <alignment horizontal="right" vertical="center"/>
    </xf>
    <xf numFmtId="0" fontId="6" fillId="0" borderId="0" xfId="3" applyFont="1" applyAlignment="1" applyProtection="1">
      <alignment horizontal="right"/>
    </xf>
    <xf numFmtId="0" fontId="6" fillId="0" borderId="0" xfId="3" applyFont="1" applyAlignment="1" applyProtection="1">
      <alignment horizontal="right"/>
    </xf>
    <xf numFmtId="0" fontId="6" fillId="0" borderId="0" xfId="3" applyFont="1" applyAlignment="1" applyProtection="1">
      <alignment horizontal="right"/>
    </xf>
    <xf numFmtId="0" fontId="10" fillId="0" borderId="1" xfId="0" applyFont="1" applyBorder="1" applyAlignment="1">
      <alignment horizontal="center"/>
    </xf>
    <xf numFmtId="0" fontId="10" fillId="0" borderId="3" xfId="0" applyFont="1" applyBorder="1" applyAlignment="1">
      <alignment horizontal="center" vertical="center"/>
    </xf>
    <xf numFmtId="0" fontId="4" fillId="0" borderId="3" xfId="0" applyFont="1" applyBorder="1" applyAlignment="1">
      <alignment horizontal="center" vertical="center"/>
    </xf>
    <xf numFmtId="0" fontId="8" fillId="0" borderId="0" xfId="0" applyFont="1" applyAlignment="1">
      <alignment vertical="top" wrapText="1"/>
    </xf>
    <xf numFmtId="0" fontId="0" fillId="0" borderId="0" xfId="0" applyAlignment="1"/>
  </cellXfs>
  <cellStyles count="8">
    <cellStyle name="Comma" xfId="1" builtinId="3"/>
    <cellStyle name="Hyperlink" xfId="3" builtinId="8"/>
    <cellStyle name="Normal" xfId="0" builtinId="0"/>
    <cellStyle name="Normal 2 2 3" xfId="6" xr:uid="{8496835A-6C17-43A6-BD84-F7E4259456C1}"/>
    <cellStyle name="Normal 2 3" xfId="4" xr:uid="{20179C59-F14D-451E-BB69-85851A9676C7}"/>
    <cellStyle name="Normal_BCP Draft 2006" xfId="7" xr:uid="{75C98D25-2DC4-4E3F-B0A9-AFE856C83B85}"/>
    <cellStyle name="Normal_Book5" xfId="5" xr:uid="{6B4D5606-E174-4230-89E5-E951C2D90CF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ausstats/abs@.nsf/Lookup/2901.0Chapter9102016" TargetMode="External"/><Relationship Id="rId1" Type="http://schemas.openxmlformats.org/officeDocument/2006/relationships/hyperlink" Target="http://www.abs.gov.au/ausstats/abs@.nsf/Lookup/2901.0Chapter302016"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9.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0.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1.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2.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3.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4.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5.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6.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7.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8.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19.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0.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1.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www.abs.gov.au/ausstats/abs@.nsf/Lookup/2901.0Chapter5702016" TargetMode="External"/><Relationship Id="rId2" Type="http://schemas.openxmlformats.org/officeDocument/2006/relationships/hyperlink" Target="http://www.abs.gov.au/ausstats/abs@.nsf/Lookup/2901.0Chapter9102016" TargetMode="External"/><Relationship Id="rId1" Type="http://schemas.openxmlformats.org/officeDocument/2006/relationships/hyperlink" Target="http://www.abs.gov.au/ausstats/abs@.nsf/Lookup/2901.0Chapter7002016" TargetMode="External"/><Relationship Id="rId6" Type="http://schemas.openxmlformats.org/officeDocument/2006/relationships/printerSettings" Target="../printerSettings/printerSettings22.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302016"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3.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4.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5.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6.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7.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8.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29.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30.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2.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31.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32.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33.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3.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4.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5.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6.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7.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ausstats/abs@.nsf/Lookup/2901.0Chapter9102016" TargetMode="External"/><Relationship Id="rId2" Type="http://schemas.openxmlformats.org/officeDocument/2006/relationships/hyperlink" Target="http://www.abs.gov.au/ausstats/abs@.nsf/Lookup/2901.0Chapter302016" TargetMode="External"/><Relationship Id="rId1" Type="http://schemas.openxmlformats.org/officeDocument/2006/relationships/hyperlink" Target="http://www.abs.gov.au/ausstats/abs@.nsf/Lookup/2901.0Chapter5702016" TargetMode="External"/><Relationship Id="rId6" Type="http://schemas.openxmlformats.org/officeDocument/2006/relationships/printerSettings" Target="../printerSettings/printerSettings8.bin"/><Relationship Id="rId5" Type="http://schemas.openxmlformats.org/officeDocument/2006/relationships/hyperlink" Target="http://www.abs.gov.au/ausstats/abs@.nsf/Lookup/2901.0Chapter9102016" TargetMode="External"/><Relationship Id="rId4" Type="http://schemas.openxmlformats.org/officeDocument/2006/relationships/hyperlink" Target="http://www.abs.gov.au/ausstats/abs@.nsf/Lookup/2901.0Chapter700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17A75-408B-491A-89E0-040223ABBE9E}">
  <dimension ref="A1:N225"/>
  <sheetViews>
    <sheetView topLeftCell="A16" workbookViewId="0">
      <selection activeCell="H106" sqref="H106"/>
    </sheetView>
  </sheetViews>
  <sheetFormatPr defaultRowHeight="15" x14ac:dyDescent="0.25"/>
  <cols>
    <col min="1" max="1" width="13.42578125" customWidth="1"/>
  </cols>
  <sheetData>
    <row r="1" spans="1:14" x14ac:dyDescent="0.25">
      <c r="A1" s="1" t="s">
        <v>0</v>
      </c>
      <c r="B1" s="2"/>
      <c r="C1" s="2"/>
      <c r="D1" s="3"/>
      <c r="E1" s="3"/>
      <c r="F1" s="3"/>
      <c r="G1" s="3"/>
      <c r="H1" s="3"/>
      <c r="I1" s="3"/>
      <c r="J1" s="3"/>
      <c r="K1" s="3"/>
      <c r="L1" s="3"/>
      <c r="M1" s="3"/>
      <c r="N1" s="4" t="s">
        <v>1</v>
      </c>
    </row>
    <row r="2" spans="1:14" x14ac:dyDescent="0.25">
      <c r="A2" s="5" t="s">
        <v>2</v>
      </c>
      <c r="B2" s="2"/>
      <c r="C2" s="2"/>
      <c r="D2" s="3"/>
      <c r="E2" s="3"/>
      <c r="F2" s="3"/>
      <c r="G2" s="3"/>
      <c r="H2" s="3"/>
      <c r="I2" s="3"/>
      <c r="J2" s="3"/>
      <c r="K2" s="3"/>
      <c r="L2" s="3"/>
      <c r="M2" s="3"/>
      <c r="N2" s="6" t="s">
        <v>3</v>
      </c>
    </row>
    <row r="3" spans="1:14" x14ac:dyDescent="0.25">
      <c r="A3" s="3"/>
      <c r="B3" s="3"/>
      <c r="C3" s="3"/>
      <c r="D3" s="7"/>
      <c r="E3" s="8"/>
      <c r="F3" s="3"/>
      <c r="G3" s="3"/>
      <c r="H3" s="3"/>
      <c r="I3" s="8"/>
      <c r="J3" s="3"/>
      <c r="K3" s="8"/>
      <c r="L3" s="9"/>
      <c r="M3" s="10"/>
      <c r="N3" s="11" t="s">
        <v>4</v>
      </c>
    </row>
    <row r="4" spans="1:14" x14ac:dyDescent="0.25">
      <c r="A4" s="12" t="s">
        <v>5</v>
      </c>
      <c r="B4" s="13"/>
      <c r="C4" s="3"/>
      <c r="D4" s="8"/>
      <c r="E4" s="8"/>
      <c r="F4" s="3"/>
      <c r="G4" s="3"/>
      <c r="H4" s="3"/>
      <c r="I4" s="8"/>
      <c r="J4" s="3"/>
      <c r="K4" s="8"/>
      <c r="L4" s="3"/>
      <c r="M4" s="10"/>
      <c r="N4" s="11" t="s">
        <v>6</v>
      </c>
    </row>
    <row r="5" spans="1:14" x14ac:dyDescent="0.25">
      <c r="A5" s="1" t="s">
        <v>7</v>
      </c>
      <c r="B5" s="13"/>
      <c r="C5" s="3"/>
      <c r="D5" s="3"/>
      <c r="E5" s="8"/>
      <c r="F5" s="3"/>
      <c r="G5" s="3"/>
      <c r="H5" s="3"/>
      <c r="I5" s="3"/>
      <c r="J5" s="3"/>
      <c r="K5" s="3"/>
      <c r="L5" s="3"/>
      <c r="M5" s="3"/>
      <c r="N5" s="3"/>
    </row>
    <row r="6" spans="1:14" x14ac:dyDescent="0.25">
      <c r="A6" s="3"/>
      <c r="B6" s="3"/>
      <c r="C6" s="3"/>
      <c r="D6" s="3"/>
      <c r="E6" s="3"/>
      <c r="F6" s="3"/>
      <c r="G6" s="3"/>
      <c r="H6" s="3"/>
      <c r="I6" s="3"/>
      <c r="J6" s="3"/>
      <c r="K6" s="3"/>
      <c r="L6" s="3"/>
      <c r="M6" s="3"/>
      <c r="N6" s="3"/>
    </row>
    <row r="7" spans="1:14" x14ac:dyDescent="0.25">
      <c r="A7" s="14"/>
      <c r="B7" s="14"/>
      <c r="C7" s="14"/>
      <c r="D7" s="14"/>
      <c r="E7" s="14"/>
      <c r="F7" s="14"/>
      <c r="G7" s="14"/>
      <c r="H7" s="14"/>
      <c r="I7" s="14"/>
      <c r="J7" s="14"/>
      <c r="K7" s="14"/>
      <c r="L7" s="14"/>
      <c r="M7" s="14"/>
      <c r="N7" s="4"/>
    </row>
    <row r="8" spans="1:14" x14ac:dyDescent="0.25">
      <c r="A8" s="15"/>
      <c r="B8" s="15" t="s">
        <v>8</v>
      </c>
      <c r="C8" s="15" t="s">
        <v>9</v>
      </c>
      <c r="D8" s="15" t="s">
        <v>10</v>
      </c>
      <c r="E8" s="15"/>
      <c r="F8" s="15"/>
      <c r="G8" s="15" t="s">
        <v>8</v>
      </c>
      <c r="H8" s="15" t="s">
        <v>9</v>
      </c>
      <c r="I8" s="15" t="s">
        <v>10</v>
      </c>
      <c r="J8" s="15"/>
      <c r="K8" s="15"/>
      <c r="L8" s="15" t="s">
        <v>8</v>
      </c>
      <c r="M8" s="15" t="s">
        <v>9</v>
      </c>
      <c r="N8" s="15" t="s">
        <v>10</v>
      </c>
    </row>
    <row r="9" spans="1:14" x14ac:dyDescent="0.25">
      <c r="A9" s="13"/>
      <c r="B9" s="16"/>
      <c r="C9" s="16"/>
      <c r="D9" s="16"/>
      <c r="E9" s="13"/>
      <c r="F9" s="13"/>
      <c r="G9" s="17"/>
      <c r="H9" s="16"/>
      <c r="I9" s="16"/>
      <c r="J9" s="10"/>
      <c r="K9" s="13"/>
      <c r="L9" s="16"/>
      <c r="M9" s="16"/>
      <c r="N9" s="16"/>
    </row>
    <row r="10" spans="1:14" x14ac:dyDescent="0.25">
      <c r="A10" s="13" t="s">
        <v>11</v>
      </c>
      <c r="B10" s="16"/>
      <c r="C10" s="16"/>
      <c r="D10" s="16"/>
      <c r="E10" s="13"/>
      <c r="F10" s="13"/>
      <c r="G10" s="17"/>
      <c r="H10" s="16"/>
      <c r="I10" s="16"/>
      <c r="J10" s="10"/>
      <c r="K10" s="13"/>
      <c r="L10" s="16"/>
      <c r="M10" s="16"/>
      <c r="N10" s="16"/>
    </row>
    <row r="11" spans="1:14" x14ac:dyDescent="0.25">
      <c r="A11" s="13">
        <v>0</v>
      </c>
      <c r="B11" s="18">
        <v>12701</v>
      </c>
      <c r="C11" s="18">
        <v>11921</v>
      </c>
      <c r="D11" s="18">
        <v>24625</v>
      </c>
      <c r="E11" s="13"/>
      <c r="F11" s="19">
        <v>30</v>
      </c>
      <c r="G11" s="18">
        <v>15994</v>
      </c>
      <c r="H11" s="18">
        <v>16079</v>
      </c>
      <c r="I11" s="18">
        <v>32074</v>
      </c>
      <c r="J11" s="10"/>
      <c r="K11" s="19">
        <v>60</v>
      </c>
      <c r="L11" s="18">
        <v>10390</v>
      </c>
      <c r="M11" s="18">
        <v>10891</v>
      </c>
      <c r="N11" s="18">
        <v>21277</v>
      </c>
    </row>
    <row r="12" spans="1:14" x14ac:dyDescent="0.25">
      <c r="A12" s="19">
        <v>1</v>
      </c>
      <c r="B12" s="18">
        <v>13302</v>
      </c>
      <c r="C12" s="18">
        <v>12389</v>
      </c>
      <c r="D12" s="18">
        <v>25689</v>
      </c>
      <c r="E12" s="13"/>
      <c r="F12" s="19">
        <v>31</v>
      </c>
      <c r="G12" s="18">
        <v>15683</v>
      </c>
      <c r="H12" s="18">
        <v>15731</v>
      </c>
      <c r="I12" s="18">
        <v>31416</v>
      </c>
      <c r="J12" s="10"/>
      <c r="K12" s="19">
        <v>61</v>
      </c>
      <c r="L12" s="18">
        <v>9669</v>
      </c>
      <c r="M12" s="18">
        <v>10682</v>
      </c>
      <c r="N12" s="18">
        <v>20354</v>
      </c>
    </row>
    <row r="13" spans="1:14" x14ac:dyDescent="0.25">
      <c r="A13" s="19">
        <v>2</v>
      </c>
      <c r="B13" s="18">
        <v>12948</v>
      </c>
      <c r="C13" s="18">
        <v>12546</v>
      </c>
      <c r="D13" s="18">
        <v>25487</v>
      </c>
      <c r="E13" s="13"/>
      <c r="F13" s="19">
        <v>32</v>
      </c>
      <c r="G13" s="18">
        <v>15596</v>
      </c>
      <c r="H13" s="18">
        <v>15802</v>
      </c>
      <c r="I13" s="18">
        <v>31390</v>
      </c>
      <c r="J13" s="10"/>
      <c r="K13" s="19">
        <v>62</v>
      </c>
      <c r="L13" s="18">
        <v>9503</v>
      </c>
      <c r="M13" s="18">
        <v>10364</v>
      </c>
      <c r="N13" s="18">
        <v>19864</v>
      </c>
    </row>
    <row r="14" spans="1:14" x14ac:dyDescent="0.25">
      <c r="A14" s="19">
        <v>3</v>
      </c>
      <c r="B14" s="18">
        <v>13172</v>
      </c>
      <c r="C14" s="18">
        <v>12415</v>
      </c>
      <c r="D14" s="18">
        <v>25591</v>
      </c>
      <c r="E14" s="13"/>
      <c r="F14" s="19">
        <v>33</v>
      </c>
      <c r="G14" s="18">
        <v>15624</v>
      </c>
      <c r="H14" s="18">
        <v>15470</v>
      </c>
      <c r="I14" s="18">
        <v>31098</v>
      </c>
      <c r="J14" s="10"/>
      <c r="K14" s="19">
        <v>63</v>
      </c>
      <c r="L14" s="18">
        <v>9327</v>
      </c>
      <c r="M14" s="18">
        <v>10188</v>
      </c>
      <c r="N14" s="18">
        <v>19515</v>
      </c>
    </row>
    <row r="15" spans="1:14" x14ac:dyDescent="0.25">
      <c r="A15" s="19">
        <v>4</v>
      </c>
      <c r="B15" s="18">
        <v>12916</v>
      </c>
      <c r="C15" s="18">
        <v>12408</v>
      </c>
      <c r="D15" s="18">
        <v>25324</v>
      </c>
      <c r="E15" s="13"/>
      <c r="F15" s="19">
        <v>34</v>
      </c>
      <c r="G15" s="18">
        <v>15416</v>
      </c>
      <c r="H15" s="18">
        <v>14957</v>
      </c>
      <c r="I15" s="18">
        <v>30376</v>
      </c>
      <c r="J15" s="10"/>
      <c r="K15" s="19">
        <v>64</v>
      </c>
      <c r="L15" s="18">
        <v>9294</v>
      </c>
      <c r="M15" s="18">
        <v>9643</v>
      </c>
      <c r="N15" s="18">
        <v>18939</v>
      </c>
    </row>
    <row r="16" spans="1:14" x14ac:dyDescent="0.25">
      <c r="A16" s="20" t="s">
        <v>12</v>
      </c>
      <c r="B16" s="21">
        <v>65040</v>
      </c>
      <c r="C16" s="21">
        <v>61672</v>
      </c>
      <c r="D16" s="21">
        <v>126713</v>
      </c>
      <c r="E16" s="20"/>
      <c r="F16" s="20" t="s">
        <v>13</v>
      </c>
      <c r="G16" s="21">
        <v>78313</v>
      </c>
      <c r="H16" s="21">
        <v>78040</v>
      </c>
      <c r="I16" s="21">
        <v>156352</v>
      </c>
      <c r="J16" s="22"/>
      <c r="K16" s="20" t="s">
        <v>14</v>
      </c>
      <c r="L16" s="21">
        <v>48183</v>
      </c>
      <c r="M16" s="21">
        <v>51757</v>
      </c>
      <c r="N16" s="21">
        <v>99944</v>
      </c>
    </row>
    <row r="17" spans="1:14" x14ac:dyDescent="0.25">
      <c r="A17" s="19">
        <v>5</v>
      </c>
      <c r="B17" s="18">
        <v>12995</v>
      </c>
      <c r="C17" s="18">
        <v>12635</v>
      </c>
      <c r="D17" s="18">
        <v>25634</v>
      </c>
      <c r="E17" s="13"/>
      <c r="F17" s="19">
        <v>35</v>
      </c>
      <c r="G17" s="18">
        <v>14756</v>
      </c>
      <c r="H17" s="18">
        <v>14678</v>
      </c>
      <c r="I17" s="18">
        <v>29436</v>
      </c>
      <c r="J17" s="10"/>
      <c r="K17" s="19">
        <v>65</v>
      </c>
      <c r="L17" s="18">
        <v>9021</v>
      </c>
      <c r="M17" s="18">
        <v>9429</v>
      </c>
      <c r="N17" s="18">
        <v>18447</v>
      </c>
    </row>
    <row r="18" spans="1:14" x14ac:dyDescent="0.25">
      <c r="A18" s="19">
        <v>6</v>
      </c>
      <c r="B18" s="18">
        <v>13154</v>
      </c>
      <c r="C18" s="18">
        <v>12350</v>
      </c>
      <c r="D18" s="18">
        <v>25506</v>
      </c>
      <c r="E18" s="13"/>
      <c r="F18" s="19">
        <v>36</v>
      </c>
      <c r="G18" s="18">
        <v>14096</v>
      </c>
      <c r="H18" s="18">
        <v>14010</v>
      </c>
      <c r="I18" s="18">
        <v>28108</v>
      </c>
      <c r="J18" s="10"/>
      <c r="K18" s="19">
        <v>66</v>
      </c>
      <c r="L18" s="18">
        <v>8606</v>
      </c>
      <c r="M18" s="18">
        <v>9174</v>
      </c>
      <c r="N18" s="18">
        <v>17782</v>
      </c>
    </row>
    <row r="19" spans="1:14" x14ac:dyDescent="0.25">
      <c r="A19" s="19">
        <v>7</v>
      </c>
      <c r="B19" s="18">
        <v>12929</v>
      </c>
      <c r="C19" s="18">
        <v>12022</v>
      </c>
      <c r="D19" s="18">
        <v>24956</v>
      </c>
      <c r="E19" s="13"/>
      <c r="F19" s="19">
        <v>37</v>
      </c>
      <c r="G19" s="18">
        <v>13457</v>
      </c>
      <c r="H19" s="18">
        <v>13762</v>
      </c>
      <c r="I19" s="18">
        <v>27223</v>
      </c>
      <c r="J19" s="10"/>
      <c r="K19" s="19">
        <v>67</v>
      </c>
      <c r="L19" s="18">
        <v>8299</v>
      </c>
      <c r="M19" s="18">
        <v>9007</v>
      </c>
      <c r="N19" s="18">
        <v>17297</v>
      </c>
    </row>
    <row r="20" spans="1:14" x14ac:dyDescent="0.25">
      <c r="A20" s="19">
        <v>8</v>
      </c>
      <c r="B20" s="18">
        <v>13075</v>
      </c>
      <c r="C20" s="18">
        <v>12439</v>
      </c>
      <c r="D20" s="18">
        <v>25517</v>
      </c>
      <c r="E20" s="13"/>
      <c r="F20" s="19">
        <v>38</v>
      </c>
      <c r="G20" s="18">
        <v>13413</v>
      </c>
      <c r="H20" s="18">
        <v>13260</v>
      </c>
      <c r="I20" s="18">
        <v>26673</v>
      </c>
      <c r="J20" s="10"/>
      <c r="K20" s="19">
        <v>68</v>
      </c>
      <c r="L20" s="18">
        <v>8525</v>
      </c>
      <c r="M20" s="18">
        <v>8792</v>
      </c>
      <c r="N20" s="18">
        <v>17316</v>
      </c>
    </row>
    <row r="21" spans="1:14" x14ac:dyDescent="0.25">
      <c r="A21" s="19">
        <v>9</v>
      </c>
      <c r="B21" s="18">
        <v>12977</v>
      </c>
      <c r="C21" s="18">
        <v>12238</v>
      </c>
      <c r="D21" s="18">
        <v>25223</v>
      </c>
      <c r="E21" s="13"/>
      <c r="F21" s="19">
        <v>39</v>
      </c>
      <c r="G21" s="18">
        <v>13019</v>
      </c>
      <c r="H21" s="18">
        <v>13160</v>
      </c>
      <c r="I21" s="18">
        <v>26181</v>
      </c>
      <c r="J21" s="10"/>
      <c r="K21" s="19">
        <v>69</v>
      </c>
      <c r="L21" s="18">
        <v>8685</v>
      </c>
      <c r="M21" s="18">
        <v>9235</v>
      </c>
      <c r="N21" s="18">
        <v>17919</v>
      </c>
    </row>
    <row r="22" spans="1:14" x14ac:dyDescent="0.25">
      <c r="A22" s="20" t="s">
        <v>15</v>
      </c>
      <c r="B22" s="21">
        <v>65142</v>
      </c>
      <c r="C22" s="21">
        <v>61685</v>
      </c>
      <c r="D22" s="21">
        <v>126833</v>
      </c>
      <c r="E22" s="20"/>
      <c r="F22" s="20" t="s">
        <v>16</v>
      </c>
      <c r="G22" s="21">
        <v>68747</v>
      </c>
      <c r="H22" s="21">
        <v>68877</v>
      </c>
      <c r="I22" s="21">
        <v>137621</v>
      </c>
      <c r="J22" s="22"/>
      <c r="K22" s="20" t="s">
        <v>17</v>
      </c>
      <c r="L22" s="21">
        <v>43125</v>
      </c>
      <c r="M22" s="21">
        <v>45643</v>
      </c>
      <c r="N22" s="21">
        <v>88770</v>
      </c>
    </row>
    <row r="23" spans="1:14" x14ac:dyDescent="0.25">
      <c r="A23" s="19">
        <v>10</v>
      </c>
      <c r="B23" s="18">
        <v>12570</v>
      </c>
      <c r="C23" s="18">
        <v>11864</v>
      </c>
      <c r="D23" s="18">
        <v>24434</v>
      </c>
      <c r="E23" s="13"/>
      <c r="F23" s="19">
        <v>40</v>
      </c>
      <c r="G23" s="18">
        <v>13198</v>
      </c>
      <c r="H23" s="18">
        <v>13403</v>
      </c>
      <c r="I23" s="18">
        <v>26605</v>
      </c>
      <c r="J23" s="10"/>
      <c r="K23" s="19">
        <v>70</v>
      </c>
      <c r="L23" s="18">
        <v>6890</v>
      </c>
      <c r="M23" s="18">
        <v>7187</v>
      </c>
      <c r="N23" s="18">
        <v>14076</v>
      </c>
    </row>
    <row r="24" spans="1:14" x14ac:dyDescent="0.25">
      <c r="A24" s="19">
        <v>11</v>
      </c>
      <c r="B24" s="18">
        <v>12014</v>
      </c>
      <c r="C24" s="18">
        <v>11332</v>
      </c>
      <c r="D24" s="18">
        <v>23349</v>
      </c>
      <c r="E24" s="13"/>
      <c r="F24" s="19">
        <v>41</v>
      </c>
      <c r="G24" s="18">
        <v>13091</v>
      </c>
      <c r="H24" s="18">
        <v>13245</v>
      </c>
      <c r="I24" s="18">
        <v>26341</v>
      </c>
      <c r="J24" s="10"/>
      <c r="K24" s="19">
        <v>71</v>
      </c>
      <c r="L24" s="18">
        <v>6455</v>
      </c>
      <c r="M24" s="18">
        <v>6842</v>
      </c>
      <c r="N24" s="18">
        <v>13297</v>
      </c>
    </row>
    <row r="25" spans="1:14" x14ac:dyDescent="0.25">
      <c r="A25" s="19">
        <v>12</v>
      </c>
      <c r="B25" s="18">
        <v>12118</v>
      </c>
      <c r="C25" s="18">
        <v>11286</v>
      </c>
      <c r="D25" s="18">
        <v>23405</v>
      </c>
      <c r="E25" s="13"/>
      <c r="F25" s="19">
        <v>42</v>
      </c>
      <c r="G25" s="18">
        <v>13032</v>
      </c>
      <c r="H25" s="18">
        <v>13485</v>
      </c>
      <c r="I25" s="18">
        <v>26516</v>
      </c>
      <c r="J25" s="10"/>
      <c r="K25" s="19">
        <v>72</v>
      </c>
      <c r="L25" s="18">
        <v>6399</v>
      </c>
      <c r="M25" s="18">
        <v>6754</v>
      </c>
      <c r="N25" s="18">
        <v>13152</v>
      </c>
    </row>
    <row r="26" spans="1:14" x14ac:dyDescent="0.25">
      <c r="A26" s="19">
        <v>13</v>
      </c>
      <c r="B26" s="18">
        <v>11643</v>
      </c>
      <c r="C26" s="18">
        <v>11333</v>
      </c>
      <c r="D26" s="18">
        <v>22973</v>
      </c>
      <c r="E26" s="13"/>
      <c r="F26" s="19">
        <v>43</v>
      </c>
      <c r="G26" s="18">
        <v>13393</v>
      </c>
      <c r="H26" s="18">
        <v>13650</v>
      </c>
      <c r="I26" s="18">
        <v>27041</v>
      </c>
      <c r="J26" s="10"/>
      <c r="K26" s="19">
        <v>73</v>
      </c>
      <c r="L26" s="18">
        <v>5521</v>
      </c>
      <c r="M26" s="18">
        <v>5999</v>
      </c>
      <c r="N26" s="18">
        <v>11525</v>
      </c>
    </row>
    <row r="27" spans="1:14" x14ac:dyDescent="0.25">
      <c r="A27" s="19">
        <v>14</v>
      </c>
      <c r="B27" s="18">
        <v>11624</v>
      </c>
      <c r="C27" s="18">
        <v>11001</v>
      </c>
      <c r="D27" s="18">
        <v>22626</v>
      </c>
      <c r="E27" s="13"/>
      <c r="F27" s="19">
        <v>44</v>
      </c>
      <c r="G27" s="18">
        <v>14015</v>
      </c>
      <c r="H27" s="18">
        <v>14472</v>
      </c>
      <c r="I27" s="18">
        <v>28484</v>
      </c>
      <c r="J27" s="10"/>
      <c r="K27" s="19">
        <v>74</v>
      </c>
      <c r="L27" s="18">
        <v>5598</v>
      </c>
      <c r="M27" s="18">
        <v>5958</v>
      </c>
      <c r="N27" s="18">
        <v>11551</v>
      </c>
    </row>
    <row r="28" spans="1:14" x14ac:dyDescent="0.25">
      <c r="A28" s="20" t="s">
        <v>18</v>
      </c>
      <c r="B28" s="21">
        <v>59965</v>
      </c>
      <c r="C28" s="21">
        <v>56820</v>
      </c>
      <c r="D28" s="21">
        <v>116781</v>
      </c>
      <c r="E28" s="20"/>
      <c r="F28" s="20" t="s">
        <v>19</v>
      </c>
      <c r="G28" s="21">
        <v>66728</v>
      </c>
      <c r="H28" s="21">
        <v>68258</v>
      </c>
      <c r="I28" s="21">
        <v>134986</v>
      </c>
      <c r="J28" s="22"/>
      <c r="K28" s="20" t="s">
        <v>20</v>
      </c>
      <c r="L28" s="21">
        <v>30857</v>
      </c>
      <c r="M28" s="21">
        <v>32742</v>
      </c>
      <c r="N28" s="21">
        <v>63597</v>
      </c>
    </row>
    <row r="29" spans="1:14" x14ac:dyDescent="0.25">
      <c r="A29" s="19">
        <v>15</v>
      </c>
      <c r="B29" s="18">
        <v>11990</v>
      </c>
      <c r="C29" s="18">
        <v>11397</v>
      </c>
      <c r="D29" s="18">
        <v>23387</v>
      </c>
      <c r="E29" s="13"/>
      <c r="F29" s="19">
        <v>45</v>
      </c>
      <c r="G29" s="18">
        <v>14251</v>
      </c>
      <c r="H29" s="18">
        <v>14617</v>
      </c>
      <c r="I29" s="18">
        <v>28870</v>
      </c>
      <c r="J29" s="10"/>
      <c r="K29" s="19">
        <v>75</v>
      </c>
      <c r="L29" s="18">
        <v>4926</v>
      </c>
      <c r="M29" s="18">
        <v>5683</v>
      </c>
      <c r="N29" s="18">
        <v>10611</v>
      </c>
    </row>
    <row r="30" spans="1:14" x14ac:dyDescent="0.25">
      <c r="A30" s="19">
        <v>16</v>
      </c>
      <c r="B30" s="18">
        <v>11979</v>
      </c>
      <c r="C30" s="18">
        <v>11618</v>
      </c>
      <c r="D30" s="18">
        <v>23596</v>
      </c>
      <c r="E30" s="13"/>
      <c r="F30" s="19">
        <v>46</v>
      </c>
      <c r="G30" s="18">
        <v>13480</v>
      </c>
      <c r="H30" s="18">
        <v>13642</v>
      </c>
      <c r="I30" s="18">
        <v>27124</v>
      </c>
      <c r="J30" s="10"/>
      <c r="K30" s="19">
        <v>76</v>
      </c>
      <c r="L30" s="18">
        <v>4772</v>
      </c>
      <c r="M30" s="18">
        <v>5339</v>
      </c>
      <c r="N30" s="18">
        <v>10113</v>
      </c>
    </row>
    <row r="31" spans="1:14" x14ac:dyDescent="0.25">
      <c r="A31" s="19">
        <v>17</v>
      </c>
      <c r="B31" s="18">
        <v>12292</v>
      </c>
      <c r="C31" s="18">
        <v>11715</v>
      </c>
      <c r="D31" s="18">
        <v>24001</v>
      </c>
      <c r="E31" s="13"/>
      <c r="F31" s="19">
        <v>47</v>
      </c>
      <c r="G31" s="18">
        <v>13429</v>
      </c>
      <c r="H31" s="18">
        <v>13657</v>
      </c>
      <c r="I31" s="18">
        <v>27087</v>
      </c>
      <c r="J31" s="10"/>
      <c r="K31" s="19">
        <v>77</v>
      </c>
      <c r="L31" s="18">
        <v>4534</v>
      </c>
      <c r="M31" s="18">
        <v>5160</v>
      </c>
      <c r="N31" s="18">
        <v>9692</v>
      </c>
    </row>
    <row r="32" spans="1:14" x14ac:dyDescent="0.25">
      <c r="A32" s="19">
        <v>18</v>
      </c>
      <c r="B32" s="18">
        <v>12289</v>
      </c>
      <c r="C32" s="18">
        <v>11696</v>
      </c>
      <c r="D32" s="18">
        <v>23988</v>
      </c>
      <c r="E32" s="13"/>
      <c r="F32" s="19">
        <v>48</v>
      </c>
      <c r="G32" s="18">
        <v>12799</v>
      </c>
      <c r="H32" s="18">
        <v>13052</v>
      </c>
      <c r="I32" s="18">
        <v>25852</v>
      </c>
      <c r="J32" s="10"/>
      <c r="K32" s="19">
        <v>78</v>
      </c>
      <c r="L32" s="18">
        <v>4211</v>
      </c>
      <c r="M32" s="18">
        <v>4968</v>
      </c>
      <c r="N32" s="18">
        <v>9181</v>
      </c>
    </row>
    <row r="33" spans="1:14" x14ac:dyDescent="0.25">
      <c r="A33" s="19">
        <v>19</v>
      </c>
      <c r="B33" s="18">
        <v>12849</v>
      </c>
      <c r="C33" s="18">
        <v>12306</v>
      </c>
      <c r="D33" s="18">
        <v>25153</v>
      </c>
      <c r="E33" s="13"/>
      <c r="F33" s="19">
        <v>49</v>
      </c>
      <c r="G33" s="18">
        <v>12515</v>
      </c>
      <c r="H33" s="18">
        <v>12750</v>
      </c>
      <c r="I33" s="18">
        <v>25263</v>
      </c>
      <c r="J33" s="10"/>
      <c r="K33" s="19">
        <v>79</v>
      </c>
      <c r="L33" s="18">
        <v>3865</v>
      </c>
      <c r="M33" s="18">
        <v>4579</v>
      </c>
      <c r="N33" s="18">
        <v>8446</v>
      </c>
    </row>
    <row r="34" spans="1:14" x14ac:dyDescent="0.25">
      <c r="A34" s="20" t="s">
        <v>21</v>
      </c>
      <c r="B34" s="21">
        <v>61400</v>
      </c>
      <c r="C34" s="21">
        <v>58729</v>
      </c>
      <c r="D34" s="21">
        <v>120129</v>
      </c>
      <c r="E34" s="20"/>
      <c r="F34" s="20" t="s">
        <v>22</v>
      </c>
      <c r="G34" s="21">
        <v>66480</v>
      </c>
      <c r="H34" s="21">
        <v>67715</v>
      </c>
      <c r="I34" s="21">
        <v>134195</v>
      </c>
      <c r="J34" s="22"/>
      <c r="K34" s="20" t="s">
        <v>23</v>
      </c>
      <c r="L34" s="21">
        <v>22310</v>
      </c>
      <c r="M34" s="21">
        <v>25731</v>
      </c>
      <c r="N34" s="21">
        <v>48038</v>
      </c>
    </row>
    <row r="35" spans="1:14" x14ac:dyDescent="0.25">
      <c r="A35" s="19">
        <v>20</v>
      </c>
      <c r="B35" s="18">
        <v>13435</v>
      </c>
      <c r="C35" s="18">
        <v>12550</v>
      </c>
      <c r="D35" s="18">
        <v>25981</v>
      </c>
      <c r="E35" s="13"/>
      <c r="F35" s="19">
        <v>50</v>
      </c>
      <c r="G35" s="18">
        <v>12318</v>
      </c>
      <c r="H35" s="18">
        <v>12577</v>
      </c>
      <c r="I35" s="18">
        <v>24896</v>
      </c>
      <c r="J35" s="10"/>
      <c r="K35" s="13" t="s">
        <v>24</v>
      </c>
      <c r="L35" s="18">
        <v>14794</v>
      </c>
      <c r="M35" s="18">
        <v>19170</v>
      </c>
      <c r="N35" s="18">
        <v>33960</v>
      </c>
    </row>
    <row r="36" spans="1:14" x14ac:dyDescent="0.25">
      <c r="A36" s="19">
        <v>21</v>
      </c>
      <c r="B36" s="18">
        <v>13779</v>
      </c>
      <c r="C36" s="18">
        <v>12807</v>
      </c>
      <c r="D36" s="18">
        <v>26589</v>
      </c>
      <c r="E36" s="13"/>
      <c r="F36" s="19">
        <v>51</v>
      </c>
      <c r="G36" s="18">
        <v>12188</v>
      </c>
      <c r="H36" s="18">
        <v>12537</v>
      </c>
      <c r="I36" s="18">
        <v>24726</v>
      </c>
      <c r="J36" s="10"/>
      <c r="K36" s="13" t="s">
        <v>25</v>
      </c>
      <c r="L36" s="18">
        <v>8756</v>
      </c>
      <c r="M36" s="18">
        <v>13330</v>
      </c>
      <c r="N36" s="18">
        <v>22090</v>
      </c>
    </row>
    <row r="37" spans="1:14" x14ac:dyDescent="0.25">
      <c r="A37" s="19">
        <v>22</v>
      </c>
      <c r="B37" s="18">
        <v>13672</v>
      </c>
      <c r="C37" s="18">
        <v>12882</v>
      </c>
      <c r="D37" s="18">
        <v>26552</v>
      </c>
      <c r="E37" s="13"/>
      <c r="F37" s="19">
        <v>52</v>
      </c>
      <c r="G37" s="18">
        <v>12514</v>
      </c>
      <c r="H37" s="18">
        <v>12715</v>
      </c>
      <c r="I37" s="18">
        <v>25229</v>
      </c>
      <c r="J37" s="10"/>
      <c r="K37" s="13" t="s">
        <v>26</v>
      </c>
      <c r="L37" s="18">
        <v>3234</v>
      </c>
      <c r="M37" s="18">
        <v>6691</v>
      </c>
      <c r="N37" s="18">
        <v>9925</v>
      </c>
    </row>
    <row r="38" spans="1:14" x14ac:dyDescent="0.25">
      <c r="A38" s="19">
        <v>23</v>
      </c>
      <c r="B38" s="18">
        <v>13639</v>
      </c>
      <c r="C38" s="18">
        <v>13345</v>
      </c>
      <c r="D38" s="18">
        <v>26982</v>
      </c>
      <c r="E38" s="13"/>
      <c r="F38" s="19">
        <v>53</v>
      </c>
      <c r="G38" s="18">
        <v>12327</v>
      </c>
      <c r="H38" s="18">
        <v>12697</v>
      </c>
      <c r="I38" s="18">
        <v>25024</v>
      </c>
      <c r="J38" s="10"/>
      <c r="K38" s="13" t="s">
        <v>27</v>
      </c>
      <c r="L38" s="18">
        <v>648</v>
      </c>
      <c r="M38" s="18">
        <v>1823</v>
      </c>
      <c r="N38" s="18">
        <v>2468</v>
      </c>
    </row>
    <row r="39" spans="1:14" x14ac:dyDescent="0.25">
      <c r="A39" s="19">
        <v>24</v>
      </c>
      <c r="B39" s="18">
        <v>13825</v>
      </c>
      <c r="C39" s="18">
        <v>13495</v>
      </c>
      <c r="D39" s="18">
        <v>27321</v>
      </c>
      <c r="E39" s="13"/>
      <c r="F39" s="19">
        <v>54</v>
      </c>
      <c r="G39" s="18">
        <v>12235</v>
      </c>
      <c r="H39" s="18">
        <v>12391</v>
      </c>
      <c r="I39" s="18">
        <v>24617</v>
      </c>
      <c r="J39" s="10"/>
      <c r="K39" s="13" t="s">
        <v>28</v>
      </c>
      <c r="L39" s="18">
        <v>32</v>
      </c>
      <c r="M39" s="18">
        <v>134</v>
      </c>
      <c r="N39" s="18">
        <v>165</v>
      </c>
    </row>
    <row r="40" spans="1:14" x14ac:dyDescent="0.25">
      <c r="A40" s="20" t="s">
        <v>29</v>
      </c>
      <c r="B40" s="21">
        <v>68351</v>
      </c>
      <c r="C40" s="21">
        <v>65083</v>
      </c>
      <c r="D40" s="21">
        <v>133434</v>
      </c>
      <c r="E40" s="20"/>
      <c r="F40" s="20" t="s">
        <v>30</v>
      </c>
      <c r="G40" s="21">
        <v>61581</v>
      </c>
      <c r="H40" s="21">
        <v>62922</v>
      </c>
      <c r="I40" s="21">
        <v>124498</v>
      </c>
      <c r="J40" s="22"/>
      <c r="K40" s="23"/>
      <c r="L40" s="22"/>
      <c r="M40" s="22"/>
      <c r="N40" s="22"/>
    </row>
    <row r="41" spans="1:14" x14ac:dyDescent="0.25">
      <c r="A41" s="19">
        <v>25</v>
      </c>
      <c r="B41" s="18">
        <v>14398</v>
      </c>
      <c r="C41" s="18">
        <v>14172</v>
      </c>
      <c r="D41" s="18">
        <v>28575</v>
      </c>
      <c r="E41" s="13"/>
      <c r="F41" s="19">
        <v>55</v>
      </c>
      <c r="G41" s="18">
        <v>11683</v>
      </c>
      <c r="H41" s="18">
        <v>12293</v>
      </c>
      <c r="I41" s="18">
        <v>23976</v>
      </c>
      <c r="J41" s="10"/>
      <c r="K41" s="24" t="s">
        <v>31</v>
      </c>
      <c r="L41" s="25">
        <v>963536</v>
      </c>
      <c r="M41" s="25">
        <v>980326</v>
      </c>
      <c r="N41" s="25">
        <v>1943858</v>
      </c>
    </row>
    <row r="42" spans="1:14" x14ac:dyDescent="0.25">
      <c r="A42" s="19">
        <v>26</v>
      </c>
      <c r="B42" s="18">
        <v>15006</v>
      </c>
      <c r="C42" s="18">
        <v>14783</v>
      </c>
      <c r="D42" s="18">
        <v>29792</v>
      </c>
      <c r="E42" s="13"/>
      <c r="F42" s="19">
        <v>56</v>
      </c>
      <c r="G42" s="18">
        <v>11408</v>
      </c>
      <c r="H42" s="18">
        <v>11994</v>
      </c>
      <c r="I42" s="18">
        <v>23402</v>
      </c>
      <c r="J42" s="10"/>
      <c r="K42" s="26"/>
      <c r="L42" s="18"/>
      <c r="M42" s="18"/>
      <c r="N42" s="18"/>
    </row>
    <row r="43" spans="1:14" x14ac:dyDescent="0.25">
      <c r="A43" s="13">
        <v>27</v>
      </c>
      <c r="B43" s="18">
        <v>14874</v>
      </c>
      <c r="C43" s="18">
        <v>15163</v>
      </c>
      <c r="D43" s="18">
        <v>30039</v>
      </c>
      <c r="E43" s="13"/>
      <c r="F43" s="19">
        <v>57</v>
      </c>
      <c r="G43" s="18">
        <v>10909</v>
      </c>
      <c r="H43" s="18">
        <v>11482</v>
      </c>
      <c r="I43" s="18">
        <v>22390</v>
      </c>
      <c r="J43" s="10"/>
      <c r="K43" s="10"/>
      <c r="L43" s="18"/>
      <c r="M43" s="18"/>
      <c r="N43" s="18"/>
    </row>
    <row r="44" spans="1:14" x14ac:dyDescent="0.25">
      <c r="A44" s="13">
        <v>28</v>
      </c>
      <c r="B44" s="18">
        <v>15187</v>
      </c>
      <c r="C44" s="18">
        <v>15610</v>
      </c>
      <c r="D44" s="18">
        <v>30795</v>
      </c>
      <c r="E44" s="13"/>
      <c r="F44" s="19">
        <v>58</v>
      </c>
      <c r="G44" s="18">
        <v>10620</v>
      </c>
      <c r="H44" s="18">
        <v>11245</v>
      </c>
      <c r="I44" s="18">
        <v>21866</v>
      </c>
      <c r="J44" s="10"/>
      <c r="K44" s="10"/>
      <c r="L44" s="18"/>
      <c r="M44" s="18"/>
      <c r="N44" s="18"/>
    </row>
    <row r="45" spans="1:14" x14ac:dyDescent="0.25">
      <c r="A45" s="13">
        <v>29</v>
      </c>
      <c r="B45" s="18">
        <v>15416</v>
      </c>
      <c r="C45" s="18">
        <v>15716</v>
      </c>
      <c r="D45" s="18">
        <v>31132</v>
      </c>
      <c r="E45" s="13"/>
      <c r="F45" s="19">
        <v>59</v>
      </c>
      <c r="G45" s="18">
        <v>10339</v>
      </c>
      <c r="H45" s="18">
        <v>11049</v>
      </c>
      <c r="I45" s="18">
        <v>21391</v>
      </c>
      <c r="J45" s="10"/>
      <c r="K45" s="10"/>
      <c r="L45" s="18"/>
      <c r="M45" s="18"/>
      <c r="N45" s="18"/>
    </row>
    <row r="46" spans="1:14" x14ac:dyDescent="0.25">
      <c r="A46" s="20" t="s">
        <v>32</v>
      </c>
      <c r="B46" s="21">
        <v>74881</v>
      </c>
      <c r="C46" s="21">
        <v>75449</v>
      </c>
      <c r="D46" s="21">
        <v>150329</v>
      </c>
      <c r="E46" s="20"/>
      <c r="F46" s="20" t="s">
        <v>33</v>
      </c>
      <c r="G46" s="21">
        <v>54954</v>
      </c>
      <c r="H46" s="21">
        <v>58065</v>
      </c>
      <c r="I46" s="21">
        <v>113020</v>
      </c>
      <c r="J46" s="22"/>
      <c r="K46" s="22"/>
      <c r="L46" s="27"/>
      <c r="M46" s="27"/>
      <c r="N46" s="27"/>
    </row>
    <row r="49" spans="1:8" x14ac:dyDescent="0.25">
      <c r="A49" t="s">
        <v>34</v>
      </c>
    </row>
    <row r="50" spans="1:8" x14ac:dyDescent="0.25">
      <c r="A50" s="28" t="s">
        <v>35</v>
      </c>
    </row>
    <row r="51" spans="1:8" x14ac:dyDescent="0.25">
      <c r="A51" t="s">
        <v>4</v>
      </c>
      <c r="B51" t="s">
        <v>36</v>
      </c>
      <c r="C51" t="s">
        <v>37</v>
      </c>
      <c r="D51" t="s">
        <v>31</v>
      </c>
      <c r="E51" t="s">
        <v>39</v>
      </c>
      <c r="F51" t="s">
        <v>38</v>
      </c>
      <c r="G51" t="s">
        <v>40</v>
      </c>
      <c r="H51" t="s">
        <v>41</v>
      </c>
    </row>
    <row r="52" spans="1:8" x14ac:dyDescent="0.25">
      <c r="A52">
        <f>A11</f>
        <v>0</v>
      </c>
      <c r="B52" s="29">
        <f t="shared" ref="B52:D52" si="0">B11</f>
        <v>12701</v>
      </c>
      <c r="C52" s="29">
        <f t="shared" si="0"/>
        <v>11921</v>
      </c>
      <c r="D52" s="29">
        <f t="shared" si="0"/>
        <v>24625</v>
      </c>
      <c r="E52" s="30">
        <f>D52/D$137</f>
        <v>1.2668099898192205E-2</v>
      </c>
      <c r="F52" s="30">
        <f>E52</f>
        <v>1.2668099898192205E-2</v>
      </c>
      <c r="G52" s="31">
        <v>0</v>
      </c>
      <c r="H52" s="30">
        <f>G52</f>
        <v>0</v>
      </c>
    </row>
    <row r="53" spans="1:8" x14ac:dyDescent="0.25">
      <c r="A53">
        <f t="shared" ref="A53:D53" si="1">A12</f>
        <v>1</v>
      </c>
      <c r="B53" s="29">
        <f t="shared" si="1"/>
        <v>13302</v>
      </c>
      <c r="C53" s="29">
        <f t="shared" si="1"/>
        <v>12389</v>
      </c>
      <c r="D53" s="29">
        <f t="shared" si="1"/>
        <v>25689</v>
      </c>
      <c r="E53" s="30">
        <f>D53/D$137</f>
        <v>1.3215464701915107E-2</v>
      </c>
      <c r="F53" s="30">
        <f>F52+E53</f>
        <v>2.5883564600107312E-2</v>
      </c>
      <c r="G53" s="31">
        <v>0</v>
      </c>
      <c r="H53" s="30">
        <f>H52+G53</f>
        <v>0</v>
      </c>
    </row>
    <row r="54" spans="1:8" x14ac:dyDescent="0.25">
      <c r="A54">
        <f t="shared" ref="A54:D54" si="2">A13</f>
        <v>2</v>
      </c>
      <c r="B54" s="29">
        <f t="shared" si="2"/>
        <v>12948</v>
      </c>
      <c r="C54" s="29">
        <f t="shared" si="2"/>
        <v>12546</v>
      </c>
      <c r="D54" s="29">
        <f t="shared" si="2"/>
        <v>25487</v>
      </c>
      <c r="E54" s="30">
        <f t="shared" ref="E54:E117" si="3">D54/D$137</f>
        <v>1.3111547699704558E-2</v>
      </c>
      <c r="F54" s="30">
        <f t="shared" ref="F54:F117" si="4">F53+E54</f>
        <v>3.8995112299811868E-2</v>
      </c>
      <c r="G54" s="31">
        <v>0</v>
      </c>
      <c r="H54" s="30">
        <f t="shared" ref="H54:H117" si="5">H53+G54</f>
        <v>0</v>
      </c>
    </row>
    <row r="55" spans="1:8" x14ac:dyDescent="0.25">
      <c r="A55">
        <f t="shared" ref="A55:D55" si="6">A14</f>
        <v>3</v>
      </c>
      <c r="B55" s="29">
        <f t="shared" si="6"/>
        <v>13172</v>
      </c>
      <c r="C55" s="29">
        <f t="shared" si="6"/>
        <v>12415</v>
      </c>
      <c r="D55" s="29">
        <f t="shared" si="6"/>
        <v>25591</v>
      </c>
      <c r="E55" s="30">
        <f t="shared" si="3"/>
        <v>1.3165049522624841E-2</v>
      </c>
      <c r="F55" s="30">
        <f t="shared" si="4"/>
        <v>5.2160161822436713E-2</v>
      </c>
      <c r="G55" s="31">
        <v>0</v>
      </c>
      <c r="H55" s="30">
        <f t="shared" si="5"/>
        <v>0</v>
      </c>
    </row>
    <row r="56" spans="1:8" x14ac:dyDescent="0.25">
      <c r="A56">
        <f t="shared" ref="A56:D56" si="7">A15</f>
        <v>4</v>
      </c>
      <c r="B56" s="29">
        <f t="shared" si="7"/>
        <v>12916</v>
      </c>
      <c r="C56" s="29">
        <f t="shared" si="7"/>
        <v>12408</v>
      </c>
      <c r="D56" s="29">
        <f t="shared" si="7"/>
        <v>25324</v>
      </c>
      <c r="E56" s="30">
        <f t="shared" si="3"/>
        <v>1.3027693881089111E-2</v>
      </c>
      <c r="F56" s="30">
        <f t="shared" si="4"/>
        <v>6.5187855703525824E-2</v>
      </c>
      <c r="G56" s="31">
        <v>0</v>
      </c>
      <c r="H56" s="30">
        <f t="shared" si="5"/>
        <v>0</v>
      </c>
    </row>
    <row r="57" spans="1:8" x14ac:dyDescent="0.25">
      <c r="A57">
        <f>A17</f>
        <v>5</v>
      </c>
      <c r="B57" s="29">
        <f t="shared" ref="B57:D57" si="8">B17</f>
        <v>12995</v>
      </c>
      <c r="C57" s="29">
        <f t="shared" si="8"/>
        <v>12635</v>
      </c>
      <c r="D57" s="29">
        <f t="shared" si="8"/>
        <v>25634</v>
      </c>
      <c r="E57" s="30">
        <f t="shared" si="3"/>
        <v>1.3187170468639958E-2</v>
      </c>
      <c r="F57" s="30">
        <f t="shared" si="4"/>
        <v>7.8375026172165782E-2</v>
      </c>
      <c r="G57" s="31">
        <v>0</v>
      </c>
      <c r="H57" s="30">
        <f t="shared" si="5"/>
        <v>0</v>
      </c>
    </row>
    <row r="58" spans="1:8" x14ac:dyDescent="0.25">
      <c r="A58">
        <f t="shared" ref="A58:D58" si="9">A18</f>
        <v>6</v>
      </c>
      <c r="B58" s="29">
        <f t="shared" si="9"/>
        <v>13154</v>
      </c>
      <c r="C58" s="29">
        <f t="shared" si="9"/>
        <v>12350</v>
      </c>
      <c r="D58" s="29">
        <f t="shared" si="9"/>
        <v>25506</v>
      </c>
      <c r="E58" s="30">
        <f t="shared" si="3"/>
        <v>1.3121322071199608E-2</v>
      </c>
      <c r="F58" s="30">
        <f t="shared" si="4"/>
        <v>9.1496348243365389E-2</v>
      </c>
      <c r="G58" s="31">
        <v>0</v>
      </c>
      <c r="H58" s="30">
        <f t="shared" si="5"/>
        <v>0</v>
      </c>
    </row>
    <row r="59" spans="1:8" x14ac:dyDescent="0.25">
      <c r="A59">
        <f t="shared" ref="A59:D59" si="10">A19</f>
        <v>7</v>
      </c>
      <c r="B59" s="29">
        <f t="shared" si="10"/>
        <v>12929</v>
      </c>
      <c r="C59" s="29">
        <f t="shared" si="10"/>
        <v>12022</v>
      </c>
      <c r="D59" s="29">
        <f t="shared" si="10"/>
        <v>24956</v>
      </c>
      <c r="E59" s="30">
        <f t="shared" si="3"/>
        <v>1.2838379738448107E-2</v>
      </c>
      <c r="F59" s="30">
        <f t="shared" si="4"/>
        <v>0.10433472798181349</v>
      </c>
      <c r="G59" s="31">
        <v>0</v>
      </c>
      <c r="H59" s="30">
        <f t="shared" si="5"/>
        <v>0</v>
      </c>
    </row>
    <row r="60" spans="1:8" x14ac:dyDescent="0.25">
      <c r="A60">
        <f t="shared" ref="A60:D60" si="11">A20</f>
        <v>8</v>
      </c>
      <c r="B60" s="29">
        <f t="shared" si="11"/>
        <v>13075</v>
      </c>
      <c r="C60" s="29">
        <f t="shared" si="11"/>
        <v>12439</v>
      </c>
      <c r="D60" s="29">
        <f t="shared" si="11"/>
        <v>25517</v>
      </c>
      <c r="E60" s="30">
        <f t="shared" si="3"/>
        <v>1.3126980917854639E-2</v>
      </c>
      <c r="F60" s="30">
        <f t="shared" si="4"/>
        <v>0.11746170889966813</v>
      </c>
      <c r="G60" s="31">
        <v>0</v>
      </c>
      <c r="H60" s="30">
        <f t="shared" si="5"/>
        <v>0</v>
      </c>
    </row>
    <row r="61" spans="1:8" x14ac:dyDescent="0.25">
      <c r="A61">
        <f t="shared" ref="A61:D61" si="12">A21</f>
        <v>9</v>
      </c>
      <c r="B61" s="29">
        <f t="shared" si="12"/>
        <v>12977</v>
      </c>
      <c r="C61" s="29">
        <f t="shared" si="12"/>
        <v>12238</v>
      </c>
      <c r="D61" s="29">
        <f t="shared" si="12"/>
        <v>25223</v>
      </c>
      <c r="E61" s="30">
        <f t="shared" si="3"/>
        <v>1.2975735379983836E-2</v>
      </c>
      <c r="F61" s="30">
        <f t="shared" si="4"/>
        <v>0.13043744427965195</v>
      </c>
      <c r="G61" s="31">
        <v>0</v>
      </c>
      <c r="H61" s="30">
        <f t="shared" si="5"/>
        <v>0</v>
      </c>
    </row>
    <row r="62" spans="1:8" x14ac:dyDescent="0.25">
      <c r="A62">
        <f>A23</f>
        <v>10</v>
      </c>
      <c r="B62" s="29">
        <f t="shared" ref="B62:D62" si="13">B23</f>
        <v>12570</v>
      </c>
      <c r="C62" s="29">
        <f t="shared" si="13"/>
        <v>11864</v>
      </c>
      <c r="D62" s="29">
        <f t="shared" si="13"/>
        <v>24434</v>
      </c>
      <c r="E62" s="30">
        <f t="shared" si="3"/>
        <v>1.2569841742636683E-2</v>
      </c>
      <c r="F62" s="30">
        <f t="shared" si="4"/>
        <v>0.14300728602228863</v>
      </c>
      <c r="G62" s="31">
        <v>0</v>
      </c>
      <c r="H62" s="30">
        <f t="shared" si="5"/>
        <v>0</v>
      </c>
    </row>
    <row r="63" spans="1:8" x14ac:dyDescent="0.25">
      <c r="A63">
        <f t="shared" ref="A63:D63" si="14">A24</f>
        <v>11</v>
      </c>
      <c r="B63" s="29">
        <f t="shared" si="14"/>
        <v>12014</v>
      </c>
      <c r="C63" s="29">
        <f t="shared" si="14"/>
        <v>11332</v>
      </c>
      <c r="D63" s="29">
        <f t="shared" si="14"/>
        <v>23349</v>
      </c>
      <c r="E63" s="30">
        <f t="shared" si="3"/>
        <v>1.2011673686208722E-2</v>
      </c>
      <c r="F63" s="30">
        <f t="shared" si="4"/>
        <v>0.15501895970849736</v>
      </c>
      <c r="G63" s="31">
        <v>0</v>
      </c>
      <c r="H63" s="30">
        <f t="shared" si="5"/>
        <v>0</v>
      </c>
    </row>
    <row r="64" spans="1:8" x14ac:dyDescent="0.25">
      <c r="A64">
        <f t="shared" ref="A64:D64" si="15">A25</f>
        <v>12</v>
      </c>
      <c r="B64" s="29">
        <f t="shared" si="15"/>
        <v>12118</v>
      </c>
      <c r="C64" s="29">
        <f t="shared" si="15"/>
        <v>11286</v>
      </c>
      <c r="D64" s="29">
        <f t="shared" si="15"/>
        <v>23405</v>
      </c>
      <c r="E64" s="30">
        <f t="shared" si="3"/>
        <v>1.2040482360088875E-2</v>
      </c>
      <c r="F64" s="30">
        <f t="shared" si="4"/>
        <v>0.16705944206858622</v>
      </c>
      <c r="G64" s="31">
        <v>0</v>
      </c>
      <c r="H64" s="30">
        <f t="shared" si="5"/>
        <v>0</v>
      </c>
    </row>
    <row r="65" spans="1:8" x14ac:dyDescent="0.25">
      <c r="A65">
        <f t="shared" ref="A65:D65" si="16">A26</f>
        <v>13</v>
      </c>
      <c r="B65" s="29">
        <f t="shared" si="16"/>
        <v>11643</v>
      </c>
      <c r="C65" s="29">
        <f t="shared" si="16"/>
        <v>11333</v>
      </c>
      <c r="D65" s="29">
        <f t="shared" si="16"/>
        <v>22973</v>
      </c>
      <c r="E65" s="30">
        <f t="shared" si="3"/>
        <v>1.1818244018727695E-2</v>
      </c>
      <c r="F65" s="30">
        <f t="shared" si="4"/>
        <v>0.17887768608731391</v>
      </c>
      <c r="G65" s="31">
        <v>0</v>
      </c>
      <c r="H65" s="30">
        <f t="shared" si="5"/>
        <v>0</v>
      </c>
    </row>
    <row r="66" spans="1:8" x14ac:dyDescent="0.25">
      <c r="A66">
        <f t="shared" ref="A66:D66" si="17">A27</f>
        <v>14</v>
      </c>
      <c r="B66" s="29">
        <f t="shared" si="17"/>
        <v>11624</v>
      </c>
      <c r="C66" s="29">
        <f t="shared" si="17"/>
        <v>11001</v>
      </c>
      <c r="D66" s="29">
        <f t="shared" si="17"/>
        <v>22626</v>
      </c>
      <c r="E66" s="30">
        <f t="shared" si="3"/>
        <v>1.1639733128791749E-2</v>
      </c>
      <c r="F66" s="30">
        <f t="shared" si="4"/>
        <v>0.19051741921610565</v>
      </c>
      <c r="G66" s="31">
        <v>0</v>
      </c>
      <c r="H66" s="30">
        <f t="shared" si="5"/>
        <v>0</v>
      </c>
    </row>
    <row r="67" spans="1:8" x14ac:dyDescent="0.25">
      <c r="A67">
        <f>A29</f>
        <v>15</v>
      </c>
      <c r="B67" s="29">
        <f t="shared" ref="B67:D67" si="18">B29</f>
        <v>11990</v>
      </c>
      <c r="C67" s="29">
        <f t="shared" si="18"/>
        <v>11397</v>
      </c>
      <c r="D67" s="29">
        <f t="shared" si="18"/>
        <v>23387</v>
      </c>
      <c r="E67" s="30">
        <f t="shared" si="3"/>
        <v>1.2031222429198825E-2</v>
      </c>
      <c r="F67" s="30">
        <f t="shared" si="4"/>
        <v>0.20254864164530448</v>
      </c>
      <c r="G67" s="31">
        <v>0</v>
      </c>
      <c r="H67" s="30">
        <f t="shared" si="5"/>
        <v>0</v>
      </c>
    </row>
    <row r="68" spans="1:8" x14ac:dyDescent="0.25">
      <c r="A68">
        <f t="shared" ref="A68:D68" si="19">A30</f>
        <v>16</v>
      </c>
      <c r="B68" s="29">
        <f t="shared" si="19"/>
        <v>11979</v>
      </c>
      <c r="C68" s="29">
        <f t="shared" si="19"/>
        <v>11618</v>
      </c>
      <c r="D68" s="29">
        <f t="shared" si="19"/>
        <v>23596</v>
      </c>
      <c r="E68" s="30">
        <f t="shared" si="3"/>
        <v>1.2138740515644396E-2</v>
      </c>
      <c r="F68" s="30">
        <f t="shared" si="4"/>
        <v>0.21468738216094888</v>
      </c>
      <c r="G68" s="31">
        <v>0</v>
      </c>
      <c r="H68" s="30">
        <f t="shared" si="5"/>
        <v>0</v>
      </c>
    </row>
    <row r="69" spans="1:8" x14ac:dyDescent="0.25">
      <c r="A69">
        <f t="shared" ref="A69:D69" si="20">A31</f>
        <v>17</v>
      </c>
      <c r="B69" s="29">
        <f t="shared" si="20"/>
        <v>12292</v>
      </c>
      <c r="C69" s="29">
        <f t="shared" si="20"/>
        <v>11715</v>
      </c>
      <c r="D69" s="29">
        <f t="shared" si="20"/>
        <v>24001</v>
      </c>
      <c r="E69" s="30">
        <f t="shared" si="3"/>
        <v>1.2347088960670501E-2</v>
      </c>
      <c r="F69" s="30">
        <f t="shared" si="4"/>
        <v>0.22703447112161937</v>
      </c>
      <c r="G69" s="31">
        <v>0</v>
      </c>
      <c r="H69" s="30">
        <f t="shared" si="5"/>
        <v>0</v>
      </c>
    </row>
    <row r="70" spans="1:8" x14ac:dyDescent="0.25">
      <c r="A70">
        <f t="shared" ref="A70:D70" si="21">A32</f>
        <v>18</v>
      </c>
      <c r="B70" s="29">
        <f t="shared" si="21"/>
        <v>12289</v>
      </c>
      <c r="C70" s="29">
        <f t="shared" si="21"/>
        <v>11696</v>
      </c>
      <c r="D70" s="29">
        <f t="shared" si="21"/>
        <v>23988</v>
      </c>
      <c r="E70" s="30">
        <f t="shared" si="3"/>
        <v>1.2340401232805465E-2</v>
      </c>
      <c r="F70" s="30">
        <f t="shared" si="4"/>
        <v>0.23937487235442484</v>
      </c>
      <c r="G70" s="30">
        <f>D70/(SUM(D$70:D$136))</f>
        <v>1.5965008492309002E-2</v>
      </c>
      <c r="H70" s="30">
        <f t="shared" si="5"/>
        <v>1.5965008492309002E-2</v>
      </c>
    </row>
    <row r="71" spans="1:8" x14ac:dyDescent="0.25">
      <c r="A71">
        <f t="shared" ref="A71:D71" si="22">A33</f>
        <v>19</v>
      </c>
      <c r="B71" s="29">
        <f t="shared" si="22"/>
        <v>12849</v>
      </c>
      <c r="C71" s="29">
        <f t="shared" si="22"/>
        <v>12306</v>
      </c>
      <c r="D71" s="29">
        <f t="shared" si="22"/>
        <v>25153</v>
      </c>
      <c r="E71" s="30">
        <f t="shared" si="3"/>
        <v>1.2939724537633646E-2</v>
      </c>
      <c r="F71" s="30">
        <f t="shared" si="4"/>
        <v>0.25231459689205848</v>
      </c>
      <c r="G71" s="30">
        <f t="shared" ref="G71:G134" si="23">D71/(SUM(D$70:D$136))</f>
        <v>1.67403642907724E-2</v>
      </c>
      <c r="H71" s="30">
        <f t="shared" si="5"/>
        <v>3.2705372783081402E-2</v>
      </c>
    </row>
    <row r="72" spans="1:8" x14ac:dyDescent="0.25">
      <c r="A72">
        <f>A35</f>
        <v>20</v>
      </c>
      <c r="B72" s="29">
        <f t="shared" ref="B72:D72" si="24">B35</f>
        <v>13435</v>
      </c>
      <c r="C72" s="29">
        <f t="shared" si="24"/>
        <v>12550</v>
      </c>
      <c r="D72" s="29">
        <f t="shared" si="24"/>
        <v>25981</v>
      </c>
      <c r="E72" s="30">
        <f t="shared" si="3"/>
        <v>1.3365681358575904E-2</v>
      </c>
      <c r="F72" s="30">
        <f t="shared" si="4"/>
        <v>0.26568027825063439</v>
      </c>
      <c r="G72" s="30">
        <f t="shared" si="23"/>
        <v>1.7291432617920637E-2</v>
      </c>
      <c r="H72" s="30">
        <f t="shared" si="5"/>
        <v>4.9996805401002042E-2</v>
      </c>
    </row>
    <row r="73" spans="1:8" x14ac:dyDescent="0.25">
      <c r="A73">
        <f t="shared" ref="A73:D73" si="25">A36</f>
        <v>21</v>
      </c>
      <c r="B73" s="29">
        <f t="shared" si="25"/>
        <v>13779</v>
      </c>
      <c r="C73" s="29">
        <f t="shared" si="25"/>
        <v>12807</v>
      </c>
      <c r="D73" s="29">
        <f t="shared" si="25"/>
        <v>26589</v>
      </c>
      <c r="E73" s="30">
        <f t="shared" si="3"/>
        <v>1.3678461246417565E-2</v>
      </c>
      <c r="F73" s="30">
        <f t="shared" si="4"/>
        <v>0.27935873949705198</v>
      </c>
      <c r="G73" s="30">
        <f t="shared" si="23"/>
        <v>1.7696081824329E-2</v>
      </c>
      <c r="H73" s="30">
        <f t="shared" si="5"/>
        <v>6.7692887225331039E-2</v>
      </c>
    </row>
    <row r="74" spans="1:8" x14ac:dyDescent="0.25">
      <c r="A74">
        <f t="shared" ref="A74:D74" si="26">A37</f>
        <v>22</v>
      </c>
      <c r="B74" s="29">
        <f t="shared" si="26"/>
        <v>13672</v>
      </c>
      <c r="C74" s="29">
        <f t="shared" si="26"/>
        <v>12882</v>
      </c>
      <c r="D74" s="29">
        <f t="shared" si="26"/>
        <v>26552</v>
      </c>
      <c r="E74" s="30">
        <f t="shared" si="3"/>
        <v>1.3659426944032464E-2</v>
      </c>
      <c r="F74" s="30">
        <f t="shared" si="4"/>
        <v>0.29301816644108442</v>
      </c>
      <c r="G74" s="30">
        <f t="shared" si="23"/>
        <v>1.7671456790386387E-2</v>
      </c>
      <c r="H74" s="30">
        <f t="shared" si="5"/>
        <v>8.5364344015717422E-2</v>
      </c>
    </row>
    <row r="75" spans="1:8" x14ac:dyDescent="0.25">
      <c r="A75">
        <f t="shared" ref="A75:D75" si="27">A38</f>
        <v>23</v>
      </c>
      <c r="B75" s="29">
        <f t="shared" si="27"/>
        <v>13639</v>
      </c>
      <c r="C75" s="29">
        <f t="shared" si="27"/>
        <v>13345</v>
      </c>
      <c r="D75" s="29">
        <f t="shared" si="27"/>
        <v>26982</v>
      </c>
      <c r="E75" s="30">
        <f t="shared" si="3"/>
        <v>1.3880636404183636E-2</v>
      </c>
      <c r="F75" s="30">
        <f t="shared" si="4"/>
        <v>0.30689880284526805</v>
      </c>
      <c r="G75" s="30">
        <f t="shared" si="23"/>
        <v>1.7957639617287038E-2</v>
      </c>
      <c r="H75" s="30">
        <f t="shared" si="5"/>
        <v>0.10332198363300446</v>
      </c>
    </row>
    <row r="76" spans="1:8" x14ac:dyDescent="0.25">
      <c r="A76">
        <f t="shared" ref="A76:D76" si="28">A39</f>
        <v>24</v>
      </c>
      <c r="B76" s="29">
        <f t="shared" si="28"/>
        <v>13825</v>
      </c>
      <c r="C76" s="29">
        <f t="shared" si="28"/>
        <v>13495</v>
      </c>
      <c r="D76" s="29">
        <f t="shared" si="28"/>
        <v>27321</v>
      </c>
      <c r="E76" s="30">
        <f t="shared" si="3"/>
        <v>1.4055031769279563E-2</v>
      </c>
      <c r="F76" s="30">
        <f t="shared" si="4"/>
        <v>0.32095383461454763</v>
      </c>
      <c r="G76" s="30">
        <f t="shared" si="23"/>
        <v>1.8183258171518019E-2</v>
      </c>
      <c r="H76" s="30">
        <f t="shared" si="5"/>
        <v>0.12150524180452248</v>
      </c>
    </row>
    <row r="77" spans="1:8" x14ac:dyDescent="0.25">
      <c r="A77">
        <f>A41</f>
        <v>25</v>
      </c>
      <c r="B77" s="29">
        <f t="shared" ref="B77:D77" si="29">B41</f>
        <v>14398</v>
      </c>
      <c r="C77" s="29">
        <f t="shared" si="29"/>
        <v>14172</v>
      </c>
      <c r="D77" s="29">
        <f t="shared" si="29"/>
        <v>28575</v>
      </c>
      <c r="E77" s="30">
        <f t="shared" si="3"/>
        <v>1.4700140287952985E-2</v>
      </c>
      <c r="F77" s="32">
        <f t="shared" si="4"/>
        <v>0.3356539749025006</v>
      </c>
      <c r="G77" s="30">
        <f t="shared" si="23"/>
        <v>1.9017847159735275E-2</v>
      </c>
      <c r="H77" s="30">
        <f t="shared" si="5"/>
        <v>0.14052308896425775</v>
      </c>
    </row>
    <row r="78" spans="1:8" x14ac:dyDescent="0.25">
      <c r="A78">
        <f t="shared" ref="A78:D78" si="30">A42</f>
        <v>26</v>
      </c>
      <c r="B78" s="29">
        <f t="shared" si="30"/>
        <v>15006</v>
      </c>
      <c r="C78" s="29">
        <f t="shared" si="30"/>
        <v>14783</v>
      </c>
      <c r="D78" s="29">
        <f t="shared" si="30"/>
        <v>29792</v>
      </c>
      <c r="E78" s="30">
        <f t="shared" si="3"/>
        <v>1.5326214504241306E-2</v>
      </c>
      <c r="F78" s="30">
        <f t="shared" si="4"/>
        <v>0.35098018940674192</v>
      </c>
      <c r="G78" s="30">
        <f t="shared" si="23"/>
        <v>1.9827811114009913E-2</v>
      </c>
      <c r="H78" s="30">
        <f t="shared" si="5"/>
        <v>0.16035090007826766</v>
      </c>
    </row>
    <row r="79" spans="1:8" x14ac:dyDescent="0.25">
      <c r="A79">
        <f t="shared" ref="A79:D79" si="31">A43</f>
        <v>27</v>
      </c>
      <c r="B79" s="29">
        <f t="shared" si="31"/>
        <v>14874</v>
      </c>
      <c r="C79" s="29">
        <f t="shared" si="31"/>
        <v>15163</v>
      </c>
      <c r="D79" s="29">
        <f t="shared" si="31"/>
        <v>30039</v>
      </c>
      <c r="E79" s="30">
        <f t="shared" si="3"/>
        <v>1.5453281333676979E-2</v>
      </c>
      <c r="F79" s="30">
        <f t="shared" si="4"/>
        <v>0.36643347074041888</v>
      </c>
      <c r="G79" s="30">
        <f t="shared" si="23"/>
        <v>1.9992199854113313E-2</v>
      </c>
      <c r="H79" s="30">
        <f t="shared" si="5"/>
        <v>0.18034309993238098</v>
      </c>
    </row>
    <row r="80" spans="1:8" x14ac:dyDescent="0.25">
      <c r="A80">
        <f t="shared" ref="A80:D80" si="32">A44</f>
        <v>28</v>
      </c>
      <c r="B80" s="29">
        <f t="shared" si="32"/>
        <v>15187</v>
      </c>
      <c r="C80" s="29">
        <f t="shared" si="32"/>
        <v>15610</v>
      </c>
      <c r="D80" s="29">
        <f t="shared" si="32"/>
        <v>30795</v>
      </c>
      <c r="E80" s="30">
        <f t="shared" si="3"/>
        <v>1.5842198431059044E-2</v>
      </c>
      <c r="F80" s="30">
        <f t="shared" si="4"/>
        <v>0.38227566917147793</v>
      </c>
      <c r="G80" s="30">
        <f t="shared" si="23"/>
        <v>2.0495349196292135E-2</v>
      </c>
      <c r="H80" s="30">
        <f t="shared" si="5"/>
        <v>0.20083844912867313</v>
      </c>
    </row>
    <row r="81" spans="1:8" x14ac:dyDescent="0.25">
      <c r="A81">
        <f t="shared" ref="A81:D81" si="33">A45</f>
        <v>29</v>
      </c>
      <c r="B81" s="29">
        <f t="shared" si="33"/>
        <v>15416</v>
      </c>
      <c r="C81" s="29">
        <f t="shared" si="33"/>
        <v>15716</v>
      </c>
      <c r="D81" s="29">
        <f t="shared" si="33"/>
        <v>31132</v>
      </c>
      <c r="E81" s="30">
        <f t="shared" si="3"/>
        <v>1.6015564914944963E-2</v>
      </c>
      <c r="F81" s="30">
        <f t="shared" si="4"/>
        <v>0.39829123408642286</v>
      </c>
      <c r="G81" s="30">
        <f t="shared" si="23"/>
        <v>2.0719636667607299E-2</v>
      </c>
      <c r="H81" s="30">
        <f t="shared" si="5"/>
        <v>0.22155808579628042</v>
      </c>
    </row>
    <row r="82" spans="1:8" x14ac:dyDescent="0.25">
      <c r="A82">
        <f>F11</f>
        <v>30</v>
      </c>
      <c r="B82" s="29">
        <f t="shared" ref="B82:D82" si="34">G11</f>
        <v>15994</v>
      </c>
      <c r="C82" s="29">
        <f t="shared" si="34"/>
        <v>16079</v>
      </c>
      <c r="D82" s="29">
        <f t="shared" si="34"/>
        <v>32074</v>
      </c>
      <c r="E82" s="30">
        <f t="shared" si="3"/>
        <v>1.6500167964857534E-2</v>
      </c>
      <c r="F82" s="30">
        <f t="shared" si="4"/>
        <v>0.4147914020512804</v>
      </c>
      <c r="G82" s="30">
        <f t="shared" si="23"/>
        <v>2.1346576720957102E-2</v>
      </c>
      <c r="H82" s="30">
        <f t="shared" si="5"/>
        <v>0.24290466251723752</v>
      </c>
    </row>
    <row r="83" spans="1:8" x14ac:dyDescent="0.25">
      <c r="A83">
        <f t="shared" ref="A83:A86" si="35">F12</f>
        <v>31</v>
      </c>
      <c r="B83" s="29">
        <f t="shared" ref="B83:B86" si="36">G12</f>
        <v>15683</v>
      </c>
      <c r="C83" s="29">
        <f t="shared" ref="C83:C86" si="37">H12</f>
        <v>15731</v>
      </c>
      <c r="D83" s="29">
        <f t="shared" ref="D83:D86" si="38">I12</f>
        <v>31416</v>
      </c>
      <c r="E83" s="30">
        <f t="shared" si="3"/>
        <v>1.6161666046765739E-2</v>
      </c>
      <c r="F83" s="30">
        <f t="shared" si="4"/>
        <v>0.43095306809804612</v>
      </c>
      <c r="G83" s="30">
        <f t="shared" si="23"/>
        <v>2.0908650441653312E-2</v>
      </c>
      <c r="H83" s="30">
        <f t="shared" si="5"/>
        <v>0.26381331295889082</v>
      </c>
    </row>
    <row r="84" spans="1:8" x14ac:dyDescent="0.25">
      <c r="A84">
        <f t="shared" si="35"/>
        <v>32</v>
      </c>
      <c r="B84" s="29">
        <f t="shared" si="36"/>
        <v>15596</v>
      </c>
      <c r="C84" s="29">
        <f t="shared" si="37"/>
        <v>15802</v>
      </c>
      <c r="D84" s="29">
        <f t="shared" si="38"/>
        <v>31390</v>
      </c>
      <c r="E84" s="30">
        <f t="shared" si="3"/>
        <v>1.6148290591035667E-2</v>
      </c>
      <c r="F84" s="30">
        <f t="shared" si="4"/>
        <v>0.4471013586890818</v>
      </c>
      <c r="G84" s="30">
        <f t="shared" si="23"/>
        <v>2.089134636374769E-2</v>
      </c>
      <c r="H84" s="30">
        <f t="shared" si="5"/>
        <v>0.2847046593226385</v>
      </c>
    </row>
    <row r="85" spans="1:8" x14ac:dyDescent="0.25">
      <c r="A85">
        <f t="shared" si="35"/>
        <v>33</v>
      </c>
      <c r="B85" s="29">
        <f t="shared" si="36"/>
        <v>15624</v>
      </c>
      <c r="C85" s="29">
        <f t="shared" si="37"/>
        <v>15470</v>
      </c>
      <c r="D85" s="29">
        <f t="shared" si="38"/>
        <v>31098</v>
      </c>
      <c r="E85" s="30">
        <f t="shared" si="3"/>
        <v>1.5998073934374871E-2</v>
      </c>
      <c r="F85" s="30">
        <f t="shared" si="4"/>
        <v>0.46309943262345665</v>
      </c>
      <c r="G85" s="30">
        <f t="shared" si="23"/>
        <v>2.0697008258038409E-2</v>
      </c>
      <c r="H85" s="30">
        <f t="shared" si="5"/>
        <v>0.30540166758067688</v>
      </c>
    </row>
    <row r="86" spans="1:8" x14ac:dyDescent="0.25">
      <c r="A86">
        <f t="shared" si="35"/>
        <v>34</v>
      </c>
      <c r="B86" s="29">
        <f t="shared" si="36"/>
        <v>15416</v>
      </c>
      <c r="C86" s="29">
        <f t="shared" si="37"/>
        <v>14957</v>
      </c>
      <c r="D86" s="29">
        <f t="shared" si="38"/>
        <v>30376</v>
      </c>
      <c r="E86" s="30">
        <f t="shared" si="3"/>
        <v>1.56266478175629E-2</v>
      </c>
      <c r="F86" s="30">
        <f t="shared" si="4"/>
        <v>0.47872608044101955</v>
      </c>
      <c r="G86" s="30">
        <f t="shared" si="23"/>
        <v>2.0216487325428474E-2</v>
      </c>
      <c r="H86" s="30">
        <f t="shared" si="5"/>
        <v>0.32561815490610535</v>
      </c>
    </row>
    <row r="87" spans="1:8" x14ac:dyDescent="0.25">
      <c r="A87">
        <f>F17</f>
        <v>35</v>
      </c>
      <c r="B87" s="29">
        <f t="shared" ref="B87:D87" si="39">G17</f>
        <v>14756</v>
      </c>
      <c r="C87" s="29">
        <f t="shared" si="39"/>
        <v>14678</v>
      </c>
      <c r="D87" s="29">
        <f t="shared" si="39"/>
        <v>29436</v>
      </c>
      <c r="E87" s="30">
        <f t="shared" si="3"/>
        <v>1.5143073648860333E-2</v>
      </c>
      <c r="F87" s="30">
        <f t="shared" si="4"/>
        <v>0.49386915408987986</v>
      </c>
      <c r="G87" s="30">
        <f t="shared" si="23"/>
        <v>1.9590878354994488E-2</v>
      </c>
      <c r="H87" s="32">
        <f t="shared" si="5"/>
        <v>0.34520903326109986</v>
      </c>
    </row>
    <row r="88" spans="1:8" x14ac:dyDescent="0.25">
      <c r="A88">
        <f t="shared" ref="A88:A91" si="40">F18</f>
        <v>36</v>
      </c>
      <c r="B88" s="29">
        <f t="shared" ref="B88:B91" si="41">G18</f>
        <v>14096</v>
      </c>
      <c r="C88" s="29">
        <f t="shared" ref="C88:C91" si="42">H18</f>
        <v>14010</v>
      </c>
      <c r="D88" s="29">
        <f t="shared" ref="D88:D91" si="43">I18</f>
        <v>28108</v>
      </c>
      <c r="E88" s="30">
        <f t="shared" si="3"/>
        <v>1.445989652541671E-2</v>
      </c>
      <c r="F88" s="30">
        <f t="shared" si="4"/>
        <v>0.50832905061529654</v>
      </c>
      <c r="G88" s="30">
        <f t="shared" si="23"/>
        <v>1.8707039298892007E-2</v>
      </c>
      <c r="H88" s="30">
        <f t="shared" si="5"/>
        <v>0.36391607255999187</v>
      </c>
    </row>
    <row r="89" spans="1:8" x14ac:dyDescent="0.25">
      <c r="A89">
        <f t="shared" si="40"/>
        <v>37</v>
      </c>
      <c r="B89" s="29">
        <f t="shared" si="41"/>
        <v>13457</v>
      </c>
      <c r="C89" s="29">
        <f t="shared" si="42"/>
        <v>13762</v>
      </c>
      <c r="D89" s="29">
        <f t="shared" si="43"/>
        <v>27223</v>
      </c>
      <c r="E89" s="30">
        <f t="shared" si="3"/>
        <v>1.4004616589989295E-2</v>
      </c>
      <c r="F89" s="30">
        <f t="shared" si="4"/>
        <v>0.52233366720528585</v>
      </c>
      <c r="G89" s="30">
        <f t="shared" si="23"/>
        <v>1.8118035108642988E-2</v>
      </c>
      <c r="H89" s="30">
        <f t="shared" si="5"/>
        <v>0.38203410766863488</v>
      </c>
    </row>
    <row r="90" spans="1:8" x14ac:dyDescent="0.25">
      <c r="A90">
        <f t="shared" si="40"/>
        <v>38</v>
      </c>
      <c r="B90" s="29">
        <f t="shared" si="41"/>
        <v>13413</v>
      </c>
      <c r="C90" s="29">
        <f t="shared" si="42"/>
        <v>13260</v>
      </c>
      <c r="D90" s="29">
        <f t="shared" si="43"/>
        <v>26673</v>
      </c>
      <c r="E90" s="30">
        <f t="shared" si="3"/>
        <v>1.3721674257237793E-2</v>
      </c>
      <c r="F90" s="30">
        <f t="shared" si="4"/>
        <v>0.53605534146252365</v>
      </c>
      <c r="G90" s="30">
        <f t="shared" si="23"/>
        <v>1.7751987306793313E-2</v>
      </c>
      <c r="H90" s="30">
        <f t="shared" si="5"/>
        <v>0.39978609497542822</v>
      </c>
    </row>
    <row r="91" spans="1:8" x14ac:dyDescent="0.25">
      <c r="A91">
        <f t="shared" si="40"/>
        <v>39</v>
      </c>
      <c r="B91" s="29">
        <f t="shared" si="41"/>
        <v>13019</v>
      </c>
      <c r="C91" s="29">
        <f t="shared" si="42"/>
        <v>13160</v>
      </c>
      <c r="D91" s="29">
        <f t="shared" si="43"/>
        <v>26181</v>
      </c>
      <c r="E91" s="30">
        <f t="shared" si="3"/>
        <v>1.3468569479576451E-2</v>
      </c>
      <c r="F91" s="30">
        <f t="shared" si="4"/>
        <v>0.54952391094210007</v>
      </c>
      <c r="G91" s="30">
        <f t="shared" si="23"/>
        <v>1.7424540909502333E-2</v>
      </c>
      <c r="H91" s="30">
        <f t="shared" si="5"/>
        <v>0.41721063588493057</v>
      </c>
    </row>
    <row r="92" spans="1:8" x14ac:dyDescent="0.25">
      <c r="A92">
        <f>F23</f>
        <v>40</v>
      </c>
      <c r="B92" s="29">
        <f t="shared" ref="B92:D92" si="44">G23</f>
        <v>13198</v>
      </c>
      <c r="C92" s="29">
        <f t="shared" si="44"/>
        <v>13403</v>
      </c>
      <c r="D92" s="29">
        <f t="shared" si="44"/>
        <v>26605</v>
      </c>
      <c r="E92" s="30">
        <f t="shared" si="3"/>
        <v>1.3686692296097609E-2</v>
      </c>
      <c r="F92" s="30">
        <f t="shared" si="4"/>
        <v>0.56321060323819772</v>
      </c>
      <c r="G92" s="30">
        <f t="shared" si="23"/>
        <v>1.7706730487655538E-2</v>
      </c>
      <c r="H92" s="30">
        <f t="shared" si="5"/>
        <v>0.4349173663725861</v>
      </c>
    </row>
    <row r="93" spans="1:8" x14ac:dyDescent="0.25">
      <c r="A93">
        <f t="shared" ref="A93:A96" si="45">F24</f>
        <v>41</v>
      </c>
      <c r="B93" s="29">
        <f t="shared" ref="B93:B96" si="46">G24</f>
        <v>13091</v>
      </c>
      <c r="C93" s="29">
        <f t="shared" ref="C93:C96" si="47">H24</f>
        <v>13245</v>
      </c>
      <c r="D93" s="29">
        <f t="shared" ref="D93:D96" si="48">I24</f>
        <v>26341</v>
      </c>
      <c r="E93" s="30">
        <f t="shared" si="3"/>
        <v>1.3550879976376887E-2</v>
      </c>
      <c r="F93" s="30">
        <f t="shared" si="4"/>
        <v>0.57676148321457466</v>
      </c>
      <c r="G93" s="30">
        <f t="shared" si="23"/>
        <v>1.7531027542767693E-2</v>
      </c>
      <c r="H93" s="30">
        <f t="shared" si="5"/>
        <v>0.4524483939153538</v>
      </c>
    </row>
    <row r="94" spans="1:8" x14ac:dyDescent="0.25">
      <c r="A94">
        <f t="shared" si="45"/>
        <v>42</v>
      </c>
      <c r="B94" s="29">
        <f t="shared" si="46"/>
        <v>13032</v>
      </c>
      <c r="C94" s="29">
        <f t="shared" si="47"/>
        <v>13485</v>
      </c>
      <c r="D94" s="29">
        <f t="shared" si="48"/>
        <v>26516</v>
      </c>
      <c r="E94" s="30">
        <f t="shared" si="3"/>
        <v>1.3640907082252365E-2</v>
      </c>
      <c r="F94" s="30">
        <f t="shared" si="4"/>
        <v>0.59040239029682706</v>
      </c>
      <c r="G94" s="30">
        <f t="shared" si="23"/>
        <v>1.7647497297901681E-2</v>
      </c>
      <c r="H94" s="30">
        <f t="shared" si="5"/>
        <v>0.47009589121325546</v>
      </c>
    </row>
    <row r="95" spans="1:8" x14ac:dyDescent="0.25">
      <c r="A95">
        <f t="shared" si="45"/>
        <v>43</v>
      </c>
      <c r="B95" s="29">
        <f t="shared" si="46"/>
        <v>13393</v>
      </c>
      <c r="C95" s="29">
        <f t="shared" si="47"/>
        <v>13650</v>
      </c>
      <c r="D95" s="29">
        <f t="shared" si="48"/>
        <v>27041</v>
      </c>
      <c r="E95" s="30">
        <f t="shared" si="3"/>
        <v>1.3910988399878798E-2</v>
      </c>
      <c r="F95" s="30">
        <f t="shared" si="4"/>
        <v>0.60431337869670587</v>
      </c>
      <c r="G95" s="30">
        <f t="shared" si="23"/>
        <v>1.799690656330364E-2</v>
      </c>
      <c r="H95" s="30">
        <f t="shared" si="5"/>
        <v>0.48809279777655912</v>
      </c>
    </row>
    <row r="96" spans="1:8" x14ac:dyDescent="0.25">
      <c r="A96">
        <f t="shared" si="45"/>
        <v>44</v>
      </c>
      <c r="B96" s="29">
        <f t="shared" si="46"/>
        <v>14015</v>
      </c>
      <c r="C96" s="29">
        <f t="shared" si="47"/>
        <v>14472</v>
      </c>
      <c r="D96" s="29">
        <f t="shared" si="48"/>
        <v>28484</v>
      </c>
      <c r="E96" s="30">
        <f t="shared" si="3"/>
        <v>1.4653326192897735E-2</v>
      </c>
      <c r="F96" s="30">
        <f t="shared" si="4"/>
        <v>0.61896670488960359</v>
      </c>
      <c r="G96" s="30">
        <f t="shared" si="23"/>
        <v>1.89572828870656E-2</v>
      </c>
      <c r="H96" s="30">
        <f t="shared" si="5"/>
        <v>0.50705008066362467</v>
      </c>
    </row>
    <row r="97" spans="1:8" x14ac:dyDescent="0.25">
      <c r="A97">
        <f>F29</f>
        <v>45</v>
      </c>
      <c r="B97" s="29">
        <f t="shared" ref="B97:D97" si="49">G29</f>
        <v>14251</v>
      </c>
      <c r="C97" s="29">
        <f t="shared" si="49"/>
        <v>14617</v>
      </c>
      <c r="D97" s="29">
        <f t="shared" si="49"/>
        <v>28870</v>
      </c>
      <c r="E97" s="30">
        <f t="shared" si="3"/>
        <v>1.485190026642879E-2</v>
      </c>
      <c r="F97" s="30">
        <f t="shared" si="4"/>
        <v>0.63381860515603239</v>
      </c>
      <c r="G97" s="30">
        <f t="shared" si="23"/>
        <v>1.9214181889818282E-2</v>
      </c>
      <c r="H97" s="30">
        <f t="shared" si="5"/>
        <v>0.52626426255344294</v>
      </c>
    </row>
    <row r="98" spans="1:8" x14ac:dyDescent="0.25">
      <c r="A98">
        <f t="shared" ref="A98:A101" si="50">F30</f>
        <v>46</v>
      </c>
      <c r="B98" s="29">
        <f t="shared" ref="B98:B101" si="51">G30</f>
        <v>13480</v>
      </c>
      <c r="C98" s="29">
        <f t="shared" ref="C98:C101" si="52">H30</f>
        <v>13642</v>
      </c>
      <c r="D98" s="29">
        <f t="shared" ref="D98:D101" si="53">I30</f>
        <v>27124</v>
      </c>
      <c r="E98" s="30">
        <f t="shared" si="3"/>
        <v>1.3953686970094024E-2</v>
      </c>
      <c r="F98" s="30">
        <f t="shared" si="4"/>
        <v>0.64777229212612641</v>
      </c>
      <c r="G98" s="30">
        <f t="shared" si="23"/>
        <v>1.8052146504310047E-2</v>
      </c>
      <c r="H98" s="30">
        <f t="shared" si="5"/>
        <v>0.54431640905775303</v>
      </c>
    </row>
    <row r="99" spans="1:8" x14ac:dyDescent="0.25">
      <c r="A99">
        <f t="shared" si="50"/>
        <v>47</v>
      </c>
      <c r="B99" s="29">
        <f t="shared" si="51"/>
        <v>13429</v>
      </c>
      <c r="C99" s="29">
        <f t="shared" si="52"/>
        <v>13657</v>
      </c>
      <c r="D99" s="29">
        <f t="shared" si="53"/>
        <v>27087</v>
      </c>
      <c r="E99" s="30">
        <f t="shared" si="3"/>
        <v>1.3934652667708923E-2</v>
      </c>
      <c r="F99" s="30">
        <f t="shared" si="4"/>
        <v>0.66170694479383529</v>
      </c>
      <c r="G99" s="30">
        <f t="shared" si="23"/>
        <v>1.8027521470367434E-2</v>
      </c>
      <c r="H99" s="30">
        <f t="shared" si="5"/>
        <v>0.56234393052812048</v>
      </c>
    </row>
    <row r="100" spans="1:8" x14ac:dyDescent="0.25">
      <c r="A100">
        <f t="shared" si="50"/>
        <v>48</v>
      </c>
      <c r="B100" s="29">
        <f t="shared" si="51"/>
        <v>12799</v>
      </c>
      <c r="C100" s="29">
        <f t="shared" si="52"/>
        <v>13052</v>
      </c>
      <c r="D100" s="29">
        <f t="shared" si="53"/>
        <v>25852</v>
      </c>
      <c r="E100" s="30">
        <f t="shared" si="3"/>
        <v>1.3299318520530554E-2</v>
      </c>
      <c r="F100" s="32">
        <f t="shared" si="4"/>
        <v>0.67500626331436586</v>
      </c>
      <c r="G100" s="30">
        <f t="shared" si="23"/>
        <v>1.720557776985044E-2</v>
      </c>
      <c r="H100" s="30">
        <f t="shared" si="5"/>
        <v>0.57954950829797092</v>
      </c>
    </row>
    <row r="101" spans="1:8" x14ac:dyDescent="0.25">
      <c r="A101">
        <f t="shared" si="50"/>
        <v>49</v>
      </c>
      <c r="B101" s="29">
        <f t="shared" si="51"/>
        <v>12515</v>
      </c>
      <c r="C101" s="29">
        <f t="shared" si="52"/>
        <v>12750</v>
      </c>
      <c r="D101" s="29">
        <f t="shared" si="53"/>
        <v>25263</v>
      </c>
      <c r="E101" s="30">
        <f t="shared" si="3"/>
        <v>1.2996313004183946E-2</v>
      </c>
      <c r="F101" s="30">
        <f t="shared" si="4"/>
        <v>0.68800257631854977</v>
      </c>
      <c r="G101" s="30">
        <f t="shared" si="23"/>
        <v>1.6813573851142335E-2</v>
      </c>
      <c r="H101" s="30">
        <f t="shared" si="5"/>
        <v>0.59636308214911327</v>
      </c>
    </row>
    <row r="102" spans="1:8" x14ac:dyDescent="0.25">
      <c r="A102">
        <f>F35</f>
        <v>50</v>
      </c>
      <c r="B102" s="29">
        <f t="shared" ref="B102:D102" si="54">G35</f>
        <v>12318</v>
      </c>
      <c r="C102" s="29">
        <f t="shared" si="54"/>
        <v>12577</v>
      </c>
      <c r="D102" s="29">
        <f t="shared" si="54"/>
        <v>24896</v>
      </c>
      <c r="E102" s="30">
        <f t="shared" si="3"/>
        <v>1.2807513302147943E-2</v>
      </c>
      <c r="F102" s="30">
        <f t="shared" si="4"/>
        <v>0.70081008962069768</v>
      </c>
      <c r="G102" s="30">
        <f t="shared" si="23"/>
        <v>1.6569320136089916E-2</v>
      </c>
      <c r="H102" s="30">
        <f t="shared" si="5"/>
        <v>0.61293240228520318</v>
      </c>
    </row>
    <row r="103" spans="1:8" x14ac:dyDescent="0.25">
      <c r="A103">
        <f t="shared" ref="A103:A106" si="55">F36</f>
        <v>51</v>
      </c>
      <c r="B103" s="29">
        <f t="shared" ref="B103:B106" si="56">G36</f>
        <v>12188</v>
      </c>
      <c r="C103" s="29">
        <f t="shared" ref="C103:C106" si="57">H36</f>
        <v>12537</v>
      </c>
      <c r="D103" s="29">
        <f t="shared" ref="D103:D106" si="58">I36</f>
        <v>24726</v>
      </c>
      <c r="E103" s="30">
        <f t="shared" si="3"/>
        <v>1.272005839929748E-2</v>
      </c>
      <c r="F103" s="30">
        <f t="shared" si="4"/>
        <v>0.71353014801999515</v>
      </c>
      <c r="G103" s="30">
        <f t="shared" si="23"/>
        <v>1.6456178088245472E-2</v>
      </c>
      <c r="H103" s="30">
        <f t="shared" si="5"/>
        <v>0.62938858037344869</v>
      </c>
    </row>
    <row r="104" spans="1:8" x14ac:dyDescent="0.25">
      <c r="A104">
        <f t="shared" si="55"/>
        <v>52</v>
      </c>
      <c r="B104" s="29">
        <f t="shared" si="56"/>
        <v>12514</v>
      </c>
      <c r="C104" s="29">
        <f t="shared" si="57"/>
        <v>12715</v>
      </c>
      <c r="D104" s="29">
        <f t="shared" si="58"/>
        <v>25229</v>
      </c>
      <c r="E104" s="30">
        <f t="shared" si="3"/>
        <v>1.2978822023613853E-2</v>
      </c>
      <c r="F104" s="30">
        <f t="shared" si="4"/>
        <v>0.72650897004360904</v>
      </c>
      <c r="G104" s="30">
        <f t="shared" si="23"/>
        <v>1.6790945441573446E-2</v>
      </c>
      <c r="H104" s="30">
        <f t="shared" si="5"/>
        <v>0.64617952581502214</v>
      </c>
    </row>
    <row r="105" spans="1:8" x14ac:dyDescent="0.25">
      <c r="A105">
        <f t="shared" si="55"/>
        <v>53</v>
      </c>
      <c r="B105" s="29">
        <f t="shared" si="56"/>
        <v>12327</v>
      </c>
      <c r="C105" s="29">
        <f t="shared" si="57"/>
        <v>12697</v>
      </c>
      <c r="D105" s="29">
        <f t="shared" si="58"/>
        <v>25024</v>
      </c>
      <c r="E105" s="30">
        <f t="shared" si="3"/>
        <v>1.2873361699588293E-2</v>
      </c>
      <c r="F105" s="30">
        <f t="shared" si="4"/>
        <v>0.73938233174319734</v>
      </c>
      <c r="G105" s="30">
        <f t="shared" si="23"/>
        <v>1.6654509442702206E-2</v>
      </c>
      <c r="H105" s="30">
        <f t="shared" si="5"/>
        <v>0.66283403525772433</v>
      </c>
    </row>
    <row r="106" spans="1:8" x14ac:dyDescent="0.25">
      <c r="A106">
        <f t="shared" si="55"/>
        <v>54</v>
      </c>
      <c r="B106" s="29">
        <f t="shared" si="56"/>
        <v>12235</v>
      </c>
      <c r="C106" s="29">
        <f t="shared" si="57"/>
        <v>12391</v>
      </c>
      <c r="D106" s="29">
        <f t="shared" si="58"/>
        <v>24617</v>
      </c>
      <c r="E106" s="30">
        <f t="shared" si="3"/>
        <v>1.2663984373352182E-2</v>
      </c>
      <c r="F106" s="30">
        <f t="shared" si="4"/>
        <v>0.75204631611654948</v>
      </c>
      <c r="G106" s="30">
        <f t="shared" si="23"/>
        <v>1.6383634069333446E-2</v>
      </c>
      <c r="H106" s="32">
        <f t="shared" si="5"/>
        <v>0.67921766932705774</v>
      </c>
    </row>
    <row r="107" spans="1:8" x14ac:dyDescent="0.25">
      <c r="A107">
        <f>F41</f>
        <v>55</v>
      </c>
      <c r="B107" s="29">
        <f t="shared" ref="B107:D107" si="59">G41</f>
        <v>11683</v>
      </c>
      <c r="C107" s="29">
        <f t="shared" si="59"/>
        <v>12293</v>
      </c>
      <c r="D107" s="29">
        <f t="shared" si="59"/>
        <v>23976</v>
      </c>
      <c r="E107" s="30">
        <f t="shared" si="3"/>
        <v>1.2334227945545433E-2</v>
      </c>
      <c r="F107" s="30">
        <f t="shared" si="4"/>
        <v>0.76438054406209488</v>
      </c>
      <c r="G107" s="30">
        <f t="shared" si="23"/>
        <v>1.5957021994814101E-2</v>
      </c>
      <c r="H107" s="30">
        <f t="shared" si="5"/>
        <v>0.69517469132187182</v>
      </c>
    </row>
    <row r="108" spans="1:8" x14ac:dyDescent="0.25">
      <c r="A108">
        <f t="shared" ref="A108:A111" si="60">F42</f>
        <v>56</v>
      </c>
      <c r="B108" s="29">
        <f t="shared" ref="B108:B111" si="61">G42</f>
        <v>11408</v>
      </c>
      <c r="C108" s="29">
        <f t="shared" ref="C108:C111" si="62">H42</f>
        <v>11994</v>
      </c>
      <c r="D108" s="29">
        <f t="shared" ref="D108:D111" si="63">I42</f>
        <v>23402</v>
      </c>
      <c r="E108" s="30">
        <f t="shared" si="3"/>
        <v>1.2038939038273867E-2</v>
      </c>
      <c r="F108" s="30">
        <f t="shared" si="4"/>
        <v>0.77641948310036879</v>
      </c>
      <c r="G108" s="30">
        <f t="shared" si="23"/>
        <v>1.5575001197974624E-2</v>
      </c>
      <c r="H108" s="30">
        <f t="shared" si="5"/>
        <v>0.71074969251984643</v>
      </c>
    </row>
    <row r="109" spans="1:8" x14ac:dyDescent="0.25">
      <c r="A109">
        <f t="shared" si="60"/>
        <v>57</v>
      </c>
      <c r="B109" s="29">
        <f t="shared" si="61"/>
        <v>10909</v>
      </c>
      <c r="C109" s="29">
        <f t="shared" si="62"/>
        <v>11482</v>
      </c>
      <c r="D109" s="29">
        <f t="shared" si="63"/>
        <v>22390</v>
      </c>
      <c r="E109" s="30">
        <f t="shared" si="3"/>
        <v>1.1518325146011105E-2</v>
      </c>
      <c r="F109" s="30">
        <f t="shared" si="4"/>
        <v>0.78793780824637993</v>
      </c>
      <c r="G109" s="30">
        <f t="shared" si="23"/>
        <v>1.4901473242571225E-2</v>
      </c>
      <c r="H109" s="30">
        <f t="shared" si="5"/>
        <v>0.72565116576241762</v>
      </c>
    </row>
    <row r="110" spans="1:8" x14ac:dyDescent="0.25">
      <c r="A110">
        <f t="shared" si="60"/>
        <v>58</v>
      </c>
      <c r="B110" s="29">
        <f t="shared" si="61"/>
        <v>10620</v>
      </c>
      <c r="C110" s="29">
        <f t="shared" si="62"/>
        <v>11245</v>
      </c>
      <c r="D110" s="29">
        <f t="shared" si="63"/>
        <v>21866</v>
      </c>
      <c r="E110" s="30">
        <f t="shared" si="3"/>
        <v>1.1248758268989675E-2</v>
      </c>
      <c r="F110" s="30">
        <f t="shared" si="4"/>
        <v>0.79918656651536957</v>
      </c>
      <c r="G110" s="30">
        <f t="shared" si="23"/>
        <v>1.4552729518627175E-2</v>
      </c>
      <c r="H110" s="30">
        <f t="shared" si="5"/>
        <v>0.7402038952810448</v>
      </c>
    </row>
    <row r="111" spans="1:8" x14ac:dyDescent="0.25">
      <c r="A111">
        <f t="shared" si="60"/>
        <v>59</v>
      </c>
      <c r="B111" s="29">
        <f t="shared" si="61"/>
        <v>10339</v>
      </c>
      <c r="C111" s="29">
        <f t="shared" si="62"/>
        <v>11049</v>
      </c>
      <c r="D111" s="29">
        <f t="shared" si="63"/>
        <v>21391</v>
      </c>
      <c r="E111" s="30">
        <f t="shared" si="3"/>
        <v>1.1004398981613378E-2</v>
      </c>
      <c r="F111" s="30">
        <f t="shared" si="4"/>
        <v>0.810190965496983</v>
      </c>
      <c r="G111" s="30">
        <f t="shared" si="23"/>
        <v>1.4236597326120639E-2</v>
      </c>
      <c r="H111" s="30">
        <f t="shared" si="5"/>
        <v>0.75444049260716539</v>
      </c>
    </row>
    <row r="112" spans="1:8" x14ac:dyDescent="0.25">
      <c r="A112">
        <f>K11</f>
        <v>60</v>
      </c>
      <c r="B112" s="29">
        <f t="shared" ref="B112:D112" si="64">L11</f>
        <v>10390</v>
      </c>
      <c r="C112" s="29">
        <f t="shared" si="64"/>
        <v>10891</v>
      </c>
      <c r="D112" s="29">
        <f t="shared" si="64"/>
        <v>21277</v>
      </c>
      <c r="E112" s="30">
        <f t="shared" si="3"/>
        <v>1.0945752752643067E-2</v>
      </c>
      <c r="F112" s="30">
        <f t="shared" si="4"/>
        <v>0.82113671824962609</v>
      </c>
      <c r="G112" s="30">
        <f t="shared" si="23"/>
        <v>1.416072559991907E-2</v>
      </c>
      <c r="H112" s="30">
        <f t="shared" si="5"/>
        <v>0.76860121820708449</v>
      </c>
    </row>
    <row r="113" spans="1:8" x14ac:dyDescent="0.25">
      <c r="A113">
        <f t="shared" ref="A113:A116" si="65">K12</f>
        <v>61</v>
      </c>
      <c r="B113" s="29">
        <f t="shared" ref="B113:B116" si="66">L12</f>
        <v>9669</v>
      </c>
      <c r="C113" s="29">
        <f t="shared" ref="C113:C116" si="67">M12</f>
        <v>10682</v>
      </c>
      <c r="D113" s="29">
        <f t="shared" ref="D113:D116" si="68">N12</f>
        <v>20354</v>
      </c>
      <c r="E113" s="30">
        <f t="shared" si="3"/>
        <v>1.0470924074225549E-2</v>
      </c>
      <c r="F113" s="30">
        <f t="shared" si="4"/>
        <v>0.83160764232385165</v>
      </c>
      <c r="G113" s="30">
        <f t="shared" si="23"/>
        <v>1.3546430834269528E-2</v>
      </c>
      <c r="H113" s="30">
        <f t="shared" si="5"/>
        <v>0.78214764904135403</v>
      </c>
    </row>
    <row r="114" spans="1:8" x14ac:dyDescent="0.25">
      <c r="A114">
        <f t="shared" si="65"/>
        <v>62</v>
      </c>
      <c r="B114" s="29">
        <f t="shared" si="66"/>
        <v>9503</v>
      </c>
      <c r="C114" s="29">
        <f t="shared" si="67"/>
        <v>10364</v>
      </c>
      <c r="D114" s="29">
        <f t="shared" si="68"/>
        <v>19864</v>
      </c>
      <c r="E114" s="30">
        <f t="shared" si="3"/>
        <v>1.0218848177774211E-2</v>
      </c>
      <c r="F114" s="30">
        <f t="shared" si="4"/>
        <v>0.84182649050162583</v>
      </c>
      <c r="G114" s="30">
        <f t="shared" si="23"/>
        <v>1.3220315519894365E-2</v>
      </c>
      <c r="H114" s="30">
        <f t="shared" si="5"/>
        <v>0.79536796456124836</v>
      </c>
    </row>
    <row r="115" spans="1:8" x14ac:dyDescent="0.25">
      <c r="A115">
        <f t="shared" si="65"/>
        <v>63</v>
      </c>
      <c r="B115" s="29">
        <f t="shared" si="66"/>
        <v>9327</v>
      </c>
      <c r="C115" s="29">
        <f t="shared" si="67"/>
        <v>10188</v>
      </c>
      <c r="D115" s="29">
        <f t="shared" si="68"/>
        <v>19515</v>
      </c>
      <c r="E115" s="30">
        <f t="shared" si="3"/>
        <v>1.0039308406628259E-2</v>
      </c>
      <c r="F115" s="30">
        <f t="shared" si="4"/>
        <v>0.85186579890825409</v>
      </c>
      <c r="G115" s="30">
        <f t="shared" si="23"/>
        <v>1.29880415510843E-2</v>
      </c>
      <c r="H115" s="30">
        <f t="shared" si="5"/>
        <v>0.80835600611233271</v>
      </c>
    </row>
    <row r="116" spans="1:8" x14ac:dyDescent="0.25">
      <c r="A116">
        <f t="shared" si="65"/>
        <v>64</v>
      </c>
      <c r="B116" s="29">
        <f t="shared" si="66"/>
        <v>9294</v>
      </c>
      <c r="C116" s="29">
        <f t="shared" si="67"/>
        <v>9643</v>
      </c>
      <c r="D116" s="29">
        <f t="shared" si="68"/>
        <v>18939</v>
      </c>
      <c r="E116" s="30">
        <f t="shared" si="3"/>
        <v>9.7429906181466866E-3</v>
      </c>
      <c r="F116" s="30">
        <f t="shared" si="4"/>
        <v>0.86160878952640074</v>
      </c>
      <c r="G116" s="30">
        <f t="shared" si="23"/>
        <v>1.2604689671329007E-2</v>
      </c>
      <c r="H116" s="30">
        <f t="shared" si="5"/>
        <v>0.82096069578366171</v>
      </c>
    </row>
    <row r="117" spans="1:8" x14ac:dyDescent="0.25">
      <c r="A117">
        <f t="shared" ref="A117:A121" si="69">K17</f>
        <v>65</v>
      </c>
      <c r="B117" s="29">
        <f t="shared" ref="B117:D121" si="70">L17</f>
        <v>9021</v>
      </c>
      <c r="C117" s="29">
        <f t="shared" si="70"/>
        <v>9429</v>
      </c>
      <c r="D117" s="29">
        <f t="shared" si="70"/>
        <v>18447</v>
      </c>
      <c r="E117" s="30">
        <f t="shared" si="3"/>
        <v>9.4898858404853445E-3</v>
      </c>
      <c r="F117" s="30">
        <f t="shared" si="4"/>
        <v>0.87109867536688612</v>
      </c>
      <c r="G117" s="30">
        <f t="shared" si="23"/>
        <v>1.2277243274038027E-2</v>
      </c>
      <c r="H117" s="30">
        <f t="shared" si="5"/>
        <v>0.83323793905769972</v>
      </c>
    </row>
    <row r="118" spans="1:8" x14ac:dyDescent="0.25">
      <c r="A118">
        <f t="shared" si="69"/>
        <v>66</v>
      </c>
      <c r="B118" s="29">
        <f t="shared" si="70"/>
        <v>8606</v>
      </c>
      <c r="C118" s="29">
        <f t="shared" si="70"/>
        <v>9174</v>
      </c>
      <c r="D118" s="29">
        <f t="shared" si="70"/>
        <v>17782</v>
      </c>
      <c r="E118" s="30">
        <f t="shared" ref="E118:E136" si="71">D118/D$137</f>
        <v>9.1477828381585288E-3</v>
      </c>
      <c r="F118" s="30">
        <f t="shared" ref="F118:F136" si="72">F117+E118</f>
        <v>0.88024645820504466</v>
      </c>
      <c r="G118" s="30">
        <f t="shared" si="23"/>
        <v>1.1834658204528876E-2</v>
      </c>
      <c r="H118" s="30">
        <f t="shared" ref="H118:H136" si="73">H117+G118</f>
        <v>0.84507259726222861</v>
      </c>
    </row>
    <row r="119" spans="1:8" x14ac:dyDescent="0.25">
      <c r="A119">
        <f t="shared" si="69"/>
        <v>67</v>
      </c>
      <c r="B119" s="29">
        <f t="shared" si="70"/>
        <v>8299</v>
      </c>
      <c r="C119" s="29">
        <f t="shared" si="70"/>
        <v>9007</v>
      </c>
      <c r="D119" s="29">
        <f t="shared" si="70"/>
        <v>17297</v>
      </c>
      <c r="E119" s="30">
        <f t="shared" si="71"/>
        <v>8.8982791447322056E-3</v>
      </c>
      <c r="F119" s="30">
        <f t="shared" si="72"/>
        <v>0.88914473734977684</v>
      </c>
      <c r="G119" s="30">
        <f t="shared" si="23"/>
        <v>1.1511870597443257E-2</v>
      </c>
      <c r="H119" s="30">
        <f t="shared" si="73"/>
        <v>0.85658446785967191</v>
      </c>
    </row>
    <row r="120" spans="1:8" x14ac:dyDescent="0.25">
      <c r="A120">
        <f t="shared" si="69"/>
        <v>68</v>
      </c>
      <c r="B120" s="29">
        <f t="shared" si="70"/>
        <v>8525</v>
      </c>
      <c r="C120" s="29">
        <f t="shared" si="70"/>
        <v>8792</v>
      </c>
      <c r="D120" s="29">
        <f t="shared" si="70"/>
        <v>17316</v>
      </c>
      <c r="E120" s="30">
        <f t="shared" si="71"/>
        <v>8.908053516227258E-3</v>
      </c>
      <c r="F120" s="30">
        <f t="shared" si="72"/>
        <v>0.89805279086600409</v>
      </c>
      <c r="G120" s="30">
        <f t="shared" si="23"/>
        <v>1.1524515885143517E-2</v>
      </c>
      <c r="H120" s="30">
        <f t="shared" si="73"/>
        <v>0.86810898374481538</v>
      </c>
    </row>
    <row r="121" spans="1:8" x14ac:dyDescent="0.25">
      <c r="A121">
        <f t="shared" si="69"/>
        <v>69</v>
      </c>
      <c r="B121" s="29">
        <f t="shared" si="70"/>
        <v>8685</v>
      </c>
      <c r="C121" s="29">
        <f t="shared" si="70"/>
        <v>9235</v>
      </c>
      <c r="D121" s="29">
        <f t="shared" si="70"/>
        <v>17919</v>
      </c>
      <c r="E121" s="30">
        <f t="shared" si="71"/>
        <v>9.2182612010439022E-3</v>
      </c>
      <c r="F121" s="30">
        <f t="shared" si="72"/>
        <v>0.90727105206704795</v>
      </c>
      <c r="G121" s="30">
        <f t="shared" si="23"/>
        <v>1.1925837384262341E-2</v>
      </c>
      <c r="H121" s="30">
        <f t="shared" si="73"/>
        <v>0.88003482112907772</v>
      </c>
    </row>
    <row r="122" spans="1:8" x14ac:dyDescent="0.25">
      <c r="A122">
        <f t="shared" ref="A122:D126" si="74">K23</f>
        <v>70</v>
      </c>
      <c r="B122" s="29">
        <f t="shared" si="74"/>
        <v>6890</v>
      </c>
      <c r="C122" s="29">
        <f t="shared" si="74"/>
        <v>7187</v>
      </c>
      <c r="D122" s="29">
        <f t="shared" si="74"/>
        <v>14076</v>
      </c>
      <c r="E122" s="30">
        <f t="shared" si="71"/>
        <v>7.2412659560184148E-3</v>
      </c>
      <c r="F122" s="30">
        <f t="shared" si="72"/>
        <v>0.91451231802306632</v>
      </c>
      <c r="G122" s="30">
        <f t="shared" si="23"/>
        <v>9.3681615615199901E-3</v>
      </c>
      <c r="H122" s="30">
        <f t="shared" si="73"/>
        <v>0.8894029826905977</v>
      </c>
    </row>
    <row r="123" spans="1:8" x14ac:dyDescent="0.25">
      <c r="A123">
        <f t="shared" si="74"/>
        <v>71</v>
      </c>
      <c r="B123" s="29">
        <f t="shared" si="74"/>
        <v>6455</v>
      </c>
      <c r="C123" s="29">
        <f t="shared" si="74"/>
        <v>6842</v>
      </c>
      <c r="D123" s="29">
        <f t="shared" si="74"/>
        <v>13297</v>
      </c>
      <c r="E123" s="30">
        <f t="shared" si="71"/>
        <v>6.8405167247212887E-3</v>
      </c>
      <c r="F123" s="30">
        <f t="shared" si="72"/>
        <v>0.92135283474778762</v>
      </c>
      <c r="G123" s="30">
        <f t="shared" si="23"/>
        <v>8.8497047658092718E-3</v>
      </c>
      <c r="H123" s="30">
        <f t="shared" si="73"/>
        <v>0.89825268745640696</v>
      </c>
    </row>
    <row r="124" spans="1:8" x14ac:dyDescent="0.25">
      <c r="A124">
        <f t="shared" si="74"/>
        <v>72</v>
      </c>
      <c r="B124" s="29">
        <f t="shared" si="74"/>
        <v>6399</v>
      </c>
      <c r="C124" s="29">
        <f t="shared" si="74"/>
        <v>6754</v>
      </c>
      <c r="D124" s="29">
        <f t="shared" si="74"/>
        <v>13152</v>
      </c>
      <c r="E124" s="30">
        <f t="shared" si="71"/>
        <v>6.7659228369958933E-3</v>
      </c>
      <c r="F124" s="30">
        <f t="shared" si="72"/>
        <v>0.92811875758478346</v>
      </c>
      <c r="G124" s="30">
        <f t="shared" si="23"/>
        <v>8.75320125441254E-3</v>
      </c>
      <c r="H124" s="30">
        <f t="shared" si="73"/>
        <v>0.90700588871081955</v>
      </c>
    </row>
    <row r="125" spans="1:8" x14ac:dyDescent="0.25">
      <c r="A125">
        <f t="shared" si="74"/>
        <v>73</v>
      </c>
      <c r="B125" s="29">
        <f t="shared" si="74"/>
        <v>5521</v>
      </c>
      <c r="C125" s="29">
        <f t="shared" si="74"/>
        <v>5999</v>
      </c>
      <c r="D125" s="29">
        <f t="shared" si="74"/>
        <v>11525</v>
      </c>
      <c r="E125" s="30">
        <f t="shared" si="71"/>
        <v>5.9289279726564533E-3</v>
      </c>
      <c r="F125" s="30">
        <f t="shared" si="72"/>
        <v>0.93404768555743989</v>
      </c>
      <c r="G125" s="30">
        <f t="shared" si="23"/>
        <v>7.670365302395417E-3</v>
      </c>
      <c r="H125" s="30">
        <f t="shared" si="73"/>
        <v>0.91467625401321495</v>
      </c>
    </row>
    <row r="126" spans="1:8" x14ac:dyDescent="0.25">
      <c r="A126">
        <f t="shared" si="74"/>
        <v>74</v>
      </c>
      <c r="B126" s="29">
        <f t="shared" si="74"/>
        <v>5598</v>
      </c>
      <c r="C126" s="29">
        <f t="shared" si="74"/>
        <v>5958</v>
      </c>
      <c r="D126" s="29">
        <f t="shared" si="74"/>
        <v>11551</v>
      </c>
      <c r="E126" s="30">
        <f t="shared" si="71"/>
        <v>5.9423034283865236E-3</v>
      </c>
      <c r="F126" s="30">
        <f t="shared" si="72"/>
        <v>0.93998998898582642</v>
      </c>
      <c r="G126" s="30">
        <f t="shared" si="23"/>
        <v>7.6876693803010375E-3</v>
      </c>
      <c r="H126" s="30">
        <f t="shared" si="73"/>
        <v>0.92236392339351603</v>
      </c>
    </row>
    <row r="127" spans="1:8" x14ac:dyDescent="0.25">
      <c r="A127">
        <f t="shared" ref="A127:D131" si="75">K29</f>
        <v>75</v>
      </c>
      <c r="B127" s="29">
        <f t="shared" si="75"/>
        <v>4926</v>
      </c>
      <c r="C127" s="29">
        <f t="shared" si="75"/>
        <v>5683</v>
      </c>
      <c r="D127" s="29">
        <f t="shared" si="75"/>
        <v>10611</v>
      </c>
      <c r="E127" s="30">
        <f t="shared" si="71"/>
        <v>5.4587292596839582E-3</v>
      </c>
      <c r="F127" s="30">
        <f t="shared" si="72"/>
        <v>0.94544871824551036</v>
      </c>
      <c r="G127" s="30">
        <f t="shared" si="23"/>
        <v>7.0620604098670511E-3</v>
      </c>
      <c r="H127" s="30">
        <f t="shared" si="73"/>
        <v>0.92942598380338304</v>
      </c>
    </row>
    <row r="128" spans="1:8" x14ac:dyDescent="0.25">
      <c r="A128">
        <f t="shared" si="75"/>
        <v>76</v>
      </c>
      <c r="B128" s="29">
        <f t="shared" si="75"/>
        <v>4772</v>
      </c>
      <c r="C128" s="29">
        <f t="shared" si="75"/>
        <v>5339</v>
      </c>
      <c r="D128" s="29">
        <f t="shared" si="75"/>
        <v>10113</v>
      </c>
      <c r="E128" s="30">
        <f t="shared" si="71"/>
        <v>5.2025378383925994E-3</v>
      </c>
      <c r="F128" s="30">
        <f t="shared" si="72"/>
        <v>0.950651256083903</v>
      </c>
      <c r="G128" s="30">
        <f t="shared" si="23"/>
        <v>6.7306207638286207E-3</v>
      </c>
      <c r="H128" s="30">
        <f t="shared" si="73"/>
        <v>0.93615660456721161</v>
      </c>
    </row>
    <row r="129" spans="1:8" x14ac:dyDescent="0.25">
      <c r="A129">
        <f t="shared" si="75"/>
        <v>77</v>
      </c>
      <c r="B129" s="29">
        <f t="shared" si="75"/>
        <v>4534</v>
      </c>
      <c r="C129" s="29">
        <f t="shared" si="75"/>
        <v>5160</v>
      </c>
      <c r="D129" s="29">
        <f t="shared" si="75"/>
        <v>9692</v>
      </c>
      <c r="E129" s="30">
        <f t="shared" si="71"/>
        <v>4.9859583436864504E-3</v>
      </c>
      <c r="F129" s="30">
        <f t="shared" si="72"/>
        <v>0.95563721442758942</v>
      </c>
      <c r="G129" s="30">
        <f t="shared" si="23"/>
        <v>6.450427810049144E-3</v>
      </c>
      <c r="H129" s="30">
        <f t="shared" si="73"/>
        <v>0.94260703237726073</v>
      </c>
    </row>
    <row r="130" spans="1:8" x14ac:dyDescent="0.25">
      <c r="A130">
        <f t="shared" si="75"/>
        <v>78</v>
      </c>
      <c r="B130" s="29">
        <f t="shared" si="75"/>
        <v>4211</v>
      </c>
      <c r="C130" s="29">
        <f t="shared" si="75"/>
        <v>4968</v>
      </c>
      <c r="D130" s="29">
        <f t="shared" si="75"/>
        <v>9181</v>
      </c>
      <c r="E130" s="30">
        <f t="shared" si="71"/>
        <v>4.7230791945300559E-3</v>
      </c>
      <c r="F130" s="30">
        <f t="shared" si="72"/>
        <v>0.9603602936221195</v>
      </c>
      <c r="G130" s="30">
        <f t="shared" si="23"/>
        <v>6.1103361250579025E-3</v>
      </c>
      <c r="H130" s="30">
        <f t="shared" si="73"/>
        <v>0.94871736850231869</v>
      </c>
    </row>
    <row r="131" spans="1:8" x14ac:dyDescent="0.25">
      <c r="A131">
        <f t="shared" si="75"/>
        <v>79</v>
      </c>
      <c r="B131" s="29">
        <f t="shared" si="75"/>
        <v>3865</v>
      </c>
      <c r="C131" s="29">
        <f t="shared" si="75"/>
        <v>4579</v>
      </c>
      <c r="D131" s="29">
        <f t="shared" si="75"/>
        <v>8446</v>
      </c>
      <c r="E131" s="30">
        <f t="shared" si="71"/>
        <v>4.3449653498530503E-3</v>
      </c>
      <c r="F131" s="30">
        <f t="shared" si="72"/>
        <v>0.96470525897197257</v>
      </c>
      <c r="G131" s="30">
        <f t="shared" si="23"/>
        <v>5.6211631534951578E-3</v>
      </c>
      <c r="H131" s="30">
        <f t="shared" si="73"/>
        <v>0.95433853165581384</v>
      </c>
    </row>
    <row r="132" spans="1:8" x14ac:dyDescent="0.25">
      <c r="A132" t="str">
        <f t="shared" ref="A132:D136" si="76">K35</f>
        <v>80-84 years</v>
      </c>
      <c r="B132" s="29">
        <f t="shared" si="76"/>
        <v>14794</v>
      </c>
      <c r="C132" s="29">
        <f t="shared" si="76"/>
        <v>19170</v>
      </c>
      <c r="D132" s="29">
        <f t="shared" si="76"/>
        <v>33960</v>
      </c>
      <c r="E132" s="30">
        <f t="shared" si="71"/>
        <v>1.747040294589268E-2</v>
      </c>
      <c r="F132" s="30">
        <f t="shared" si="72"/>
        <v>0.98217566191786521</v>
      </c>
      <c r="G132" s="30">
        <f t="shared" si="23"/>
        <v>2.2601787910572525E-2</v>
      </c>
      <c r="H132" s="30">
        <f t="shared" si="73"/>
        <v>0.97694031956638638</v>
      </c>
    </row>
    <row r="133" spans="1:8" x14ac:dyDescent="0.25">
      <c r="A133" t="str">
        <f t="shared" si="76"/>
        <v>85-89 years</v>
      </c>
      <c r="B133" s="29">
        <f t="shared" si="76"/>
        <v>8756</v>
      </c>
      <c r="C133" s="29">
        <f t="shared" si="76"/>
        <v>13330</v>
      </c>
      <c r="D133" s="29">
        <f t="shared" si="76"/>
        <v>22090</v>
      </c>
      <c r="E133" s="30">
        <f t="shared" si="71"/>
        <v>1.1363992964510286E-2</v>
      </c>
      <c r="F133" s="30">
        <f t="shared" si="72"/>
        <v>0.9935396548823755</v>
      </c>
      <c r="G133" s="30">
        <f t="shared" si="23"/>
        <v>1.4701810805198678E-2</v>
      </c>
      <c r="H133" s="30">
        <f t="shared" si="73"/>
        <v>0.99164213037158511</v>
      </c>
    </row>
    <row r="134" spans="1:8" x14ac:dyDescent="0.25">
      <c r="A134" t="str">
        <f t="shared" si="76"/>
        <v>90-94 years</v>
      </c>
      <c r="B134" s="29">
        <f t="shared" si="76"/>
        <v>3234</v>
      </c>
      <c r="C134" s="29">
        <f t="shared" si="76"/>
        <v>6691</v>
      </c>
      <c r="D134" s="29">
        <f t="shared" si="76"/>
        <v>9925</v>
      </c>
      <c r="E134" s="30">
        <f t="shared" si="71"/>
        <v>5.1058230046520867E-3</v>
      </c>
      <c r="F134" s="30">
        <f t="shared" si="72"/>
        <v>0.99864547788702762</v>
      </c>
      <c r="G134" s="30">
        <f t="shared" si="23"/>
        <v>6.6054989697418229E-3</v>
      </c>
      <c r="H134" s="30">
        <f t="shared" si="73"/>
        <v>0.99824762934132694</v>
      </c>
    </row>
    <row r="135" spans="1:8" x14ac:dyDescent="0.25">
      <c r="A135" t="str">
        <f t="shared" si="76"/>
        <v>95-99 years</v>
      </c>
      <c r="B135" s="29">
        <f t="shared" si="76"/>
        <v>648</v>
      </c>
      <c r="C135" s="29">
        <f t="shared" si="76"/>
        <v>1823</v>
      </c>
      <c r="D135" s="29">
        <f t="shared" si="76"/>
        <v>2468</v>
      </c>
      <c r="E135" s="30">
        <f t="shared" si="71"/>
        <v>1.2696394131467355E-3</v>
      </c>
      <c r="F135" s="30">
        <f t="shared" si="72"/>
        <v>0.99991511730017435</v>
      </c>
      <c r="G135" s="30">
        <f t="shared" ref="G135:G136" si="77">D135/(SUM(D$70:D$136))</f>
        <v>1.6425563181181682E-3</v>
      </c>
      <c r="H135" s="30">
        <f t="shared" si="73"/>
        <v>0.9998901856594451</v>
      </c>
    </row>
    <row r="136" spans="1:8" x14ac:dyDescent="0.25">
      <c r="A136" t="str">
        <f t="shared" si="76"/>
        <v>100 years and over</v>
      </c>
      <c r="B136" s="29">
        <f t="shared" si="76"/>
        <v>32</v>
      </c>
      <c r="C136" s="29">
        <f t="shared" si="76"/>
        <v>134</v>
      </c>
      <c r="D136" s="29">
        <f t="shared" si="76"/>
        <v>165</v>
      </c>
      <c r="E136" s="30">
        <f t="shared" si="71"/>
        <v>8.4882699825450307E-5</v>
      </c>
      <c r="F136" s="30">
        <f t="shared" si="72"/>
        <v>0.99999999999999978</v>
      </c>
      <c r="G136" s="30">
        <f t="shared" si="77"/>
        <v>1.0981434055490184E-4</v>
      </c>
      <c r="H136" s="30">
        <f t="shared" si="73"/>
        <v>1</v>
      </c>
    </row>
    <row r="137" spans="1:8" x14ac:dyDescent="0.25">
      <c r="A137" t="s">
        <v>31</v>
      </c>
      <c r="B137" s="29">
        <f>SUM(B52:B136)</f>
        <v>963520</v>
      </c>
      <c r="C137" s="29">
        <f t="shared" ref="C137:E137" si="78">SUM(C52:C136)</f>
        <v>980318</v>
      </c>
      <c r="D137" s="29">
        <f t="shared" si="78"/>
        <v>1943859</v>
      </c>
      <c r="E137" s="31">
        <f t="shared" si="78"/>
        <v>0.99999999999999978</v>
      </c>
      <c r="F137" s="29"/>
    </row>
    <row r="139" spans="1:8" x14ac:dyDescent="0.25">
      <c r="A139" t="s">
        <v>4</v>
      </c>
      <c r="B139" t="s">
        <v>36</v>
      </c>
      <c r="C139" t="s">
        <v>37</v>
      </c>
      <c r="D139" t="s">
        <v>31</v>
      </c>
      <c r="E139" t="s">
        <v>39</v>
      </c>
      <c r="F139" t="s">
        <v>38</v>
      </c>
    </row>
    <row r="140" spans="1:8" x14ac:dyDescent="0.25">
      <c r="A140">
        <f>A52</f>
        <v>0</v>
      </c>
      <c r="B140">
        <f t="shared" ref="B140:F140" si="79">B52</f>
        <v>12701</v>
      </c>
      <c r="C140">
        <f t="shared" si="79"/>
        <v>11921</v>
      </c>
      <c r="D140">
        <f t="shared" si="79"/>
        <v>24625</v>
      </c>
      <c r="E140">
        <f t="shared" si="79"/>
        <v>1.2668099898192205E-2</v>
      </c>
      <c r="F140">
        <f t="shared" si="79"/>
        <v>1.2668099898192205E-2</v>
      </c>
    </row>
    <row r="141" spans="1:8" x14ac:dyDescent="0.25">
      <c r="A141">
        <f t="shared" ref="A141:F141" si="80">A53</f>
        <v>1</v>
      </c>
      <c r="B141">
        <f t="shared" si="80"/>
        <v>13302</v>
      </c>
      <c r="C141">
        <f t="shared" si="80"/>
        <v>12389</v>
      </c>
      <c r="D141">
        <f t="shared" si="80"/>
        <v>25689</v>
      </c>
      <c r="E141">
        <f t="shared" si="80"/>
        <v>1.3215464701915107E-2</v>
      </c>
      <c r="F141">
        <f t="shared" si="80"/>
        <v>2.5883564600107312E-2</v>
      </c>
    </row>
    <row r="142" spans="1:8" x14ac:dyDescent="0.25">
      <c r="A142">
        <f t="shared" ref="A142:F142" si="81">A54</f>
        <v>2</v>
      </c>
      <c r="B142">
        <f t="shared" si="81"/>
        <v>12948</v>
      </c>
      <c r="C142">
        <f t="shared" si="81"/>
        <v>12546</v>
      </c>
      <c r="D142">
        <f t="shared" si="81"/>
        <v>25487</v>
      </c>
      <c r="E142">
        <f t="shared" si="81"/>
        <v>1.3111547699704558E-2</v>
      </c>
      <c r="F142">
        <f t="shared" si="81"/>
        <v>3.8995112299811868E-2</v>
      </c>
    </row>
    <row r="143" spans="1:8" x14ac:dyDescent="0.25">
      <c r="A143">
        <f t="shared" ref="A143:F143" si="82">A55</f>
        <v>3</v>
      </c>
      <c r="B143">
        <f t="shared" si="82"/>
        <v>13172</v>
      </c>
      <c r="C143">
        <f t="shared" si="82"/>
        <v>12415</v>
      </c>
      <c r="D143">
        <f t="shared" si="82"/>
        <v>25591</v>
      </c>
      <c r="E143">
        <f t="shared" si="82"/>
        <v>1.3165049522624841E-2</v>
      </c>
      <c r="F143">
        <f t="shared" si="82"/>
        <v>5.2160161822436713E-2</v>
      </c>
    </row>
    <row r="144" spans="1:8" x14ac:dyDescent="0.25">
      <c r="A144">
        <f t="shared" ref="A144:F144" si="83">A56</f>
        <v>4</v>
      </c>
      <c r="B144">
        <f t="shared" si="83"/>
        <v>12916</v>
      </c>
      <c r="C144">
        <f t="shared" si="83"/>
        <v>12408</v>
      </c>
      <c r="D144">
        <f t="shared" si="83"/>
        <v>25324</v>
      </c>
      <c r="E144">
        <f t="shared" si="83"/>
        <v>1.3027693881089111E-2</v>
      </c>
      <c r="F144">
        <f t="shared" si="83"/>
        <v>6.5187855703525824E-2</v>
      </c>
    </row>
    <row r="145" spans="1:6" x14ac:dyDescent="0.25">
      <c r="A145">
        <f t="shared" ref="A145:F145" si="84">A57</f>
        <v>5</v>
      </c>
      <c r="B145">
        <f t="shared" si="84"/>
        <v>12995</v>
      </c>
      <c r="C145">
        <f t="shared" si="84"/>
        <v>12635</v>
      </c>
      <c r="D145">
        <f t="shared" si="84"/>
        <v>25634</v>
      </c>
      <c r="E145">
        <f t="shared" si="84"/>
        <v>1.3187170468639958E-2</v>
      </c>
      <c r="F145">
        <f t="shared" si="84"/>
        <v>7.8375026172165782E-2</v>
      </c>
    </row>
    <row r="146" spans="1:6" x14ac:dyDescent="0.25">
      <c r="A146">
        <f t="shared" ref="A146:F146" si="85">A58</f>
        <v>6</v>
      </c>
      <c r="B146">
        <f t="shared" si="85"/>
        <v>13154</v>
      </c>
      <c r="C146">
        <f t="shared" si="85"/>
        <v>12350</v>
      </c>
      <c r="D146">
        <f t="shared" si="85"/>
        <v>25506</v>
      </c>
      <c r="E146">
        <f t="shared" si="85"/>
        <v>1.3121322071199608E-2</v>
      </c>
      <c r="F146">
        <f t="shared" si="85"/>
        <v>9.1496348243365389E-2</v>
      </c>
    </row>
    <row r="147" spans="1:6" x14ac:dyDescent="0.25">
      <c r="A147">
        <f t="shared" ref="A147:F147" si="86">A59</f>
        <v>7</v>
      </c>
      <c r="B147">
        <f t="shared" si="86"/>
        <v>12929</v>
      </c>
      <c r="C147">
        <f t="shared" si="86"/>
        <v>12022</v>
      </c>
      <c r="D147">
        <f t="shared" si="86"/>
        <v>24956</v>
      </c>
      <c r="E147">
        <f t="shared" si="86"/>
        <v>1.2838379738448107E-2</v>
      </c>
      <c r="F147">
        <f t="shared" si="86"/>
        <v>0.10433472798181349</v>
      </c>
    </row>
    <row r="148" spans="1:6" x14ac:dyDescent="0.25">
      <c r="A148">
        <f t="shared" ref="A148:F148" si="87">A60</f>
        <v>8</v>
      </c>
      <c r="B148">
        <f t="shared" si="87"/>
        <v>13075</v>
      </c>
      <c r="C148">
        <f t="shared" si="87"/>
        <v>12439</v>
      </c>
      <c r="D148">
        <f t="shared" si="87"/>
        <v>25517</v>
      </c>
      <c r="E148">
        <f t="shared" si="87"/>
        <v>1.3126980917854639E-2</v>
      </c>
      <c r="F148">
        <f t="shared" si="87"/>
        <v>0.11746170889966813</v>
      </c>
    </row>
    <row r="149" spans="1:6" x14ac:dyDescent="0.25">
      <c r="A149">
        <f t="shared" ref="A149:F149" si="88">A61</f>
        <v>9</v>
      </c>
      <c r="B149">
        <f t="shared" si="88"/>
        <v>12977</v>
      </c>
      <c r="C149">
        <f t="shared" si="88"/>
        <v>12238</v>
      </c>
      <c r="D149">
        <f t="shared" si="88"/>
        <v>25223</v>
      </c>
      <c r="E149">
        <f t="shared" si="88"/>
        <v>1.2975735379983836E-2</v>
      </c>
      <c r="F149">
        <f t="shared" si="88"/>
        <v>0.13043744427965195</v>
      </c>
    </row>
    <row r="150" spans="1:6" x14ac:dyDescent="0.25">
      <c r="A150">
        <f t="shared" ref="A150:F150" si="89">A62</f>
        <v>10</v>
      </c>
      <c r="B150">
        <f t="shared" si="89"/>
        <v>12570</v>
      </c>
      <c r="C150">
        <f t="shared" si="89"/>
        <v>11864</v>
      </c>
      <c r="D150">
        <f t="shared" si="89"/>
        <v>24434</v>
      </c>
      <c r="E150">
        <f t="shared" si="89"/>
        <v>1.2569841742636683E-2</v>
      </c>
      <c r="F150">
        <f t="shared" si="89"/>
        <v>0.14300728602228863</v>
      </c>
    </row>
    <row r="151" spans="1:6" x14ac:dyDescent="0.25">
      <c r="A151">
        <f t="shared" ref="A151:F151" si="90">A63</f>
        <v>11</v>
      </c>
      <c r="B151">
        <f t="shared" si="90"/>
        <v>12014</v>
      </c>
      <c r="C151">
        <f t="shared" si="90"/>
        <v>11332</v>
      </c>
      <c r="D151">
        <f t="shared" si="90"/>
        <v>23349</v>
      </c>
      <c r="E151">
        <f t="shared" si="90"/>
        <v>1.2011673686208722E-2</v>
      </c>
      <c r="F151">
        <f t="shared" si="90"/>
        <v>0.15501895970849736</v>
      </c>
    </row>
    <row r="152" spans="1:6" x14ac:dyDescent="0.25">
      <c r="A152">
        <f t="shared" ref="A152:F152" si="91">A64</f>
        <v>12</v>
      </c>
      <c r="B152">
        <f t="shared" si="91"/>
        <v>12118</v>
      </c>
      <c r="C152">
        <f t="shared" si="91"/>
        <v>11286</v>
      </c>
      <c r="D152">
        <f t="shared" si="91"/>
        <v>23405</v>
      </c>
      <c r="E152">
        <f t="shared" si="91"/>
        <v>1.2040482360088875E-2</v>
      </c>
      <c r="F152">
        <f t="shared" si="91"/>
        <v>0.16705944206858622</v>
      </c>
    </row>
    <row r="153" spans="1:6" x14ac:dyDescent="0.25">
      <c r="A153">
        <f t="shared" ref="A153:F153" si="92">A65</f>
        <v>13</v>
      </c>
      <c r="B153">
        <f t="shared" si="92"/>
        <v>11643</v>
      </c>
      <c r="C153">
        <f t="shared" si="92"/>
        <v>11333</v>
      </c>
      <c r="D153">
        <f t="shared" si="92"/>
        <v>22973</v>
      </c>
      <c r="E153">
        <f t="shared" si="92"/>
        <v>1.1818244018727695E-2</v>
      </c>
      <c r="F153">
        <f t="shared" si="92"/>
        <v>0.17887768608731391</v>
      </c>
    </row>
    <row r="154" spans="1:6" x14ac:dyDescent="0.25">
      <c r="A154">
        <f t="shared" ref="A154:F154" si="93">A66</f>
        <v>14</v>
      </c>
      <c r="B154">
        <f t="shared" si="93"/>
        <v>11624</v>
      </c>
      <c r="C154">
        <f t="shared" si="93"/>
        <v>11001</v>
      </c>
      <c r="D154">
        <f t="shared" si="93"/>
        <v>22626</v>
      </c>
      <c r="E154">
        <f t="shared" si="93"/>
        <v>1.1639733128791749E-2</v>
      </c>
      <c r="F154">
        <f t="shared" si="93"/>
        <v>0.19051741921610565</v>
      </c>
    </row>
    <row r="155" spans="1:6" x14ac:dyDescent="0.25">
      <c r="A155">
        <f t="shared" ref="A155:F155" si="94">A67</f>
        <v>15</v>
      </c>
      <c r="B155">
        <f t="shared" si="94"/>
        <v>11990</v>
      </c>
      <c r="C155">
        <f t="shared" si="94"/>
        <v>11397</v>
      </c>
      <c r="D155">
        <f t="shared" si="94"/>
        <v>23387</v>
      </c>
      <c r="E155">
        <f t="shared" si="94"/>
        <v>1.2031222429198825E-2</v>
      </c>
      <c r="F155">
        <f t="shared" si="94"/>
        <v>0.20254864164530448</v>
      </c>
    </row>
    <row r="156" spans="1:6" x14ac:dyDescent="0.25">
      <c r="A156">
        <f t="shared" ref="A156:F156" si="95">A68</f>
        <v>16</v>
      </c>
      <c r="B156">
        <f t="shared" si="95"/>
        <v>11979</v>
      </c>
      <c r="C156">
        <f t="shared" si="95"/>
        <v>11618</v>
      </c>
      <c r="D156">
        <f t="shared" si="95"/>
        <v>23596</v>
      </c>
      <c r="E156">
        <f t="shared" si="95"/>
        <v>1.2138740515644396E-2</v>
      </c>
      <c r="F156">
        <f t="shared" si="95"/>
        <v>0.21468738216094888</v>
      </c>
    </row>
    <row r="157" spans="1:6" x14ac:dyDescent="0.25">
      <c r="A157">
        <f t="shared" ref="A157:F157" si="96">A69</f>
        <v>17</v>
      </c>
      <c r="B157">
        <f t="shared" si="96"/>
        <v>12292</v>
      </c>
      <c r="C157">
        <f t="shared" si="96"/>
        <v>11715</v>
      </c>
      <c r="D157">
        <f t="shared" si="96"/>
        <v>24001</v>
      </c>
      <c r="E157">
        <f t="shared" si="96"/>
        <v>1.2347088960670501E-2</v>
      </c>
      <c r="F157">
        <f t="shared" si="96"/>
        <v>0.22703447112161937</v>
      </c>
    </row>
    <row r="158" spans="1:6" x14ac:dyDescent="0.25">
      <c r="A158">
        <f t="shared" ref="A158:F158" si="97">A70</f>
        <v>18</v>
      </c>
      <c r="B158">
        <f t="shared" si="97"/>
        <v>12289</v>
      </c>
      <c r="C158">
        <f t="shared" si="97"/>
        <v>11696</v>
      </c>
      <c r="D158">
        <f t="shared" si="97"/>
        <v>23988</v>
      </c>
      <c r="E158">
        <f t="shared" si="97"/>
        <v>1.2340401232805465E-2</v>
      </c>
      <c r="F158">
        <f t="shared" si="97"/>
        <v>0.23937487235442484</v>
      </c>
    </row>
    <row r="159" spans="1:6" x14ac:dyDescent="0.25">
      <c r="A159">
        <f t="shared" ref="A159:F159" si="98">A71</f>
        <v>19</v>
      </c>
      <c r="B159">
        <f t="shared" si="98"/>
        <v>12849</v>
      </c>
      <c r="C159">
        <f t="shared" si="98"/>
        <v>12306</v>
      </c>
      <c r="D159">
        <f t="shared" si="98"/>
        <v>25153</v>
      </c>
      <c r="E159">
        <f t="shared" si="98"/>
        <v>1.2939724537633646E-2</v>
      </c>
      <c r="F159">
        <f t="shared" si="98"/>
        <v>0.25231459689205848</v>
      </c>
    </row>
    <row r="160" spans="1:6" x14ac:dyDescent="0.25">
      <c r="A160">
        <f t="shared" ref="A160:F160" si="99">A72</f>
        <v>20</v>
      </c>
      <c r="B160">
        <f t="shared" si="99"/>
        <v>13435</v>
      </c>
      <c r="C160">
        <f t="shared" si="99"/>
        <v>12550</v>
      </c>
      <c r="D160">
        <f t="shared" si="99"/>
        <v>25981</v>
      </c>
      <c r="E160">
        <f t="shared" si="99"/>
        <v>1.3365681358575904E-2</v>
      </c>
      <c r="F160">
        <f t="shared" si="99"/>
        <v>0.26568027825063439</v>
      </c>
    </row>
    <row r="161" spans="1:6" x14ac:dyDescent="0.25">
      <c r="A161">
        <f t="shared" ref="A161:F161" si="100">A73</f>
        <v>21</v>
      </c>
      <c r="B161">
        <f t="shared" si="100"/>
        <v>13779</v>
      </c>
      <c r="C161">
        <f t="shared" si="100"/>
        <v>12807</v>
      </c>
      <c r="D161">
        <f t="shared" si="100"/>
        <v>26589</v>
      </c>
      <c r="E161">
        <f t="shared" si="100"/>
        <v>1.3678461246417565E-2</v>
      </c>
      <c r="F161">
        <f t="shared" si="100"/>
        <v>0.27935873949705198</v>
      </c>
    </row>
    <row r="162" spans="1:6" x14ac:dyDescent="0.25">
      <c r="A162">
        <f t="shared" ref="A162:F162" si="101">A74</f>
        <v>22</v>
      </c>
      <c r="B162">
        <f t="shared" si="101"/>
        <v>13672</v>
      </c>
      <c r="C162">
        <f t="shared" si="101"/>
        <v>12882</v>
      </c>
      <c r="D162">
        <f t="shared" si="101"/>
        <v>26552</v>
      </c>
      <c r="E162">
        <f t="shared" si="101"/>
        <v>1.3659426944032464E-2</v>
      </c>
      <c r="F162">
        <f t="shared" si="101"/>
        <v>0.29301816644108442</v>
      </c>
    </row>
    <row r="163" spans="1:6" x14ac:dyDescent="0.25">
      <c r="A163">
        <f t="shared" ref="A163:F163" si="102">A75</f>
        <v>23</v>
      </c>
      <c r="B163">
        <f t="shared" si="102"/>
        <v>13639</v>
      </c>
      <c r="C163">
        <f t="shared" si="102"/>
        <v>13345</v>
      </c>
      <c r="D163">
        <f t="shared" si="102"/>
        <v>26982</v>
      </c>
      <c r="E163">
        <f t="shared" si="102"/>
        <v>1.3880636404183636E-2</v>
      </c>
      <c r="F163">
        <f t="shared" si="102"/>
        <v>0.30689880284526805</v>
      </c>
    </row>
    <row r="164" spans="1:6" x14ac:dyDescent="0.25">
      <c r="A164">
        <f t="shared" ref="A164:F164" si="103">A76</f>
        <v>24</v>
      </c>
      <c r="B164">
        <f t="shared" si="103"/>
        <v>13825</v>
      </c>
      <c r="C164">
        <f t="shared" si="103"/>
        <v>13495</v>
      </c>
      <c r="D164">
        <f t="shared" si="103"/>
        <v>27321</v>
      </c>
      <c r="E164">
        <f t="shared" si="103"/>
        <v>1.4055031769279563E-2</v>
      </c>
      <c r="F164">
        <f t="shared" si="103"/>
        <v>0.32095383461454763</v>
      </c>
    </row>
    <row r="165" spans="1:6" x14ac:dyDescent="0.25">
      <c r="A165">
        <f t="shared" ref="A165:F165" si="104">A77</f>
        <v>25</v>
      </c>
      <c r="B165">
        <f t="shared" si="104"/>
        <v>14398</v>
      </c>
      <c r="C165">
        <f t="shared" si="104"/>
        <v>14172</v>
      </c>
      <c r="D165">
        <f t="shared" si="104"/>
        <v>28575</v>
      </c>
      <c r="E165">
        <f t="shared" si="104"/>
        <v>1.4700140287952985E-2</v>
      </c>
      <c r="F165">
        <f t="shared" si="104"/>
        <v>0.3356539749025006</v>
      </c>
    </row>
    <row r="166" spans="1:6" x14ac:dyDescent="0.25">
      <c r="A166">
        <f t="shared" ref="A166:F166" si="105">A78</f>
        <v>26</v>
      </c>
      <c r="B166">
        <f t="shared" si="105"/>
        <v>15006</v>
      </c>
      <c r="C166">
        <f t="shared" si="105"/>
        <v>14783</v>
      </c>
      <c r="D166">
        <f t="shared" si="105"/>
        <v>29792</v>
      </c>
      <c r="E166">
        <f t="shared" si="105"/>
        <v>1.5326214504241306E-2</v>
      </c>
      <c r="F166">
        <f t="shared" si="105"/>
        <v>0.35098018940674192</v>
      </c>
    </row>
    <row r="167" spans="1:6" x14ac:dyDescent="0.25">
      <c r="A167">
        <f t="shared" ref="A167:F167" si="106">A79</f>
        <v>27</v>
      </c>
      <c r="B167">
        <f t="shared" si="106"/>
        <v>14874</v>
      </c>
      <c r="C167">
        <f t="shared" si="106"/>
        <v>15163</v>
      </c>
      <c r="D167">
        <f t="shared" si="106"/>
        <v>30039</v>
      </c>
      <c r="E167">
        <f t="shared" si="106"/>
        <v>1.5453281333676979E-2</v>
      </c>
      <c r="F167">
        <f t="shared" si="106"/>
        <v>0.36643347074041888</v>
      </c>
    </row>
    <row r="168" spans="1:6" x14ac:dyDescent="0.25">
      <c r="A168">
        <f t="shared" ref="A168:F168" si="107">A80</f>
        <v>28</v>
      </c>
      <c r="B168">
        <f t="shared" si="107"/>
        <v>15187</v>
      </c>
      <c r="C168">
        <f t="shared" si="107"/>
        <v>15610</v>
      </c>
      <c r="D168">
        <f t="shared" si="107"/>
        <v>30795</v>
      </c>
      <c r="E168">
        <f t="shared" si="107"/>
        <v>1.5842198431059044E-2</v>
      </c>
      <c r="F168">
        <f t="shared" si="107"/>
        <v>0.38227566917147793</v>
      </c>
    </row>
    <row r="169" spans="1:6" x14ac:dyDescent="0.25">
      <c r="A169">
        <f t="shared" ref="A169:F169" si="108">A81</f>
        <v>29</v>
      </c>
      <c r="B169">
        <f t="shared" si="108"/>
        <v>15416</v>
      </c>
      <c r="C169">
        <f t="shared" si="108"/>
        <v>15716</v>
      </c>
      <c r="D169">
        <f t="shared" si="108"/>
        <v>31132</v>
      </c>
      <c r="E169">
        <f t="shared" si="108"/>
        <v>1.6015564914944963E-2</v>
      </c>
      <c r="F169">
        <f t="shared" si="108"/>
        <v>0.39829123408642286</v>
      </c>
    </row>
    <row r="170" spans="1:6" x14ac:dyDescent="0.25">
      <c r="A170">
        <f t="shared" ref="A170:F170" si="109">A82</f>
        <v>30</v>
      </c>
      <c r="B170">
        <f t="shared" si="109"/>
        <v>15994</v>
      </c>
      <c r="C170">
        <f t="shared" si="109"/>
        <v>16079</v>
      </c>
      <c r="D170">
        <f t="shared" si="109"/>
        <v>32074</v>
      </c>
      <c r="E170">
        <f t="shared" si="109"/>
        <v>1.6500167964857534E-2</v>
      </c>
      <c r="F170">
        <f t="shared" si="109"/>
        <v>0.4147914020512804</v>
      </c>
    </row>
    <row r="171" spans="1:6" x14ac:dyDescent="0.25">
      <c r="A171">
        <f t="shared" ref="A171:F171" si="110">A83</f>
        <v>31</v>
      </c>
      <c r="B171">
        <f t="shared" si="110"/>
        <v>15683</v>
      </c>
      <c r="C171">
        <f t="shared" si="110"/>
        <v>15731</v>
      </c>
      <c r="D171">
        <f t="shared" si="110"/>
        <v>31416</v>
      </c>
      <c r="E171">
        <f t="shared" si="110"/>
        <v>1.6161666046765739E-2</v>
      </c>
      <c r="F171">
        <f t="shared" si="110"/>
        <v>0.43095306809804612</v>
      </c>
    </row>
    <row r="172" spans="1:6" x14ac:dyDescent="0.25">
      <c r="A172">
        <f t="shared" ref="A172:F172" si="111">A84</f>
        <v>32</v>
      </c>
      <c r="B172">
        <f t="shared" si="111"/>
        <v>15596</v>
      </c>
      <c r="C172">
        <f t="shared" si="111"/>
        <v>15802</v>
      </c>
      <c r="D172">
        <f t="shared" si="111"/>
        <v>31390</v>
      </c>
      <c r="E172">
        <f t="shared" si="111"/>
        <v>1.6148290591035667E-2</v>
      </c>
      <c r="F172">
        <f t="shared" si="111"/>
        <v>0.4471013586890818</v>
      </c>
    </row>
    <row r="173" spans="1:6" x14ac:dyDescent="0.25">
      <c r="A173">
        <f t="shared" ref="A173:F173" si="112">A85</f>
        <v>33</v>
      </c>
      <c r="B173">
        <f t="shared" si="112"/>
        <v>15624</v>
      </c>
      <c r="C173">
        <f t="shared" si="112"/>
        <v>15470</v>
      </c>
      <c r="D173">
        <f t="shared" si="112"/>
        <v>31098</v>
      </c>
      <c r="E173">
        <f t="shared" si="112"/>
        <v>1.5998073934374871E-2</v>
      </c>
      <c r="F173">
        <f t="shared" si="112"/>
        <v>0.46309943262345665</v>
      </c>
    </row>
    <row r="174" spans="1:6" x14ac:dyDescent="0.25">
      <c r="A174">
        <f t="shared" ref="A174:F174" si="113">A86</f>
        <v>34</v>
      </c>
      <c r="B174">
        <f t="shared" si="113"/>
        <v>15416</v>
      </c>
      <c r="C174">
        <f t="shared" si="113"/>
        <v>14957</v>
      </c>
      <c r="D174">
        <f t="shared" si="113"/>
        <v>30376</v>
      </c>
      <c r="E174">
        <f t="shared" si="113"/>
        <v>1.56266478175629E-2</v>
      </c>
      <c r="F174">
        <f t="shared" si="113"/>
        <v>0.47872608044101955</v>
      </c>
    </row>
    <row r="175" spans="1:6" x14ac:dyDescent="0.25">
      <c r="A175">
        <f t="shared" ref="A175:F175" si="114">A87</f>
        <v>35</v>
      </c>
      <c r="B175">
        <f t="shared" si="114"/>
        <v>14756</v>
      </c>
      <c r="C175">
        <f t="shared" si="114"/>
        <v>14678</v>
      </c>
      <c r="D175">
        <f t="shared" si="114"/>
        <v>29436</v>
      </c>
      <c r="E175">
        <f t="shared" si="114"/>
        <v>1.5143073648860333E-2</v>
      </c>
      <c r="F175">
        <f t="shared" si="114"/>
        <v>0.49386915408987986</v>
      </c>
    </row>
    <row r="176" spans="1:6" x14ac:dyDescent="0.25">
      <c r="A176">
        <f t="shared" ref="A176:F176" si="115">A88</f>
        <v>36</v>
      </c>
      <c r="B176">
        <f t="shared" si="115"/>
        <v>14096</v>
      </c>
      <c r="C176">
        <f t="shared" si="115"/>
        <v>14010</v>
      </c>
      <c r="D176">
        <f t="shared" si="115"/>
        <v>28108</v>
      </c>
      <c r="E176">
        <f t="shared" si="115"/>
        <v>1.445989652541671E-2</v>
      </c>
      <c r="F176">
        <f t="shared" si="115"/>
        <v>0.50832905061529654</v>
      </c>
    </row>
    <row r="177" spans="1:6" x14ac:dyDescent="0.25">
      <c r="A177">
        <f t="shared" ref="A177:F177" si="116">A89</f>
        <v>37</v>
      </c>
      <c r="B177">
        <f t="shared" si="116"/>
        <v>13457</v>
      </c>
      <c r="C177">
        <f t="shared" si="116"/>
        <v>13762</v>
      </c>
      <c r="D177">
        <f t="shared" si="116"/>
        <v>27223</v>
      </c>
      <c r="E177">
        <f t="shared" si="116"/>
        <v>1.4004616589989295E-2</v>
      </c>
      <c r="F177">
        <f t="shared" si="116"/>
        <v>0.52233366720528585</v>
      </c>
    </row>
    <row r="178" spans="1:6" x14ac:dyDescent="0.25">
      <c r="A178">
        <f t="shared" ref="A178:F178" si="117">A90</f>
        <v>38</v>
      </c>
      <c r="B178">
        <f t="shared" si="117"/>
        <v>13413</v>
      </c>
      <c r="C178">
        <f t="shared" si="117"/>
        <v>13260</v>
      </c>
      <c r="D178">
        <f t="shared" si="117"/>
        <v>26673</v>
      </c>
      <c r="E178">
        <f t="shared" si="117"/>
        <v>1.3721674257237793E-2</v>
      </c>
      <c r="F178">
        <f t="shared" si="117"/>
        <v>0.53605534146252365</v>
      </c>
    </row>
    <row r="179" spans="1:6" x14ac:dyDescent="0.25">
      <c r="A179">
        <f t="shared" ref="A179:F179" si="118">A91</f>
        <v>39</v>
      </c>
      <c r="B179">
        <f t="shared" si="118"/>
        <v>13019</v>
      </c>
      <c r="C179">
        <f t="shared" si="118"/>
        <v>13160</v>
      </c>
      <c r="D179">
        <f t="shared" si="118"/>
        <v>26181</v>
      </c>
      <c r="E179">
        <f t="shared" si="118"/>
        <v>1.3468569479576451E-2</v>
      </c>
      <c r="F179">
        <f t="shared" si="118"/>
        <v>0.54952391094210007</v>
      </c>
    </row>
    <row r="180" spans="1:6" x14ac:dyDescent="0.25">
      <c r="A180">
        <f t="shared" ref="A180:F180" si="119">A92</f>
        <v>40</v>
      </c>
      <c r="B180">
        <f t="shared" si="119"/>
        <v>13198</v>
      </c>
      <c r="C180">
        <f t="shared" si="119"/>
        <v>13403</v>
      </c>
      <c r="D180">
        <f t="shared" si="119"/>
        <v>26605</v>
      </c>
      <c r="E180">
        <f t="shared" si="119"/>
        <v>1.3686692296097609E-2</v>
      </c>
      <c r="F180">
        <f t="shared" si="119"/>
        <v>0.56321060323819772</v>
      </c>
    </row>
    <row r="181" spans="1:6" x14ac:dyDescent="0.25">
      <c r="A181">
        <f t="shared" ref="A181:F181" si="120">A93</f>
        <v>41</v>
      </c>
      <c r="B181">
        <f t="shared" si="120"/>
        <v>13091</v>
      </c>
      <c r="C181">
        <f t="shared" si="120"/>
        <v>13245</v>
      </c>
      <c r="D181">
        <f t="shared" si="120"/>
        <v>26341</v>
      </c>
      <c r="E181">
        <f t="shared" si="120"/>
        <v>1.3550879976376887E-2</v>
      </c>
      <c r="F181">
        <f t="shared" si="120"/>
        <v>0.57676148321457466</v>
      </c>
    </row>
    <row r="182" spans="1:6" x14ac:dyDescent="0.25">
      <c r="A182">
        <f t="shared" ref="A182:F182" si="121">A94</f>
        <v>42</v>
      </c>
      <c r="B182">
        <f t="shared" si="121"/>
        <v>13032</v>
      </c>
      <c r="C182">
        <f t="shared" si="121"/>
        <v>13485</v>
      </c>
      <c r="D182">
        <f t="shared" si="121"/>
        <v>26516</v>
      </c>
      <c r="E182">
        <f t="shared" si="121"/>
        <v>1.3640907082252365E-2</v>
      </c>
      <c r="F182">
        <f t="shared" si="121"/>
        <v>0.59040239029682706</v>
      </c>
    </row>
    <row r="183" spans="1:6" x14ac:dyDescent="0.25">
      <c r="A183">
        <f t="shared" ref="A183:F183" si="122">A95</f>
        <v>43</v>
      </c>
      <c r="B183">
        <f t="shared" si="122"/>
        <v>13393</v>
      </c>
      <c r="C183">
        <f t="shared" si="122"/>
        <v>13650</v>
      </c>
      <c r="D183">
        <f t="shared" si="122"/>
        <v>27041</v>
      </c>
      <c r="E183">
        <f t="shared" si="122"/>
        <v>1.3910988399878798E-2</v>
      </c>
      <c r="F183">
        <f t="shared" si="122"/>
        <v>0.60431337869670587</v>
      </c>
    </row>
    <row r="184" spans="1:6" x14ac:dyDescent="0.25">
      <c r="A184">
        <f t="shared" ref="A184:F184" si="123">A96</f>
        <v>44</v>
      </c>
      <c r="B184">
        <f t="shared" si="123"/>
        <v>14015</v>
      </c>
      <c r="C184">
        <f t="shared" si="123"/>
        <v>14472</v>
      </c>
      <c r="D184">
        <f t="shared" si="123"/>
        <v>28484</v>
      </c>
      <c r="E184">
        <f t="shared" si="123"/>
        <v>1.4653326192897735E-2</v>
      </c>
      <c r="F184">
        <f t="shared" si="123"/>
        <v>0.61896670488960359</v>
      </c>
    </row>
    <row r="185" spans="1:6" x14ac:dyDescent="0.25">
      <c r="A185">
        <f t="shared" ref="A185:F185" si="124">A97</f>
        <v>45</v>
      </c>
      <c r="B185">
        <f t="shared" si="124"/>
        <v>14251</v>
      </c>
      <c r="C185">
        <f t="shared" si="124"/>
        <v>14617</v>
      </c>
      <c r="D185">
        <f t="shared" si="124"/>
        <v>28870</v>
      </c>
      <c r="E185">
        <f t="shared" si="124"/>
        <v>1.485190026642879E-2</v>
      </c>
      <c r="F185">
        <f t="shared" si="124"/>
        <v>0.63381860515603239</v>
      </c>
    </row>
    <row r="186" spans="1:6" x14ac:dyDescent="0.25">
      <c r="A186">
        <f t="shared" ref="A186:F186" si="125">A98</f>
        <v>46</v>
      </c>
      <c r="B186">
        <f t="shared" si="125"/>
        <v>13480</v>
      </c>
      <c r="C186">
        <f t="shared" si="125"/>
        <v>13642</v>
      </c>
      <c r="D186">
        <f t="shared" si="125"/>
        <v>27124</v>
      </c>
      <c r="E186">
        <f t="shared" si="125"/>
        <v>1.3953686970094024E-2</v>
      </c>
      <c r="F186">
        <f t="shared" si="125"/>
        <v>0.64777229212612641</v>
      </c>
    </row>
    <row r="187" spans="1:6" x14ac:dyDescent="0.25">
      <c r="A187">
        <f t="shared" ref="A187:F187" si="126">A99</f>
        <v>47</v>
      </c>
      <c r="B187">
        <f t="shared" si="126"/>
        <v>13429</v>
      </c>
      <c r="C187">
        <f t="shared" si="126"/>
        <v>13657</v>
      </c>
      <c r="D187">
        <f t="shared" si="126"/>
        <v>27087</v>
      </c>
      <c r="E187">
        <f t="shared" si="126"/>
        <v>1.3934652667708923E-2</v>
      </c>
      <c r="F187">
        <f t="shared" si="126"/>
        <v>0.66170694479383529</v>
      </c>
    </row>
    <row r="188" spans="1:6" x14ac:dyDescent="0.25">
      <c r="A188">
        <f t="shared" ref="A188:F188" si="127">A100</f>
        <v>48</v>
      </c>
      <c r="B188">
        <f t="shared" si="127"/>
        <v>12799</v>
      </c>
      <c r="C188">
        <f t="shared" si="127"/>
        <v>13052</v>
      </c>
      <c r="D188">
        <f t="shared" si="127"/>
        <v>25852</v>
      </c>
      <c r="E188">
        <f t="shared" si="127"/>
        <v>1.3299318520530554E-2</v>
      </c>
      <c r="F188">
        <f t="shared" si="127"/>
        <v>0.67500626331436586</v>
      </c>
    </row>
    <row r="189" spans="1:6" x14ac:dyDescent="0.25">
      <c r="A189">
        <f t="shared" ref="A189:F189" si="128">A101</f>
        <v>49</v>
      </c>
      <c r="B189">
        <f t="shared" si="128"/>
        <v>12515</v>
      </c>
      <c r="C189">
        <f t="shared" si="128"/>
        <v>12750</v>
      </c>
      <c r="D189">
        <f t="shared" si="128"/>
        <v>25263</v>
      </c>
      <c r="E189">
        <f t="shared" si="128"/>
        <v>1.2996313004183946E-2</v>
      </c>
      <c r="F189">
        <f t="shared" si="128"/>
        <v>0.68800257631854977</v>
      </c>
    </row>
    <row r="190" spans="1:6" x14ac:dyDescent="0.25">
      <c r="A190">
        <f t="shared" ref="A190:F190" si="129">A102</f>
        <v>50</v>
      </c>
      <c r="B190">
        <f t="shared" si="129"/>
        <v>12318</v>
      </c>
      <c r="C190">
        <f t="shared" si="129"/>
        <v>12577</v>
      </c>
      <c r="D190">
        <f t="shared" si="129"/>
        <v>24896</v>
      </c>
      <c r="E190">
        <f t="shared" si="129"/>
        <v>1.2807513302147943E-2</v>
      </c>
      <c r="F190">
        <f t="shared" si="129"/>
        <v>0.70081008962069768</v>
      </c>
    </row>
    <row r="191" spans="1:6" x14ac:dyDescent="0.25">
      <c r="A191">
        <f t="shared" ref="A191:F191" si="130">A103</f>
        <v>51</v>
      </c>
      <c r="B191">
        <f t="shared" si="130"/>
        <v>12188</v>
      </c>
      <c r="C191">
        <f t="shared" si="130"/>
        <v>12537</v>
      </c>
      <c r="D191">
        <f t="shared" si="130"/>
        <v>24726</v>
      </c>
      <c r="E191">
        <f t="shared" si="130"/>
        <v>1.272005839929748E-2</v>
      </c>
      <c r="F191">
        <f t="shared" si="130"/>
        <v>0.71353014801999515</v>
      </c>
    </row>
    <row r="192" spans="1:6" x14ac:dyDescent="0.25">
      <c r="A192">
        <f t="shared" ref="A192:F192" si="131">A104</f>
        <v>52</v>
      </c>
      <c r="B192">
        <f t="shared" si="131"/>
        <v>12514</v>
      </c>
      <c r="C192">
        <f t="shared" si="131"/>
        <v>12715</v>
      </c>
      <c r="D192">
        <f t="shared" si="131"/>
        <v>25229</v>
      </c>
      <c r="E192">
        <f t="shared" si="131"/>
        <v>1.2978822023613853E-2</v>
      </c>
      <c r="F192">
        <f t="shared" si="131"/>
        <v>0.72650897004360904</v>
      </c>
    </row>
    <row r="193" spans="1:6" x14ac:dyDescent="0.25">
      <c r="A193">
        <f t="shared" ref="A193:F193" si="132">A105</f>
        <v>53</v>
      </c>
      <c r="B193">
        <f t="shared" si="132"/>
        <v>12327</v>
      </c>
      <c r="C193">
        <f t="shared" si="132"/>
        <v>12697</v>
      </c>
      <c r="D193">
        <f t="shared" si="132"/>
        <v>25024</v>
      </c>
      <c r="E193">
        <f t="shared" si="132"/>
        <v>1.2873361699588293E-2</v>
      </c>
      <c r="F193">
        <f t="shared" si="132"/>
        <v>0.73938233174319734</v>
      </c>
    </row>
    <row r="194" spans="1:6" x14ac:dyDescent="0.25">
      <c r="A194">
        <f t="shared" ref="A194:F194" si="133">A106</f>
        <v>54</v>
      </c>
      <c r="B194">
        <f t="shared" si="133"/>
        <v>12235</v>
      </c>
      <c r="C194">
        <f t="shared" si="133"/>
        <v>12391</v>
      </c>
      <c r="D194">
        <f t="shared" si="133"/>
        <v>24617</v>
      </c>
      <c r="E194">
        <f t="shared" si="133"/>
        <v>1.2663984373352182E-2</v>
      </c>
      <c r="F194">
        <f t="shared" si="133"/>
        <v>0.75204631611654948</v>
      </c>
    </row>
    <row r="195" spans="1:6" x14ac:dyDescent="0.25">
      <c r="A195">
        <f t="shared" ref="A195:F195" si="134">A107</f>
        <v>55</v>
      </c>
      <c r="B195">
        <f t="shared" si="134"/>
        <v>11683</v>
      </c>
      <c r="C195">
        <f t="shared" si="134"/>
        <v>12293</v>
      </c>
      <c r="D195">
        <f t="shared" si="134"/>
        <v>23976</v>
      </c>
      <c r="E195">
        <f t="shared" si="134"/>
        <v>1.2334227945545433E-2</v>
      </c>
      <c r="F195">
        <f t="shared" si="134"/>
        <v>0.76438054406209488</v>
      </c>
    </row>
    <row r="196" spans="1:6" x14ac:dyDescent="0.25">
      <c r="A196">
        <f t="shared" ref="A196:F196" si="135">A108</f>
        <v>56</v>
      </c>
      <c r="B196">
        <f t="shared" si="135"/>
        <v>11408</v>
      </c>
      <c r="C196">
        <f t="shared" si="135"/>
        <v>11994</v>
      </c>
      <c r="D196">
        <f t="shared" si="135"/>
        <v>23402</v>
      </c>
      <c r="E196">
        <f t="shared" si="135"/>
        <v>1.2038939038273867E-2</v>
      </c>
      <c r="F196">
        <f t="shared" si="135"/>
        <v>0.77641948310036879</v>
      </c>
    </row>
    <row r="197" spans="1:6" x14ac:dyDescent="0.25">
      <c r="A197">
        <f t="shared" ref="A197:F197" si="136">A109</f>
        <v>57</v>
      </c>
      <c r="B197">
        <f t="shared" si="136"/>
        <v>10909</v>
      </c>
      <c r="C197">
        <f t="shared" si="136"/>
        <v>11482</v>
      </c>
      <c r="D197">
        <f t="shared" si="136"/>
        <v>22390</v>
      </c>
      <c r="E197">
        <f t="shared" si="136"/>
        <v>1.1518325146011105E-2</v>
      </c>
      <c r="F197">
        <f t="shared" si="136"/>
        <v>0.78793780824637993</v>
      </c>
    </row>
    <row r="198" spans="1:6" x14ac:dyDescent="0.25">
      <c r="A198">
        <f t="shared" ref="A198:F198" si="137">A110</f>
        <v>58</v>
      </c>
      <c r="B198">
        <f t="shared" si="137"/>
        <v>10620</v>
      </c>
      <c r="C198">
        <f t="shared" si="137"/>
        <v>11245</v>
      </c>
      <c r="D198">
        <f t="shared" si="137"/>
        <v>21866</v>
      </c>
      <c r="E198">
        <f t="shared" si="137"/>
        <v>1.1248758268989675E-2</v>
      </c>
      <c r="F198">
        <f t="shared" si="137"/>
        <v>0.79918656651536957</v>
      </c>
    </row>
    <row r="199" spans="1:6" x14ac:dyDescent="0.25">
      <c r="A199">
        <f t="shared" ref="A199:F199" si="138">A111</f>
        <v>59</v>
      </c>
      <c r="B199">
        <f t="shared" si="138"/>
        <v>10339</v>
      </c>
      <c r="C199">
        <f t="shared" si="138"/>
        <v>11049</v>
      </c>
      <c r="D199">
        <f t="shared" si="138"/>
        <v>21391</v>
      </c>
      <c r="E199">
        <f t="shared" si="138"/>
        <v>1.1004398981613378E-2</v>
      </c>
      <c r="F199">
        <f t="shared" si="138"/>
        <v>0.810190965496983</v>
      </c>
    </row>
    <row r="200" spans="1:6" x14ac:dyDescent="0.25">
      <c r="A200">
        <f t="shared" ref="A200:F200" si="139">A112</f>
        <v>60</v>
      </c>
      <c r="B200">
        <f t="shared" si="139"/>
        <v>10390</v>
      </c>
      <c r="C200">
        <f t="shared" si="139"/>
        <v>10891</v>
      </c>
      <c r="D200">
        <f t="shared" si="139"/>
        <v>21277</v>
      </c>
      <c r="E200">
        <f t="shared" si="139"/>
        <v>1.0945752752643067E-2</v>
      </c>
      <c r="F200">
        <f t="shared" si="139"/>
        <v>0.82113671824962609</v>
      </c>
    </row>
    <row r="201" spans="1:6" x14ac:dyDescent="0.25">
      <c r="A201">
        <f t="shared" ref="A201:F201" si="140">A113</f>
        <v>61</v>
      </c>
      <c r="B201">
        <f t="shared" si="140"/>
        <v>9669</v>
      </c>
      <c r="C201">
        <f t="shared" si="140"/>
        <v>10682</v>
      </c>
      <c r="D201">
        <f t="shared" si="140"/>
        <v>20354</v>
      </c>
      <c r="E201">
        <f t="shared" si="140"/>
        <v>1.0470924074225549E-2</v>
      </c>
      <c r="F201">
        <f t="shared" si="140"/>
        <v>0.83160764232385165</v>
      </c>
    </row>
    <row r="202" spans="1:6" x14ac:dyDescent="0.25">
      <c r="A202">
        <f t="shared" ref="A202:F202" si="141">A114</f>
        <v>62</v>
      </c>
      <c r="B202">
        <f t="shared" si="141"/>
        <v>9503</v>
      </c>
      <c r="C202">
        <f t="shared" si="141"/>
        <v>10364</v>
      </c>
      <c r="D202">
        <f t="shared" si="141"/>
        <v>19864</v>
      </c>
      <c r="E202">
        <f t="shared" si="141"/>
        <v>1.0218848177774211E-2</v>
      </c>
      <c r="F202">
        <f t="shared" si="141"/>
        <v>0.84182649050162583</v>
      </c>
    </row>
    <row r="203" spans="1:6" x14ac:dyDescent="0.25">
      <c r="A203">
        <f t="shared" ref="A203:F203" si="142">A115</f>
        <v>63</v>
      </c>
      <c r="B203">
        <f t="shared" si="142"/>
        <v>9327</v>
      </c>
      <c r="C203">
        <f t="shared" si="142"/>
        <v>10188</v>
      </c>
      <c r="D203">
        <f t="shared" si="142"/>
        <v>19515</v>
      </c>
      <c r="E203">
        <f t="shared" si="142"/>
        <v>1.0039308406628259E-2</v>
      </c>
      <c r="F203">
        <f t="shared" si="142"/>
        <v>0.85186579890825409</v>
      </c>
    </row>
    <row r="204" spans="1:6" x14ac:dyDescent="0.25">
      <c r="A204">
        <f t="shared" ref="A204:F204" si="143">A116</f>
        <v>64</v>
      </c>
      <c r="B204">
        <f t="shared" si="143"/>
        <v>9294</v>
      </c>
      <c r="C204">
        <f t="shared" si="143"/>
        <v>9643</v>
      </c>
      <c r="D204">
        <f t="shared" si="143"/>
        <v>18939</v>
      </c>
      <c r="E204">
        <f t="shared" si="143"/>
        <v>9.7429906181466866E-3</v>
      </c>
      <c r="F204">
        <f t="shared" si="143"/>
        <v>0.86160878952640074</v>
      </c>
    </row>
    <row r="205" spans="1:6" x14ac:dyDescent="0.25">
      <c r="A205">
        <f t="shared" ref="A205:F205" si="144">A117</f>
        <v>65</v>
      </c>
      <c r="B205">
        <f t="shared" si="144"/>
        <v>9021</v>
      </c>
      <c r="C205">
        <f t="shared" si="144"/>
        <v>9429</v>
      </c>
      <c r="D205">
        <f t="shared" si="144"/>
        <v>18447</v>
      </c>
      <c r="E205">
        <f t="shared" si="144"/>
        <v>9.4898858404853445E-3</v>
      </c>
      <c r="F205">
        <f t="shared" si="144"/>
        <v>0.87109867536688612</v>
      </c>
    </row>
    <row r="206" spans="1:6" x14ac:dyDescent="0.25">
      <c r="A206">
        <f t="shared" ref="A206:F206" si="145">A118</f>
        <v>66</v>
      </c>
      <c r="B206">
        <f t="shared" si="145"/>
        <v>8606</v>
      </c>
      <c r="C206">
        <f t="shared" si="145"/>
        <v>9174</v>
      </c>
      <c r="D206">
        <f t="shared" si="145"/>
        <v>17782</v>
      </c>
      <c r="E206">
        <f t="shared" si="145"/>
        <v>9.1477828381585288E-3</v>
      </c>
      <c r="F206">
        <f t="shared" si="145"/>
        <v>0.88024645820504466</v>
      </c>
    </row>
    <row r="207" spans="1:6" x14ac:dyDescent="0.25">
      <c r="A207">
        <f t="shared" ref="A207:F207" si="146">A119</f>
        <v>67</v>
      </c>
      <c r="B207">
        <f t="shared" si="146"/>
        <v>8299</v>
      </c>
      <c r="C207">
        <f t="shared" si="146"/>
        <v>9007</v>
      </c>
      <c r="D207">
        <f t="shared" si="146"/>
        <v>17297</v>
      </c>
      <c r="E207">
        <f t="shared" si="146"/>
        <v>8.8982791447322056E-3</v>
      </c>
      <c r="F207">
        <f t="shared" si="146"/>
        <v>0.88914473734977684</v>
      </c>
    </row>
    <row r="208" spans="1:6" x14ac:dyDescent="0.25">
      <c r="A208">
        <f t="shared" ref="A208:F208" si="147">A120</f>
        <v>68</v>
      </c>
      <c r="B208">
        <f t="shared" si="147"/>
        <v>8525</v>
      </c>
      <c r="C208">
        <f t="shared" si="147"/>
        <v>8792</v>
      </c>
      <c r="D208">
        <f t="shared" si="147"/>
        <v>17316</v>
      </c>
      <c r="E208">
        <f t="shared" si="147"/>
        <v>8.908053516227258E-3</v>
      </c>
      <c r="F208">
        <f t="shared" si="147"/>
        <v>0.89805279086600409</v>
      </c>
    </row>
    <row r="209" spans="1:6" x14ac:dyDescent="0.25">
      <c r="A209">
        <f t="shared" ref="A209:F209" si="148">A121</f>
        <v>69</v>
      </c>
      <c r="B209">
        <f t="shared" si="148"/>
        <v>8685</v>
      </c>
      <c r="C209">
        <f t="shared" si="148"/>
        <v>9235</v>
      </c>
      <c r="D209">
        <f t="shared" si="148"/>
        <v>17919</v>
      </c>
      <c r="E209">
        <f t="shared" si="148"/>
        <v>9.2182612010439022E-3</v>
      </c>
      <c r="F209">
        <f t="shared" si="148"/>
        <v>0.90727105206704795</v>
      </c>
    </row>
    <row r="210" spans="1:6" x14ac:dyDescent="0.25">
      <c r="A210">
        <f t="shared" ref="A210:F210" si="149">A122</f>
        <v>70</v>
      </c>
      <c r="B210">
        <f t="shared" si="149"/>
        <v>6890</v>
      </c>
      <c r="C210">
        <f t="shared" si="149"/>
        <v>7187</v>
      </c>
      <c r="D210">
        <f t="shared" si="149"/>
        <v>14076</v>
      </c>
      <c r="E210">
        <f t="shared" si="149"/>
        <v>7.2412659560184148E-3</v>
      </c>
      <c r="F210">
        <f t="shared" si="149"/>
        <v>0.91451231802306632</v>
      </c>
    </row>
    <row r="211" spans="1:6" x14ac:dyDescent="0.25">
      <c r="A211">
        <f t="shared" ref="A211:F211" si="150">A123</f>
        <v>71</v>
      </c>
      <c r="B211">
        <f t="shared" si="150"/>
        <v>6455</v>
      </c>
      <c r="C211">
        <f t="shared" si="150"/>
        <v>6842</v>
      </c>
      <c r="D211">
        <f t="shared" si="150"/>
        <v>13297</v>
      </c>
      <c r="E211">
        <f t="shared" si="150"/>
        <v>6.8405167247212887E-3</v>
      </c>
      <c r="F211">
        <f t="shared" si="150"/>
        <v>0.92135283474778762</v>
      </c>
    </row>
    <row r="212" spans="1:6" x14ac:dyDescent="0.25">
      <c r="A212">
        <f t="shared" ref="A212:F212" si="151">A124</f>
        <v>72</v>
      </c>
      <c r="B212">
        <f t="shared" si="151"/>
        <v>6399</v>
      </c>
      <c r="C212">
        <f t="shared" si="151"/>
        <v>6754</v>
      </c>
      <c r="D212">
        <f t="shared" si="151"/>
        <v>13152</v>
      </c>
      <c r="E212">
        <f t="shared" si="151"/>
        <v>6.7659228369958933E-3</v>
      </c>
      <c r="F212">
        <f t="shared" si="151"/>
        <v>0.92811875758478346</v>
      </c>
    </row>
    <row r="213" spans="1:6" x14ac:dyDescent="0.25">
      <c r="A213">
        <f t="shared" ref="A213:F213" si="152">A125</f>
        <v>73</v>
      </c>
      <c r="B213">
        <f t="shared" si="152"/>
        <v>5521</v>
      </c>
      <c r="C213">
        <f t="shared" si="152"/>
        <v>5999</v>
      </c>
      <c r="D213">
        <f t="shared" si="152"/>
        <v>11525</v>
      </c>
      <c r="E213">
        <f t="shared" si="152"/>
        <v>5.9289279726564533E-3</v>
      </c>
      <c r="F213">
        <f t="shared" si="152"/>
        <v>0.93404768555743989</v>
      </c>
    </row>
    <row r="214" spans="1:6" x14ac:dyDescent="0.25">
      <c r="A214">
        <f t="shared" ref="A214:F214" si="153">A126</f>
        <v>74</v>
      </c>
      <c r="B214">
        <f t="shared" si="153"/>
        <v>5598</v>
      </c>
      <c r="C214">
        <f t="shared" si="153"/>
        <v>5958</v>
      </c>
      <c r="D214">
        <f t="shared" si="153"/>
        <v>11551</v>
      </c>
      <c r="E214">
        <f t="shared" si="153"/>
        <v>5.9423034283865236E-3</v>
      </c>
      <c r="F214">
        <f t="shared" si="153"/>
        <v>0.93998998898582642</v>
      </c>
    </row>
    <row r="215" spans="1:6" x14ac:dyDescent="0.25">
      <c r="A215">
        <f t="shared" ref="A215:F215" si="154">A127</f>
        <v>75</v>
      </c>
      <c r="B215">
        <f t="shared" si="154"/>
        <v>4926</v>
      </c>
      <c r="C215">
        <f t="shared" si="154"/>
        <v>5683</v>
      </c>
      <c r="D215">
        <f t="shared" si="154"/>
        <v>10611</v>
      </c>
      <c r="E215">
        <f t="shared" si="154"/>
        <v>5.4587292596839582E-3</v>
      </c>
      <c r="F215">
        <f t="shared" si="154"/>
        <v>0.94544871824551036</v>
      </c>
    </row>
    <row r="216" spans="1:6" x14ac:dyDescent="0.25">
      <c r="A216">
        <f t="shared" ref="A216:F216" si="155">A128</f>
        <v>76</v>
      </c>
      <c r="B216">
        <f t="shared" si="155"/>
        <v>4772</v>
      </c>
      <c r="C216">
        <f t="shared" si="155"/>
        <v>5339</v>
      </c>
      <c r="D216">
        <f t="shared" si="155"/>
        <v>10113</v>
      </c>
      <c r="E216">
        <f t="shared" si="155"/>
        <v>5.2025378383925994E-3</v>
      </c>
      <c r="F216">
        <f t="shared" si="155"/>
        <v>0.950651256083903</v>
      </c>
    </row>
    <row r="217" spans="1:6" x14ac:dyDescent="0.25">
      <c r="A217">
        <f t="shared" ref="A217:F217" si="156">A129</f>
        <v>77</v>
      </c>
      <c r="B217">
        <f t="shared" si="156"/>
        <v>4534</v>
      </c>
      <c r="C217">
        <f t="shared" si="156"/>
        <v>5160</v>
      </c>
      <c r="D217">
        <f t="shared" si="156"/>
        <v>9692</v>
      </c>
      <c r="E217">
        <f t="shared" si="156"/>
        <v>4.9859583436864504E-3</v>
      </c>
      <c r="F217">
        <f t="shared" si="156"/>
        <v>0.95563721442758942</v>
      </c>
    </row>
    <row r="218" spans="1:6" x14ac:dyDescent="0.25">
      <c r="A218">
        <f t="shared" ref="A218:F218" si="157">A130</f>
        <v>78</v>
      </c>
      <c r="B218">
        <f t="shared" si="157"/>
        <v>4211</v>
      </c>
      <c r="C218">
        <f t="shared" si="157"/>
        <v>4968</v>
      </c>
      <c r="D218">
        <f t="shared" si="157"/>
        <v>9181</v>
      </c>
      <c r="E218">
        <f t="shared" si="157"/>
        <v>4.7230791945300559E-3</v>
      </c>
      <c r="F218">
        <f t="shared" si="157"/>
        <v>0.9603602936221195</v>
      </c>
    </row>
    <row r="219" spans="1:6" x14ac:dyDescent="0.25">
      <c r="A219">
        <f t="shared" ref="A219:F219" si="158">A131</f>
        <v>79</v>
      </c>
      <c r="B219">
        <f t="shared" si="158"/>
        <v>3865</v>
      </c>
      <c r="C219">
        <f t="shared" si="158"/>
        <v>4579</v>
      </c>
      <c r="D219">
        <f t="shared" si="158"/>
        <v>8446</v>
      </c>
      <c r="E219">
        <f t="shared" si="158"/>
        <v>4.3449653498530503E-3</v>
      </c>
      <c r="F219">
        <f t="shared" si="158"/>
        <v>0.96470525897197257</v>
      </c>
    </row>
    <row r="220" spans="1:6" x14ac:dyDescent="0.25">
      <c r="A220" t="str">
        <f t="shared" ref="A220:F220" si="159">A132</f>
        <v>80-84 years</v>
      </c>
      <c r="B220">
        <f t="shared" si="159"/>
        <v>14794</v>
      </c>
      <c r="C220">
        <f t="shared" si="159"/>
        <v>19170</v>
      </c>
      <c r="D220">
        <f t="shared" si="159"/>
        <v>33960</v>
      </c>
      <c r="E220">
        <f t="shared" si="159"/>
        <v>1.747040294589268E-2</v>
      </c>
      <c r="F220">
        <f t="shared" si="159"/>
        <v>0.98217566191786521</v>
      </c>
    </row>
    <row r="221" spans="1:6" x14ac:dyDescent="0.25">
      <c r="A221" t="str">
        <f t="shared" ref="A221:F221" si="160">A133</f>
        <v>85-89 years</v>
      </c>
      <c r="B221">
        <f t="shared" si="160"/>
        <v>8756</v>
      </c>
      <c r="C221">
        <f t="shared" si="160"/>
        <v>13330</v>
      </c>
      <c r="D221">
        <f t="shared" si="160"/>
        <v>22090</v>
      </c>
      <c r="E221">
        <f t="shared" si="160"/>
        <v>1.1363992964510286E-2</v>
      </c>
      <c r="F221">
        <f t="shared" si="160"/>
        <v>0.9935396548823755</v>
      </c>
    </row>
    <row r="222" spans="1:6" x14ac:dyDescent="0.25">
      <c r="A222" t="str">
        <f t="shared" ref="A222:F222" si="161">A134</f>
        <v>90-94 years</v>
      </c>
      <c r="B222">
        <f t="shared" si="161"/>
        <v>3234</v>
      </c>
      <c r="C222">
        <f t="shared" si="161"/>
        <v>6691</v>
      </c>
      <c r="D222">
        <f t="shared" si="161"/>
        <v>9925</v>
      </c>
      <c r="E222">
        <f t="shared" si="161"/>
        <v>5.1058230046520867E-3</v>
      </c>
      <c r="F222">
        <f t="shared" si="161"/>
        <v>0.99864547788702762</v>
      </c>
    </row>
    <row r="223" spans="1:6" x14ac:dyDescent="0.25">
      <c r="A223" t="str">
        <f t="shared" ref="A223:F223" si="162">A135</f>
        <v>95-99 years</v>
      </c>
      <c r="B223">
        <f t="shared" si="162"/>
        <v>648</v>
      </c>
      <c r="C223">
        <f t="shared" si="162"/>
        <v>1823</v>
      </c>
      <c r="D223">
        <f t="shared" si="162"/>
        <v>2468</v>
      </c>
      <c r="E223">
        <f t="shared" si="162"/>
        <v>1.2696394131467355E-3</v>
      </c>
      <c r="F223">
        <f t="shared" si="162"/>
        <v>0.99991511730017435</v>
      </c>
    </row>
    <row r="224" spans="1:6" x14ac:dyDescent="0.25">
      <c r="A224" t="str">
        <f t="shared" ref="A224:F224" si="163">A136</f>
        <v>100 years and over</v>
      </c>
      <c r="B224">
        <f t="shared" si="163"/>
        <v>32</v>
      </c>
      <c r="C224">
        <f t="shared" si="163"/>
        <v>134</v>
      </c>
      <c r="D224">
        <f t="shared" si="163"/>
        <v>165</v>
      </c>
      <c r="E224">
        <f t="shared" si="163"/>
        <v>8.4882699825450307E-5</v>
      </c>
      <c r="F224">
        <f t="shared" si="163"/>
        <v>0.99999999999999978</v>
      </c>
    </row>
    <row r="225" spans="1:6" x14ac:dyDescent="0.25">
      <c r="A225" t="s">
        <v>31</v>
      </c>
      <c r="B225" s="29">
        <f>SUM(B140:B224)</f>
        <v>963520</v>
      </c>
      <c r="C225" s="29">
        <f t="shared" ref="C225" si="164">SUM(C140:C224)</f>
        <v>980318</v>
      </c>
      <c r="D225" s="29">
        <f t="shared" ref="D225" si="165">SUM(D140:D224)</f>
        <v>1943859</v>
      </c>
      <c r="E225" s="31">
        <f t="shared" ref="E225" si="166">SUM(E140:E224)</f>
        <v>0.99999999999999978</v>
      </c>
      <c r="F225" s="29"/>
    </row>
  </sheetData>
  <hyperlinks>
    <hyperlink ref="N3" r:id="rId1" tooltip="Age" xr:uid="{C52EB666-4665-4052-A0D3-FF9CDE2FCA2E}"/>
    <hyperlink ref="N4" r:id="rId2" tooltip="Sex" xr:uid="{DE1B3271-F55B-47DF-BE76-7D0E10866E79}"/>
    <hyperlink ref="N1" location="'List of Tables (1) '!A1" tooltip="List of tables" display="List of tables" xr:uid="{9188500E-83DA-4F1C-A57B-80A4398D0E65}"/>
  </hyperlinks>
  <pageMargins left="0.7" right="0.7"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E8EFD-61D2-4560-B304-C3802004D060}">
  <dimension ref="A1:W70"/>
  <sheetViews>
    <sheetView workbookViewId="0">
      <selection activeCell="O1" sqref="O1:R104857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179</v>
      </c>
      <c r="B2" s="10"/>
      <c r="C2" s="10"/>
      <c r="D2" s="10"/>
      <c r="J2" s="33"/>
      <c r="K2" s="6" t="s">
        <v>3</v>
      </c>
      <c r="L2" s="3"/>
      <c r="M2" s="3"/>
      <c r="N2" s="6"/>
      <c r="O2" s="57" t="s">
        <v>179</v>
      </c>
      <c r="P2" s="55"/>
      <c r="Q2" s="58"/>
      <c r="R2" s="6" t="s">
        <v>3</v>
      </c>
      <c r="T2" s="5" t="s">
        <v>179</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191</v>
      </c>
      <c r="Q11" s="69">
        <v>147</v>
      </c>
      <c r="R11" s="69">
        <v>337</v>
      </c>
      <c r="T11" s="1" t="s">
        <v>128</v>
      </c>
      <c r="U11" s="18">
        <v>3736</v>
      </c>
      <c r="V11" s="18">
        <v>3858</v>
      </c>
      <c r="W11" s="18">
        <v>7597</v>
      </c>
    </row>
    <row r="12" spans="1:23" x14ac:dyDescent="0.25">
      <c r="A12" s="42"/>
      <c r="B12" s="10"/>
      <c r="C12" s="10"/>
      <c r="D12" s="10"/>
      <c r="E12" s="10"/>
      <c r="F12" s="10"/>
      <c r="G12" s="10"/>
      <c r="H12" s="10"/>
      <c r="I12" s="10"/>
      <c r="J12" s="10"/>
      <c r="K12" s="10"/>
      <c r="L12" s="18"/>
      <c r="M12" s="18"/>
      <c r="N12" s="18"/>
      <c r="O12" s="68" t="s">
        <v>98</v>
      </c>
      <c r="P12" s="69">
        <v>41</v>
      </c>
      <c r="Q12" s="69">
        <v>32</v>
      </c>
      <c r="R12" s="69">
        <v>70</v>
      </c>
      <c r="T12" s="1"/>
      <c r="U12" s="39"/>
      <c r="V12" s="39"/>
      <c r="W12" s="39"/>
    </row>
    <row r="13" spans="1:23" x14ac:dyDescent="0.25">
      <c r="A13" s="38" t="s">
        <v>55</v>
      </c>
      <c r="B13" s="39">
        <v>234</v>
      </c>
      <c r="C13" s="39">
        <v>33</v>
      </c>
      <c r="D13" s="39">
        <v>42</v>
      </c>
      <c r="E13" s="39">
        <v>58</v>
      </c>
      <c r="F13" s="39">
        <v>75</v>
      </c>
      <c r="G13" s="39">
        <v>52</v>
      </c>
      <c r="H13" s="39">
        <v>38</v>
      </c>
      <c r="I13" s="39">
        <v>10</v>
      </c>
      <c r="J13" s="39">
        <v>9</v>
      </c>
      <c r="K13" s="39">
        <v>560</v>
      </c>
      <c r="L13" s="18"/>
      <c r="M13" s="18"/>
      <c r="N13" s="18"/>
      <c r="O13" s="68" t="s">
        <v>99</v>
      </c>
      <c r="P13" s="69">
        <v>0</v>
      </c>
      <c r="Q13" s="69">
        <v>0</v>
      </c>
      <c r="R13" s="69">
        <v>0</v>
      </c>
      <c r="T13" s="1" t="s">
        <v>129</v>
      </c>
      <c r="U13" s="39"/>
      <c r="V13" s="39"/>
      <c r="W13" s="39"/>
    </row>
    <row r="14" spans="1:23" x14ac:dyDescent="0.25">
      <c r="A14" s="38" t="s">
        <v>68</v>
      </c>
      <c r="B14" s="39">
        <v>129</v>
      </c>
      <c r="C14" s="39">
        <v>44</v>
      </c>
      <c r="D14" s="39">
        <v>15</v>
      </c>
      <c r="E14" s="39">
        <v>19</v>
      </c>
      <c r="F14" s="39">
        <v>15</v>
      </c>
      <c r="G14" s="39">
        <v>22</v>
      </c>
      <c r="H14" s="39">
        <v>17</v>
      </c>
      <c r="I14" s="39">
        <v>4</v>
      </c>
      <c r="J14" s="39">
        <v>5</v>
      </c>
      <c r="K14" s="39">
        <v>272</v>
      </c>
      <c r="L14" s="18"/>
      <c r="M14" s="18"/>
      <c r="N14" s="18"/>
      <c r="O14" s="68" t="s">
        <v>100</v>
      </c>
      <c r="P14" s="69">
        <v>3</v>
      </c>
      <c r="Q14" s="69">
        <v>0</v>
      </c>
      <c r="R14" s="69">
        <v>6</v>
      </c>
      <c r="T14" s="87" t="s">
        <v>12</v>
      </c>
      <c r="U14" s="18">
        <v>185</v>
      </c>
      <c r="V14" s="18">
        <v>161</v>
      </c>
      <c r="W14" s="18">
        <v>348</v>
      </c>
    </row>
    <row r="15" spans="1:23" x14ac:dyDescent="0.25">
      <c r="A15" s="38" t="s">
        <v>56</v>
      </c>
      <c r="B15" s="39">
        <v>30</v>
      </c>
      <c r="C15" s="39">
        <v>83</v>
      </c>
      <c r="D15" s="39">
        <v>35</v>
      </c>
      <c r="E15" s="39">
        <v>27</v>
      </c>
      <c r="F15" s="39">
        <v>27</v>
      </c>
      <c r="G15" s="39">
        <v>32</v>
      </c>
      <c r="H15" s="39">
        <v>26</v>
      </c>
      <c r="I15" s="39">
        <v>13</v>
      </c>
      <c r="J15" s="39">
        <v>13</v>
      </c>
      <c r="K15" s="39">
        <v>283</v>
      </c>
      <c r="L15" s="18"/>
      <c r="M15" s="18"/>
      <c r="N15" s="18"/>
      <c r="O15" s="68" t="s">
        <v>101</v>
      </c>
      <c r="P15" s="69">
        <v>0</v>
      </c>
      <c r="Q15" s="69">
        <v>3</v>
      </c>
      <c r="R15" s="69">
        <v>3</v>
      </c>
      <c r="T15" s="87" t="s">
        <v>130</v>
      </c>
      <c r="U15" s="18">
        <v>500</v>
      </c>
      <c r="V15" s="18">
        <v>495</v>
      </c>
      <c r="W15" s="18">
        <v>992</v>
      </c>
    </row>
    <row r="16" spans="1:23" x14ac:dyDescent="0.25">
      <c r="A16" s="38" t="s">
        <v>57</v>
      </c>
      <c r="B16" s="39">
        <v>10</v>
      </c>
      <c r="C16" s="39">
        <v>33</v>
      </c>
      <c r="D16" s="39">
        <v>35</v>
      </c>
      <c r="E16" s="39">
        <v>13</v>
      </c>
      <c r="F16" s="39">
        <v>24</v>
      </c>
      <c r="G16" s="39">
        <v>36</v>
      </c>
      <c r="H16" s="39">
        <v>61</v>
      </c>
      <c r="I16" s="39">
        <v>31</v>
      </c>
      <c r="J16" s="39">
        <v>15</v>
      </c>
      <c r="K16" s="39">
        <v>260</v>
      </c>
      <c r="L16" s="21"/>
      <c r="M16" s="21"/>
      <c r="N16" s="21"/>
      <c r="O16" s="68" t="s">
        <v>102</v>
      </c>
      <c r="P16" s="69">
        <v>1209</v>
      </c>
      <c r="Q16" s="69">
        <v>994</v>
      </c>
      <c r="R16" s="69">
        <v>2208</v>
      </c>
      <c r="T16" s="87" t="s">
        <v>131</v>
      </c>
      <c r="U16" s="18">
        <v>230</v>
      </c>
      <c r="V16" s="18">
        <v>230</v>
      </c>
      <c r="W16" s="18">
        <v>457</v>
      </c>
    </row>
    <row r="17" spans="1:23" x14ac:dyDescent="0.25">
      <c r="A17" s="38" t="s">
        <v>58</v>
      </c>
      <c r="B17" s="39">
        <v>8</v>
      </c>
      <c r="C17" s="39">
        <v>26</v>
      </c>
      <c r="D17" s="39">
        <v>24</v>
      </c>
      <c r="E17" s="39">
        <v>24</v>
      </c>
      <c r="F17" s="39">
        <v>17</v>
      </c>
      <c r="G17" s="39">
        <v>22</v>
      </c>
      <c r="H17" s="39">
        <v>52</v>
      </c>
      <c r="I17" s="39">
        <v>42</v>
      </c>
      <c r="J17" s="39">
        <v>35</v>
      </c>
      <c r="K17" s="39">
        <v>248</v>
      </c>
      <c r="L17" s="18"/>
      <c r="M17" s="18"/>
      <c r="N17" s="18"/>
      <c r="O17" s="68" t="s">
        <v>103</v>
      </c>
      <c r="P17" s="69">
        <v>33</v>
      </c>
      <c r="Q17" s="69">
        <v>81</v>
      </c>
      <c r="R17" s="69">
        <v>109</v>
      </c>
      <c r="T17" s="87" t="s">
        <v>29</v>
      </c>
      <c r="U17" s="18">
        <v>207</v>
      </c>
      <c r="V17" s="18">
        <v>196</v>
      </c>
      <c r="W17" s="18">
        <v>408</v>
      </c>
    </row>
    <row r="18" spans="1:23" x14ac:dyDescent="0.25">
      <c r="A18" s="38" t="s">
        <v>59</v>
      </c>
      <c r="B18" s="39">
        <v>9</v>
      </c>
      <c r="C18" s="39">
        <v>26</v>
      </c>
      <c r="D18" s="39">
        <v>32</v>
      </c>
      <c r="E18" s="39">
        <v>22</v>
      </c>
      <c r="F18" s="39">
        <v>34</v>
      </c>
      <c r="G18" s="39">
        <v>51</v>
      </c>
      <c r="H18" s="39">
        <v>58</v>
      </c>
      <c r="I18" s="39">
        <v>51</v>
      </c>
      <c r="J18" s="39">
        <v>39</v>
      </c>
      <c r="K18" s="39">
        <v>323</v>
      </c>
      <c r="L18" s="18"/>
      <c r="M18" s="18"/>
      <c r="N18" s="18"/>
      <c r="O18" s="68" t="s">
        <v>104</v>
      </c>
      <c r="P18" s="69">
        <v>3</v>
      </c>
      <c r="Q18" s="69">
        <v>0</v>
      </c>
      <c r="R18" s="69">
        <v>3</v>
      </c>
      <c r="T18" s="88" t="s">
        <v>132</v>
      </c>
      <c r="U18" s="18">
        <v>450</v>
      </c>
      <c r="V18" s="18">
        <v>500</v>
      </c>
      <c r="W18" s="18">
        <v>952</v>
      </c>
    </row>
    <row r="19" spans="1:23" x14ac:dyDescent="0.25">
      <c r="A19" s="38" t="s">
        <v>60</v>
      </c>
      <c r="B19" s="39">
        <v>4</v>
      </c>
      <c r="C19" s="39">
        <v>24</v>
      </c>
      <c r="D19" s="39">
        <v>41</v>
      </c>
      <c r="E19" s="39">
        <v>27</v>
      </c>
      <c r="F19" s="39">
        <v>33</v>
      </c>
      <c r="G19" s="39">
        <v>38</v>
      </c>
      <c r="H19" s="39">
        <v>51</v>
      </c>
      <c r="I19" s="39">
        <v>23</v>
      </c>
      <c r="J19" s="39">
        <v>23</v>
      </c>
      <c r="K19" s="39">
        <v>259</v>
      </c>
      <c r="L19" s="18"/>
      <c r="M19" s="18"/>
      <c r="N19" s="18"/>
      <c r="O19" s="68" t="s">
        <v>105</v>
      </c>
      <c r="P19" s="69">
        <v>11</v>
      </c>
      <c r="Q19" s="69">
        <v>0</v>
      </c>
      <c r="R19" s="69">
        <v>15</v>
      </c>
      <c r="T19" s="88" t="s">
        <v>133</v>
      </c>
      <c r="U19" s="18">
        <v>412</v>
      </c>
      <c r="V19" s="18">
        <v>425</v>
      </c>
      <c r="W19" s="18">
        <v>836</v>
      </c>
    </row>
    <row r="20" spans="1:23" x14ac:dyDescent="0.25">
      <c r="A20" s="38" t="s">
        <v>61</v>
      </c>
      <c r="B20" s="39">
        <v>0</v>
      </c>
      <c r="C20" s="39">
        <v>27</v>
      </c>
      <c r="D20" s="39">
        <v>70</v>
      </c>
      <c r="E20" s="39">
        <v>31</v>
      </c>
      <c r="F20" s="39">
        <v>49</v>
      </c>
      <c r="G20" s="39">
        <v>52</v>
      </c>
      <c r="H20" s="39">
        <v>45</v>
      </c>
      <c r="I20" s="39">
        <v>28</v>
      </c>
      <c r="J20" s="39">
        <v>18</v>
      </c>
      <c r="K20" s="39">
        <v>321</v>
      </c>
      <c r="L20" s="18"/>
      <c r="M20" s="18"/>
      <c r="N20" s="18"/>
      <c r="O20" s="68" t="s">
        <v>106</v>
      </c>
      <c r="P20" s="69">
        <v>82</v>
      </c>
      <c r="Q20" s="69">
        <v>28</v>
      </c>
      <c r="R20" s="69">
        <v>106</v>
      </c>
      <c r="T20" s="88" t="s">
        <v>134</v>
      </c>
      <c r="U20" s="18">
        <v>541</v>
      </c>
      <c r="V20" s="18">
        <v>595</v>
      </c>
      <c r="W20" s="18">
        <v>1134</v>
      </c>
    </row>
    <row r="21" spans="1:23" x14ac:dyDescent="0.25">
      <c r="A21" s="38" t="s">
        <v>62</v>
      </c>
      <c r="B21" s="39">
        <v>0</v>
      </c>
      <c r="C21" s="39">
        <v>34</v>
      </c>
      <c r="D21" s="39">
        <v>92</v>
      </c>
      <c r="E21" s="39">
        <v>37</v>
      </c>
      <c r="F21" s="39">
        <v>57</v>
      </c>
      <c r="G21" s="39">
        <v>64</v>
      </c>
      <c r="H21" s="39">
        <v>72</v>
      </c>
      <c r="I21" s="39">
        <v>29</v>
      </c>
      <c r="J21" s="39">
        <v>11</v>
      </c>
      <c r="K21" s="39">
        <v>387</v>
      </c>
      <c r="L21" s="18"/>
      <c r="M21" s="18"/>
      <c r="N21" s="18"/>
      <c r="O21" s="68" t="s">
        <v>107</v>
      </c>
      <c r="P21" s="69">
        <v>25</v>
      </c>
      <c r="Q21" s="69">
        <v>13</v>
      </c>
      <c r="R21" s="69">
        <v>39</v>
      </c>
      <c r="T21" s="88" t="s">
        <v>135</v>
      </c>
      <c r="U21" s="18">
        <v>539</v>
      </c>
      <c r="V21" s="18">
        <v>531</v>
      </c>
      <c r="W21" s="18">
        <v>1069</v>
      </c>
    </row>
    <row r="22" spans="1:23" x14ac:dyDescent="0.25">
      <c r="A22" s="38" t="s">
        <v>63</v>
      </c>
      <c r="B22" s="39">
        <v>0</v>
      </c>
      <c r="C22" s="39">
        <v>14</v>
      </c>
      <c r="D22" s="39">
        <v>82</v>
      </c>
      <c r="E22" s="39">
        <v>30</v>
      </c>
      <c r="F22" s="39">
        <v>62</v>
      </c>
      <c r="G22" s="39">
        <v>54</v>
      </c>
      <c r="H22" s="39">
        <v>40</v>
      </c>
      <c r="I22" s="39">
        <v>17</v>
      </c>
      <c r="J22" s="39">
        <v>7</v>
      </c>
      <c r="K22" s="39">
        <v>309</v>
      </c>
      <c r="L22" s="21"/>
      <c r="M22" s="21"/>
      <c r="N22" s="21"/>
      <c r="O22" s="68" t="s">
        <v>108</v>
      </c>
      <c r="P22" s="69">
        <v>63</v>
      </c>
      <c r="Q22" s="69">
        <v>38</v>
      </c>
      <c r="R22" s="69">
        <v>97</v>
      </c>
      <c r="T22" s="88" t="s">
        <v>136</v>
      </c>
      <c r="U22" s="18">
        <v>416</v>
      </c>
      <c r="V22" s="18">
        <v>392</v>
      </c>
      <c r="W22" s="18">
        <v>810</v>
      </c>
    </row>
    <row r="23" spans="1:23" x14ac:dyDescent="0.25">
      <c r="A23" s="38" t="s">
        <v>64</v>
      </c>
      <c r="B23" s="39">
        <v>0</v>
      </c>
      <c r="C23" s="39">
        <v>10</v>
      </c>
      <c r="D23" s="39">
        <v>104</v>
      </c>
      <c r="E23" s="39">
        <v>47</v>
      </c>
      <c r="F23" s="39">
        <v>73</v>
      </c>
      <c r="G23" s="39">
        <v>80</v>
      </c>
      <c r="H23" s="39">
        <v>56</v>
      </c>
      <c r="I23" s="39">
        <v>18</v>
      </c>
      <c r="J23" s="39">
        <v>7</v>
      </c>
      <c r="K23" s="39">
        <v>408</v>
      </c>
      <c r="L23" s="18"/>
      <c r="M23" s="18"/>
      <c r="N23" s="18"/>
      <c r="O23" s="70" t="s">
        <v>109</v>
      </c>
      <c r="P23" s="71">
        <v>1658</v>
      </c>
      <c r="Q23" s="71">
        <v>1332</v>
      </c>
      <c r="R23" s="71">
        <v>2992</v>
      </c>
      <c r="T23" s="88" t="s">
        <v>137</v>
      </c>
      <c r="U23" s="18">
        <v>174</v>
      </c>
      <c r="V23" s="18">
        <v>181</v>
      </c>
      <c r="W23" s="18">
        <v>361</v>
      </c>
    </row>
    <row r="24" spans="1:23" x14ac:dyDescent="0.25">
      <c r="A24" s="38" t="s">
        <v>65</v>
      </c>
      <c r="B24" s="39">
        <v>0</v>
      </c>
      <c r="C24" s="39">
        <v>0</v>
      </c>
      <c r="D24" s="39">
        <v>73</v>
      </c>
      <c r="E24" s="39">
        <v>46</v>
      </c>
      <c r="F24" s="39">
        <v>59</v>
      </c>
      <c r="G24" s="39">
        <v>57</v>
      </c>
      <c r="H24" s="39">
        <v>32</v>
      </c>
      <c r="I24" s="39">
        <v>11</v>
      </c>
      <c r="J24" s="39">
        <v>5</v>
      </c>
      <c r="K24" s="39">
        <v>287</v>
      </c>
      <c r="L24" s="18"/>
      <c r="M24" s="18"/>
      <c r="N24" s="18"/>
      <c r="O24" s="72"/>
      <c r="T24" s="88" t="s">
        <v>138</v>
      </c>
      <c r="U24" s="18">
        <v>64</v>
      </c>
      <c r="V24" s="18">
        <v>155</v>
      </c>
      <c r="W24" s="18">
        <v>226</v>
      </c>
    </row>
    <row r="25" spans="1:23" x14ac:dyDescent="0.25">
      <c r="A25" s="38" t="s">
        <v>66</v>
      </c>
      <c r="B25" s="39">
        <v>0</v>
      </c>
      <c r="C25" s="39">
        <v>4</v>
      </c>
      <c r="D25" s="39">
        <v>145</v>
      </c>
      <c r="E25" s="39">
        <v>137</v>
      </c>
      <c r="F25" s="39">
        <v>133</v>
      </c>
      <c r="G25" s="39">
        <v>105</v>
      </c>
      <c r="H25" s="39">
        <v>71</v>
      </c>
      <c r="I25" s="39">
        <v>22</v>
      </c>
      <c r="J25" s="39">
        <v>13</v>
      </c>
      <c r="K25" s="39">
        <v>626</v>
      </c>
      <c r="L25" s="18"/>
      <c r="M25" s="18"/>
      <c r="N25" s="18"/>
      <c r="O25" s="56" t="s">
        <v>110</v>
      </c>
      <c r="T25" s="10"/>
      <c r="U25" s="39"/>
      <c r="V25" s="39"/>
      <c r="W25" s="39"/>
    </row>
    <row r="26" spans="1:23" x14ac:dyDescent="0.25">
      <c r="A26" s="38" t="s">
        <v>67</v>
      </c>
      <c r="B26" s="39">
        <v>0</v>
      </c>
      <c r="C26" s="39">
        <v>4</v>
      </c>
      <c r="D26" s="39">
        <v>79</v>
      </c>
      <c r="E26" s="39">
        <v>258</v>
      </c>
      <c r="F26" s="39">
        <v>371</v>
      </c>
      <c r="G26" s="39">
        <v>309</v>
      </c>
      <c r="H26" s="39">
        <v>123</v>
      </c>
      <c r="I26" s="39">
        <v>24</v>
      </c>
      <c r="J26" s="39">
        <v>9</v>
      </c>
      <c r="K26" s="39">
        <v>1188</v>
      </c>
      <c r="L26" s="18"/>
      <c r="M26" s="18"/>
      <c r="N26" s="18"/>
      <c r="O26" s="68" t="s">
        <v>111</v>
      </c>
      <c r="T26" s="10" t="s">
        <v>139</v>
      </c>
      <c r="U26" s="39"/>
      <c r="V26" s="39"/>
      <c r="W26" s="39"/>
    </row>
    <row r="27" spans="1:23" x14ac:dyDescent="0.25">
      <c r="L27" s="18"/>
      <c r="M27" s="18"/>
      <c r="N27" s="18"/>
      <c r="O27" s="73" t="s">
        <v>98</v>
      </c>
      <c r="P27" s="69">
        <v>4</v>
      </c>
      <c r="Q27" s="69">
        <v>8</v>
      </c>
      <c r="R27" s="69">
        <v>13</v>
      </c>
      <c r="T27" s="88" t="s">
        <v>140</v>
      </c>
      <c r="U27" s="18">
        <v>3440</v>
      </c>
      <c r="V27" s="18">
        <v>3620</v>
      </c>
      <c r="W27" s="18">
        <v>7065</v>
      </c>
    </row>
    <row r="28" spans="1:23" x14ac:dyDescent="0.25">
      <c r="A28" s="10" t="s">
        <v>73</v>
      </c>
      <c r="B28" s="39">
        <v>32</v>
      </c>
      <c r="C28" s="39">
        <v>40</v>
      </c>
      <c r="D28" s="39">
        <v>91</v>
      </c>
      <c r="E28" s="39">
        <v>53</v>
      </c>
      <c r="F28" s="39">
        <v>98</v>
      </c>
      <c r="G28" s="39">
        <v>89</v>
      </c>
      <c r="H28" s="39">
        <v>63</v>
      </c>
      <c r="I28" s="39">
        <v>26</v>
      </c>
      <c r="J28" s="39">
        <v>29</v>
      </c>
      <c r="K28" s="39">
        <v>522</v>
      </c>
      <c r="L28" s="21"/>
      <c r="M28" s="21"/>
      <c r="N28" s="21"/>
      <c r="O28" s="73" t="s">
        <v>99</v>
      </c>
      <c r="P28" s="69">
        <v>0</v>
      </c>
      <c r="Q28" s="69">
        <v>0</v>
      </c>
      <c r="R28" s="69">
        <v>0</v>
      </c>
      <c r="T28" s="88" t="s">
        <v>141</v>
      </c>
      <c r="U28" s="18">
        <v>294</v>
      </c>
      <c r="V28" s="18">
        <v>239</v>
      </c>
      <c r="W28" s="18">
        <v>537</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457</v>
      </c>
      <c r="C30" s="40">
        <v>408</v>
      </c>
      <c r="D30" s="40">
        <v>952</v>
      </c>
      <c r="E30" s="40">
        <v>836</v>
      </c>
      <c r="F30" s="40">
        <v>1134</v>
      </c>
      <c r="G30" s="40">
        <v>1069</v>
      </c>
      <c r="H30" s="40">
        <v>810</v>
      </c>
      <c r="I30" s="40">
        <v>361</v>
      </c>
      <c r="J30" s="40">
        <v>226</v>
      </c>
      <c r="K30" s="40">
        <v>6252</v>
      </c>
      <c r="L30" s="18"/>
      <c r="M30" s="18"/>
      <c r="N30" s="18"/>
      <c r="O30" s="73" t="s">
        <v>102</v>
      </c>
      <c r="P30" s="69">
        <v>3</v>
      </c>
      <c r="Q30" s="69">
        <v>8</v>
      </c>
      <c r="R30" s="69">
        <v>15</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0</v>
      </c>
      <c r="Q31" s="69">
        <v>3</v>
      </c>
      <c r="R31" s="69">
        <v>6</v>
      </c>
      <c r="T31" s="88" t="s">
        <v>143</v>
      </c>
      <c r="U31" s="18">
        <v>5</v>
      </c>
      <c r="V31" s="18">
        <v>22</v>
      </c>
      <c r="W31" s="18">
        <v>31</v>
      </c>
    </row>
    <row r="32" spans="1:23" x14ac:dyDescent="0.25">
      <c r="A32" s="41" t="s">
        <v>69</v>
      </c>
      <c r="L32" s="18"/>
      <c r="M32" s="18"/>
      <c r="N32" s="18"/>
      <c r="O32" s="73" t="s">
        <v>107</v>
      </c>
      <c r="P32" s="69">
        <v>6</v>
      </c>
      <c r="Q32" s="69">
        <v>3</v>
      </c>
      <c r="R32" s="69">
        <v>6</v>
      </c>
      <c r="T32" s="88" t="s">
        <v>144</v>
      </c>
      <c r="U32" s="18">
        <v>0</v>
      </c>
      <c r="V32" s="18">
        <v>0</v>
      </c>
      <c r="W32" s="18">
        <v>0</v>
      </c>
    </row>
    <row r="33" spans="1:23" x14ac:dyDescent="0.25">
      <c r="L33" s="18"/>
      <c r="M33" s="18"/>
      <c r="N33" s="18"/>
      <c r="O33" s="74" t="s">
        <v>31</v>
      </c>
      <c r="P33" s="71">
        <v>15</v>
      </c>
      <c r="Q33" s="71">
        <v>27</v>
      </c>
      <c r="R33" s="71">
        <v>42</v>
      </c>
      <c r="T33" s="88" t="s">
        <v>145</v>
      </c>
      <c r="U33" s="18">
        <v>0</v>
      </c>
      <c r="V33" s="18">
        <v>0</v>
      </c>
      <c r="W33" s="18">
        <v>0</v>
      </c>
    </row>
    <row r="34" spans="1:23" x14ac:dyDescent="0.25">
      <c r="A34" s="8" t="s">
        <v>70</v>
      </c>
      <c r="L34" s="21"/>
      <c r="M34" s="21"/>
      <c r="N34" s="21"/>
      <c r="O34" s="68" t="s">
        <v>112</v>
      </c>
      <c r="T34" s="23" t="s">
        <v>31</v>
      </c>
      <c r="U34" s="21">
        <v>5</v>
      </c>
      <c r="V34" s="21">
        <v>22</v>
      </c>
      <c r="W34" s="21">
        <v>31</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4</v>
      </c>
      <c r="Q37" s="69">
        <v>0</v>
      </c>
      <c r="R37" s="69">
        <v>3</v>
      </c>
      <c r="T37" s="88" t="s">
        <v>147</v>
      </c>
      <c r="U37" s="18">
        <v>2549</v>
      </c>
      <c r="V37" s="18">
        <v>2626</v>
      </c>
      <c r="W37" s="18">
        <v>5174</v>
      </c>
    </row>
    <row r="38" spans="1:23" x14ac:dyDescent="0.25">
      <c r="A38" s="99" t="s">
        <v>81</v>
      </c>
      <c r="B38" s="103">
        <f>SUM(B28:D28)</f>
        <v>163</v>
      </c>
      <c r="C38" s="103">
        <f>SUM(B13:D13)</f>
        <v>309</v>
      </c>
      <c r="D38" s="103">
        <f>SUM(B14:D18)</f>
        <v>539</v>
      </c>
      <c r="E38" s="104">
        <f>SUM(B19:D21)</f>
        <v>292</v>
      </c>
      <c r="F38" s="104">
        <f>SUM(B22:D26)</f>
        <v>515</v>
      </c>
      <c r="G38" s="103">
        <f>SUM(B38:F38)</f>
        <v>1818</v>
      </c>
      <c r="H38" s="105">
        <f>SUM(C38:F38)</f>
        <v>1655</v>
      </c>
      <c r="L38" s="18"/>
      <c r="M38" s="18"/>
      <c r="N38" s="18"/>
      <c r="O38" s="73" t="s">
        <v>103</v>
      </c>
      <c r="P38" s="69">
        <v>0</v>
      </c>
      <c r="Q38" s="69">
        <v>0</v>
      </c>
      <c r="R38" s="69">
        <v>0</v>
      </c>
      <c r="T38" s="88" t="s">
        <v>148</v>
      </c>
      <c r="U38" s="18">
        <v>915</v>
      </c>
      <c r="V38" s="18">
        <v>981</v>
      </c>
      <c r="W38" s="18">
        <v>1901</v>
      </c>
    </row>
    <row r="39" spans="1:23" x14ac:dyDescent="0.25">
      <c r="A39" s="99" t="s">
        <v>82</v>
      </c>
      <c r="B39" s="103">
        <f>SUM(C28:D28)</f>
        <v>131</v>
      </c>
      <c r="C39" s="103">
        <f>SUM(C13:D13)</f>
        <v>75</v>
      </c>
      <c r="D39" s="103">
        <f>SUM(C14:D18)</f>
        <v>353</v>
      </c>
      <c r="E39" s="104">
        <f>SUM(C19:D21)</f>
        <v>288</v>
      </c>
      <c r="F39" s="104">
        <f>SUM(C22:D26)</f>
        <v>515</v>
      </c>
      <c r="G39" s="103">
        <f t="shared" ref="G39:G41" si="0">SUM(B39:F39)</f>
        <v>1362</v>
      </c>
      <c r="H39" s="105">
        <f t="shared" ref="H39:H41" si="1">SUM(C39:F39)</f>
        <v>1231</v>
      </c>
      <c r="L39" s="18"/>
      <c r="M39" s="18"/>
      <c r="N39" s="18" t="e">
        <f>+H50:H51+H76:H98</f>
        <v>#VALUE!</v>
      </c>
      <c r="O39" s="73" t="s">
        <v>107</v>
      </c>
      <c r="P39" s="69">
        <v>0</v>
      </c>
      <c r="Q39" s="69">
        <v>0</v>
      </c>
      <c r="R39" s="69">
        <v>0</v>
      </c>
      <c r="T39" s="10"/>
      <c r="U39" s="39"/>
      <c r="V39" s="39"/>
      <c r="W39" s="39"/>
    </row>
    <row r="40" spans="1:23" x14ac:dyDescent="0.25">
      <c r="A40" s="106" t="s">
        <v>83</v>
      </c>
      <c r="B40" s="107">
        <f>SUM(E28:F28)</f>
        <v>151</v>
      </c>
      <c r="C40" s="107">
        <f>SUM(E13:F13)</f>
        <v>133</v>
      </c>
      <c r="D40" s="107">
        <f>SUM(E14:F18)</f>
        <v>222</v>
      </c>
      <c r="E40" s="108">
        <f>SUM(E19:F21)</f>
        <v>234</v>
      </c>
      <c r="F40" s="108">
        <f>SUM(E22:F26)</f>
        <v>1216</v>
      </c>
      <c r="G40" s="103">
        <f t="shared" si="0"/>
        <v>1956</v>
      </c>
      <c r="H40" s="105">
        <f t="shared" si="1"/>
        <v>1805</v>
      </c>
      <c r="L40" s="22"/>
      <c r="M40" s="22"/>
      <c r="N40" s="22"/>
      <c r="O40" s="74" t="s">
        <v>31</v>
      </c>
      <c r="P40" s="71">
        <v>4</v>
      </c>
      <c r="Q40" s="71">
        <v>0</v>
      </c>
      <c r="R40" s="71">
        <v>3</v>
      </c>
      <c r="T40" s="10" t="s">
        <v>149</v>
      </c>
      <c r="U40" s="39"/>
      <c r="V40" s="39"/>
      <c r="W40" s="39"/>
    </row>
    <row r="41" spans="1:23" x14ac:dyDescent="0.25">
      <c r="A41" s="99" t="s">
        <v>84</v>
      </c>
      <c r="B41" s="103">
        <f>SUM(G28:J28)</f>
        <v>207</v>
      </c>
      <c r="C41" s="103">
        <f>SUM(G13:J13)</f>
        <v>109</v>
      </c>
      <c r="D41" s="103">
        <f>SUM(G14:J18)</f>
        <v>625</v>
      </c>
      <c r="E41" s="104">
        <f>SUM(G19:J21)</f>
        <v>454</v>
      </c>
      <c r="F41" s="104">
        <f>SUM(G22:J26)</f>
        <v>1060</v>
      </c>
      <c r="G41" s="103">
        <f t="shared" si="0"/>
        <v>2455</v>
      </c>
      <c r="H41" s="105">
        <f t="shared" si="1"/>
        <v>2248</v>
      </c>
      <c r="L41" s="25"/>
      <c r="M41" s="25"/>
      <c r="N41" s="25"/>
      <c r="O41" s="68" t="s">
        <v>113</v>
      </c>
      <c r="P41" s="69">
        <v>16</v>
      </c>
      <c r="Q41" s="69">
        <v>3</v>
      </c>
      <c r="R41" s="69">
        <v>20</v>
      </c>
      <c r="T41" s="88" t="s">
        <v>150</v>
      </c>
      <c r="U41" s="18">
        <v>3222</v>
      </c>
      <c r="V41" s="18">
        <v>3344</v>
      </c>
      <c r="W41" s="18">
        <v>6563</v>
      </c>
    </row>
    <row r="42" spans="1:23" x14ac:dyDescent="0.25">
      <c r="A42" s="109" t="s">
        <v>92</v>
      </c>
      <c r="B42" s="107">
        <f>B38+SUM(B40:B41)</f>
        <v>521</v>
      </c>
      <c r="C42" s="107">
        <f t="shared" ref="C42:H42" si="2">C38+SUM(C40:C41)</f>
        <v>551</v>
      </c>
      <c r="D42" s="107">
        <f t="shared" si="2"/>
        <v>1386</v>
      </c>
      <c r="E42" s="107">
        <f t="shared" si="2"/>
        <v>980</v>
      </c>
      <c r="F42" s="107">
        <f t="shared" si="2"/>
        <v>2791</v>
      </c>
      <c r="G42" s="107">
        <f t="shared" si="2"/>
        <v>6229</v>
      </c>
      <c r="H42" s="110">
        <f t="shared" si="2"/>
        <v>5708</v>
      </c>
      <c r="L42" s="18"/>
      <c r="M42" s="18"/>
      <c r="N42" s="18"/>
      <c r="O42" s="70" t="s">
        <v>114</v>
      </c>
      <c r="P42" s="71">
        <v>34</v>
      </c>
      <c r="Q42" s="71">
        <v>31</v>
      </c>
      <c r="R42" s="71">
        <v>63</v>
      </c>
      <c r="T42" s="88" t="s">
        <v>151</v>
      </c>
      <c r="U42" s="18">
        <v>253</v>
      </c>
      <c r="V42" s="18">
        <v>271</v>
      </c>
      <c r="W42" s="18">
        <v>523</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3123</v>
      </c>
      <c r="V44" s="18">
        <v>3224</v>
      </c>
      <c r="W44" s="18">
        <v>6344</v>
      </c>
    </row>
    <row r="45" spans="1:23" x14ac:dyDescent="0.25">
      <c r="A45" s="114" t="s">
        <v>126</v>
      </c>
      <c r="B45" s="103">
        <f>SUM(W14:W24)</f>
        <v>7593</v>
      </c>
      <c r="C45" s="103"/>
      <c r="D45" s="103"/>
      <c r="E45" s="112"/>
      <c r="F45" s="113"/>
      <c r="G45" s="103"/>
      <c r="H45" s="105"/>
      <c r="L45" s="18"/>
      <c r="M45" s="18"/>
      <c r="N45" s="18"/>
      <c r="O45" s="68" t="s">
        <v>116</v>
      </c>
      <c r="P45" s="69">
        <v>3</v>
      </c>
      <c r="Q45" s="69">
        <v>3</v>
      </c>
      <c r="R45" s="69">
        <v>3</v>
      </c>
      <c r="T45" s="10"/>
      <c r="U45" s="39"/>
      <c r="V45" s="39"/>
      <c r="W45" s="39"/>
    </row>
    <row r="46" spans="1:23" x14ac:dyDescent="0.25">
      <c r="A46" s="106" t="s">
        <v>74</v>
      </c>
      <c r="B46" s="107">
        <f>SUM(W16:W24)</f>
        <v>6253</v>
      </c>
      <c r="C46" s="107"/>
      <c r="D46" s="107"/>
      <c r="E46" s="115"/>
      <c r="F46" s="115"/>
      <c r="G46" s="107"/>
      <c r="H46" s="110"/>
      <c r="L46" s="27"/>
      <c r="M46" s="27"/>
      <c r="N46" s="27"/>
      <c r="O46" s="68" t="s">
        <v>117</v>
      </c>
      <c r="P46" s="69">
        <v>0</v>
      </c>
      <c r="Q46" s="69">
        <v>0</v>
      </c>
      <c r="R46" s="69">
        <v>0</v>
      </c>
      <c r="T46" s="41" t="s">
        <v>153</v>
      </c>
      <c r="U46" s="39"/>
      <c r="V46" s="39"/>
      <c r="W46" s="39"/>
    </row>
    <row r="47" spans="1:23" x14ac:dyDescent="0.25">
      <c r="A47" s="106" t="s">
        <v>75</v>
      </c>
      <c r="B47" s="104">
        <f>SUM(W17:W24)</f>
        <v>5796</v>
      </c>
      <c r="C47" s="104"/>
      <c r="D47" s="104"/>
      <c r="E47" s="115"/>
      <c r="F47" s="115"/>
      <c r="G47" s="104"/>
      <c r="H47" s="116"/>
      <c r="L47" s="27"/>
      <c r="M47" s="27"/>
      <c r="N47" s="27"/>
      <c r="O47" s="68" t="s">
        <v>118</v>
      </c>
      <c r="P47" s="69">
        <v>0</v>
      </c>
      <c r="Q47" s="69">
        <v>0</v>
      </c>
      <c r="R47" s="69">
        <v>0</v>
      </c>
      <c r="T47" s="8" t="s">
        <v>154</v>
      </c>
      <c r="U47" s="39"/>
      <c r="V47" s="39"/>
      <c r="W47" s="39"/>
    </row>
    <row r="48" spans="1:23" x14ac:dyDescent="0.25">
      <c r="A48" s="117"/>
      <c r="B48" s="104"/>
      <c r="C48" s="104"/>
      <c r="D48" s="104"/>
      <c r="E48" s="115"/>
      <c r="F48" s="115"/>
      <c r="G48" s="104"/>
      <c r="H48" s="116"/>
      <c r="L48" s="27"/>
      <c r="M48" s="27"/>
      <c r="N48" s="27"/>
      <c r="O48" s="70" t="s">
        <v>119</v>
      </c>
      <c r="P48" s="71">
        <v>5</v>
      </c>
      <c r="Q48" s="71">
        <v>6</v>
      </c>
      <c r="R48" s="71">
        <v>6</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0.12479581836001306</v>
      </c>
      <c r="C50" s="53" t="s">
        <v>165</v>
      </c>
      <c r="D50" s="53"/>
      <c r="E50" s="53" t="s">
        <v>166</v>
      </c>
      <c r="F50" s="124">
        <f>R27/(R23+R42+R48)</f>
        <v>4.2469781117281937E-3</v>
      </c>
      <c r="G50" s="53"/>
      <c r="H50" s="122"/>
      <c r="L50" s="25"/>
      <c r="M50" s="25"/>
      <c r="N50" s="25"/>
      <c r="O50" s="56" t="s">
        <v>120</v>
      </c>
      <c r="P50" s="69">
        <v>132</v>
      </c>
      <c r="Q50" s="69">
        <v>171</v>
      </c>
      <c r="R50" s="69">
        <v>301</v>
      </c>
      <c r="T50" s="8" t="s">
        <v>157</v>
      </c>
      <c r="U50" s="39"/>
      <c r="V50" s="39"/>
      <c r="W50" s="39"/>
    </row>
    <row r="51" spans="1:23" x14ac:dyDescent="0.25">
      <c r="A51" s="123" t="s">
        <v>98</v>
      </c>
      <c r="B51" s="124">
        <f>(R12+R27+R40+R46)/(R23+R42+R48)</f>
        <v>2.8095393662201894E-2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120</v>
      </c>
      <c r="Q52" s="69">
        <v>183</v>
      </c>
      <c r="R52" s="69">
        <v>304</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8.1483486735246344E-2</v>
      </c>
      <c r="D54" s="125"/>
      <c r="E54" s="125"/>
      <c r="F54" s="125"/>
      <c r="G54" s="125"/>
      <c r="H54" s="126"/>
      <c r="O54" s="56" t="s">
        <v>122</v>
      </c>
      <c r="P54" s="69">
        <v>20</v>
      </c>
      <c r="Q54" s="69">
        <v>16</v>
      </c>
      <c r="R54" s="69">
        <v>34</v>
      </c>
      <c r="T54" s="91" t="s">
        <v>161</v>
      </c>
      <c r="U54" s="90"/>
      <c r="V54" s="90"/>
      <c r="W54" s="90"/>
    </row>
    <row r="55" spans="1:23" x14ac:dyDescent="0.25">
      <c r="A55" s="128" t="s">
        <v>169</v>
      </c>
      <c r="B55" s="125"/>
      <c r="C55" s="132">
        <f>R50/B46</f>
        <v>4.8136894290740445E-2</v>
      </c>
      <c r="D55" s="125"/>
      <c r="E55" s="125"/>
      <c r="F55" s="125"/>
      <c r="G55" s="125"/>
      <c r="H55" s="126"/>
      <c r="T55" s="8" t="s">
        <v>162</v>
      </c>
      <c r="U55" s="90"/>
      <c r="V55" s="90"/>
      <c r="W55" s="90"/>
    </row>
    <row r="56" spans="1:23" x14ac:dyDescent="0.25">
      <c r="A56" s="128" t="s">
        <v>170</v>
      </c>
      <c r="B56" s="125"/>
      <c r="C56" s="132">
        <f>R50/B47</f>
        <v>5.1932367149758456E-2</v>
      </c>
      <c r="D56" s="125"/>
      <c r="E56" s="125"/>
      <c r="F56" s="125"/>
      <c r="G56" s="125"/>
      <c r="H56" s="126"/>
      <c r="O56" s="75" t="s">
        <v>31</v>
      </c>
      <c r="P56" s="76">
        <v>1963</v>
      </c>
      <c r="Q56" s="76">
        <v>1729</v>
      </c>
      <c r="R56" s="76">
        <v>3694</v>
      </c>
      <c r="T56" s="8" t="s">
        <v>163</v>
      </c>
      <c r="U56" s="90"/>
      <c r="V56" s="90"/>
      <c r="W56" s="90"/>
    </row>
    <row r="57" spans="1:23" ht="15.75" thickBot="1" x14ac:dyDescent="0.3">
      <c r="A57" s="129" t="s">
        <v>171</v>
      </c>
      <c r="B57" s="130"/>
      <c r="C57" s="133">
        <f>R50/B45</f>
        <v>3.9641775319373108E-2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4C6355CE-CFAD-4809-B875-A24B15804C75}"/>
    <hyperlink ref="J3" r:id="rId1" tooltip="Personal Income" xr:uid="{06B9C674-1876-46E8-BC3D-989A41617BB4}"/>
    <hyperlink ref="K4" r:id="rId2" tooltip="Age" xr:uid="{F0A3A496-55FE-4EB0-A0F1-C9A7C3CB7ED6}"/>
    <hyperlink ref="K5" r:id="rId3" tooltip="Sex" xr:uid="{4F5752A5-73AD-4ED4-89DE-48D1DFC622F7}"/>
    <hyperlink ref="K1" location="'List of Tables (1) '!A1" tooltip="List of tables" display="List of tables" xr:uid="{23A9267F-3DA9-4E41-A3EF-D68BBB3E4CC7}"/>
    <hyperlink ref="R3" r:id="rId4" tooltip="Method of Travel to Work" xr:uid="{E82DF31B-FB36-459C-9F34-110577B027B3}"/>
    <hyperlink ref="R4" r:id="rId5" tooltip="Sex" xr:uid="{9F0AD987-0549-43FB-95F4-4A11C91BD8F6}"/>
    <hyperlink ref="R1" location="'List of Tables (1) '!A1" tooltip="List of tables" display="List of tables" xr:uid="{5B0C4A64-090B-42B9-9D07-6FE0583EEA06}"/>
  </hyperlinks>
  <pageMargins left="0.7" right="0.7" top="0.75" bottom="0.75" header="0.3" footer="0.3"/>
  <pageSetup paperSize="9"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24E92-22A1-4C6C-86F2-5A710E278362}">
  <dimension ref="A1:W70"/>
  <sheetViews>
    <sheetView workbookViewId="0">
      <selection activeCell="J20" sqref="J20"/>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180</v>
      </c>
      <c r="B2" s="10"/>
      <c r="C2" s="10"/>
      <c r="D2" s="10"/>
      <c r="J2" s="33"/>
      <c r="K2" s="6" t="s">
        <v>3</v>
      </c>
      <c r="L2" s="3"/>
      <c r="M2" s="3"/>
      <c r="N2" s="6"/>
      <c r="O2" s="57" t="s">
        <v>180</v>
      </c>
      <c r="P2" s="55"/>
      <c r="Q2" s="58"/>
      <c r="R2" s="6" t="s">
        <v>3</v>
      </c>
      <c r="T2" s="5" t="s">
        <v>180</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37</v>
      </c>
      <c r="Q11" s="69">
        <v>34</v>
      </c>
      <c r="R11" s="69">
        <v>67</v>
      </c>
      <c r="T11" s="1" t="s">
        <v>128</v>
      </c>
      <c r="U11" s="18">
        <v>3539</v>
      </c>
      <c r="V11" s="18">
        <v>3834</v>
      </c>
      <c r="W11" s="18">
        <v>7376</v>
      </c>
    </row>
    <row r="12" spans="1:23" x14ac:dyDescent="0.25">
      <c r="A12" s="42"/>
      <c r="B12" s="10"/>
      <c r="C12" s="10"/>
      <c r="D12" s="10"/>
      <c r="E12" s="10"/>
      <c r="F12" s="10"/>
      <c r="G12" s="10"/>
      <c r="H12" s="10"/>
      <c r="I12" s="10"/>
      <c r="J12" s="10"/>
      <c r="K12" s="10"/>
      <c r="L12" s="18"/>
      <c r="M12" s="18"/>
      <c r="N12" s="18"/>
      <c r="O12" s="68" t="s">
        <v>98</v>
      </c>
      <c r="P12" s="69">
        <v>73</v>
      </c>
      <c r="Q12" s="69">
        <v>49</v>
      </c>
      <c r="R12" s="69">
        <v>123</v>
      </c>
      <c r="T12" s="1"/>
      <c r="U12" s="39"/>
      <c r="V12" s="39"/>
      <c r="W12" s="39"/>
    </row>
    <row r="13" spans="1:23" x14ac:dyDescent="0.25">
      <c r="A13" s="38" t="s">
        <v>55</v>
      </c>
      <c r="B13" s="39">
        <v>199</v>
      </c>
      <c r="C13" s="39">
        <v>25</v>
      </c>
      <c r="D13" s="39">
        <v>40</v>
      </c>
      <c r="E13" s="39">
        <v>66</v>
      </c>
      <c r="F13" s="39">
        <v>79</v>
      </c>
      <c r="G13" s="39">
        <v>59</v>
      </c>
      <c r="H13" s="39">
        <v>26</v>
      </c>
      <c r="I13" s="39">
        <v>18</v>
      </c>
      <c r="J13" s="39">
        <v>3</v>
      </c>
      <c r="K13" s="39">
        <v>510</v>
      </c>
      <c r="L13" s="18"/>
      <c r="M13" s="18"/>
      <c r="N13" s="18"/>
      <c r="O13" s="68" t="s">
        <v>99</v>
      </c>
      <c r="P13" s="69">
        <v>0</v>
      </c>
      <c r="Q13" s="69">
        <v>3</v>
      </c>
      <c r="R13" s="69">
        <v>3</v>
      </c>
      <c r="T13" s="1" t="s">
        <v>129</v>
      </c>
      <c r="U13" s="39"/>
      <c r="V13" s="39"/>
      <c r="W13" s="39"/>
    </row>
    <row r="14" spans="1:23" x14ac:dyDescent="0.25">
      <c r="A14" s="38" t="s">
        <v>68</v>
      </c>
      <c r="B14" s="39">
        <v>116</v>
      </c>
      <c r="C14" s="39">
        <v>40</v>
      </c>
      <c r="D14" s="39">
        <v>21</v>
      </c>
      <c r="E14" s="39">
        <v>14</v>
      </c>
      <c r="F14" s="39">
        <v>30</v>
      </c>
      <c r="G14" s="39">
        <v>20</v>
      </c>
      <c r="H14" s="39">
        <v>15</v>
      </c>
      <c r="I14" s="39">
        <v>8</v>
      </c>
      <c r="J14" s="39">
        <v>6</v>
      </c>
      <c r="K14" s="39">
        <v>265</v>
      </c>
      <c r="L14" s="18"/>
      <c r="M14" s="18"/>
      <c r="N14" s="18"/>
      <c r="O14" s="68" t="s">
        <v>100</v>
      </c>
      <c r="P14" s="69">
        <v>0</v>
      </c>
      <c r="Q14" s="69">
        <v>0</v>
      </c>
      <c r="R14" s="69">
        <v>0</v>
      </c>
      <c r="T14" s="87" t="s">
        <v>12</v>
      </c>
      <c r="U14" s="18">
        <v>173</v>
      </c>
      <c r="V14" s="18">
        <v>164</v>
      </c>
      <c r="W14" s="18">
        <v>345</v>
      </c>
    </row>
    <row r="15" spans="1:23" x14ac:dyDescent="0.25">
      <c r="A15" s="38" t="s">
        <v>56</v>
      </c>
      <c r="B15" s="39">
        <v>57</v>
      </c>
      <c r="C15" s="39">
        <v>64</v>
      </c>
      <c r="D15" s="39">
        <v>42</v>
      </c>
      <c r="E15" s="39">
        <v>32</v>
      </c>
      <c r="F15" s="39">
        <v>40</v>
      </c>
      <c r="G15" s="39">
        <v>42</v>
      </c>
      <c r="H15" s="39">
        <v>52</v>
      </c>
      <c r="I15" s="39">
        <v>31</v>
      </c>
      <c r="J15" s="39">
        <v>8</v>
      </c>
      <c r="K15" s="39">
        <v>357</v>
      </c>
      <c r="L15" s="18"/>
      <c r="M15" s="18"/>
      <c r="N15" s="18"/>
      <c r="O15" s="68" t="s">
        <v>101</v>
      </c>
      <c r="P15" s="69">
        <v>7</v>
      </c>
      <c r="Q15" s="69">
        <v>4</v>
      </c>
      <c r="R15" s="69">
        <v>12</v>
      </c>
      <c r="T15" s="87" t="s">
        <v>130</v>
      </c>
      <c r="U15" s="18">
        <v>470</v>
      </c>
      <c r="V15" s="18">
        <v>530</v>
      </c>
      <c r="W15" s="18">
        <v>1002</v>
      </c>
    </row>
    <row r="16" spans="1:23" x14ac:dyDescent="0.25">
      <c r="A16" s="38" t="s">
        <v>57</v>
      </c>
      <c r="B16" s="39">
        <v>14</v>
      </c>
      <c r="C16" s="39">
        <v>50</v>
      </c>
      <c r="D16" s="39">
        <v>23</v>
      </c>
      <c r="E16" s="39">
        <v>26</v>
      </c>
      <c r="F16" s="39">
        <v>36</v>
      </c>
      <c r="G16" s="39">
        <v>35</v>
      </c>
      <c r="H16" s="39">
        <v>68</v>
      </c>
      <c r="I16" s="39">
        <v>69</v>
      </c>
      <c r="J16" s="39">
        <v>28</v>
      </c>
      <c r="K16" s="39">
        <v>340</v>
      </c>
      <c r="L16" s="21"/>
      <c r="M16" s="21"/>
      <c r="N16" s="21"/>
      <c r="O16" s="68" t="s">
        <v>102</v>
      </c>
      <c r="P16" s="69">
        <v>1186</v>
      </c>
      <c r="Q16" s="69">
        <v>1166</v>
      </c>
      <c r="R16" s="69">
        <v>2347</v>
      </c>
      <c r="T16" s="87" t="s">
        <v>131</v>
      </c>
      <c r="U16" s="18">
        <v>211</v>
      </c>
      <c r="V16" s="18">
        <v>224</v>
      </c>
      <c r="W16" s="18">
        <v>431</v>
      </c>
    </row>
    <row r="17" spans="1:23" x14ac:dyDescent="0.25">
      <c r="A17" s="38" t="s">
        <v>58</v>
      </c>
      <c r="B17" s="39">
        <v>7</v>
      </c>
      <c r="C17" s="39">
        <v>35</v>
      </c>
      <c r="D17" s="39">
        <v>28</v>
      </c>
      <c r="E17" s="39">
        <v>24</v>
      </c>
      <c r="F17" s="39">
        <v>34</v>
      </c>
      <c r="G17" s="39">
        <v>46</v>
      </c>
      <c r="H17" s="39">
        <v>60</v>
      </c>
      <c r="I17" s="39">
        <v>55</v>
      </c>
      <c r="J17" s="39">
        <v>17</v>
      </c>
      <c r="K17" s="39">
        <v>313</v>
      </c>
      <c r="L17" s="18"/>
      <c r="M17" s="18"/>
      <c r="N17" s="18"/>
      <c r="O17" s="68" t="s">
        <v>103</v>
      </c>
      <c r="P17" s="69">
        <v>44</v>
      </c>
      <c r="Q17" s="69">
        <v>77</v>
      </c>
      <c r="R17" s="69">
        <v>125</v>
      </c>
      <c r="T17" s="87" t="s">
        <v>29</v>
      </c>
      <c r="U17" s="18">
        <v>199</v>
      </c>
      <c r="V17" s="18">
        <v>217</v>
      </c>
      <c r="W17" s="18">
        <v>415</v>
      </c>
    </row>
    <row r="18" spans="1:23" x14ac:dyDescent="0.25">
      <c r="A18" s="38" t="s">
        <v>59</v>
      </c>
      <c r="B18" s="39">
        <v>3</v>
      </c>
      <c r="C18" s="39">
        <v>43</v>
      </c>
      <c r="D18" s="39">
        <v>37</v>
      </c>
      <c r="E18" s="39">
        <v>26</v>
      </c>
      <c r="F18" s="39">
        <v>47</v>
      </c>
      <c r="G18" s="39">
        <v>51</v>
      </c>
      <c r="H18" s="39">
        <v>66</v>
      </c>
      <c r="I18" s="39">
        <v>44</v>
      </c>
      <c r="J18" s="39">
        <v>22</v>
      </c>
      <c r="K18" s="39">
        <v>339</v>
      </c>
      <c r="L18" s="18"/>
      <c r="M18" s="18"/>
      <c r="N18" s="18"/>
      <c r="O18" s="68" t="s">
        <v>104</v>
      </c>
      <c r="P18" s="69">
        <v>8</v>
      </c>
      <c r="Q18" s="69">
        <v>0</v>
      </c>
      <c r="R18" s="69">
        <v>8</v>
      </c>
      <c r="T18" s="88" t="s">
        <v>132</v>
      </c>
      <c r="U18" s="18">
        <v>332</v>
      </c>
      <c r="V18" s="18">
        <v>382</v>
      </c>
      <c r="W18" s="18">
        <v>717</v>
      </c>
    </row>
    <row r="19" spans="1:23" x14ac:dyDescent="0.25">
      <c r="A19" s="38" t="s">
        <v>60</v>
      </c>
      <c r="B19" s="39">
        <v>3</v>
      </c>
      <c r="C19" s="39">
        <v>32</v>
      </c>
      <c r="D19" s="39">
        <v>46</v>
      </c>
      <c r="E19" s="39">
        <v>52</v>
      </c>
      <c r="F19" s="39">
        <v>63</v>
      </c>
      <c r="G19" s="39">
        <v>54</v>
      </c>
      <c r="H19" s="39">
        <v>61</v>
      </c>
      <c r="I19" s="39">
        <v>28</v>
      </c>
      <c r="J19" s="39">
        <v>12</v>
      </c>
      <c r="K19" s="39">
        <v>349</v>
      </c>
      <c r="L19" s="18"/>
      <c r="M19" s="18"/>
      <c r="N19" s="18"/>
      <c r="O19" s="68" t="s">
        <v>105</v>
      </c>
      <c r="P19" s="69">
        <v>25</v>
      </c>
      <c r="Q19" s="69">
        <v>3</v>
      </c>
      <c r="R19" s="69">
        <v>24</v>
      </c>
      <c r="T19" s="88" t="s">
        <v>133</v>
      </c>
      <c r="U19" s="18">
        <v>470</v>
      </c>
      <c r="V19" s="18">
        <v>498</v>
      </c>
      <c r="W19" s="18">
        <v>969</v>
      </c>
    </row>
    <row r="20" spans="1:23" x14ac:dyDescent="0.25">
      <c r="A20" s="38" t="s">
        <v>61</v>
      </c>
      <c r="B20" s="39">
        <v>3</v>
      </c>
      <c r="C20" s="39">
        <v>41</v>
      </c>
      <c r="D20" s="39">
        <v>67</v>
      </c>
      <c r="E20" s="39">
        <v>62</v>
      </c>
      <c r="F20" s="39">
        <v>75</v>
      </c>
      <c r="G20" s="39">
        <v>83</v>
      </c>
      <c r="H20" s="39">
        <v>55</v>
      </c>
      <c r="I20" s="39">
        <v>18</v>
      </c>
      <c r="J20" s="39">
        <v>9</v>
      </c>
      <c r="K20" s="39">
        <v>410</v>
      </c>
      <c r="L20" s="18"/>
      <c r="M20" s="18"/>
      <c r="N20" s="18"/>
      <c r="O20" s="68" t="s">
        <v>106</v>
      </c>
      <c r="P20" s="69">
        <v>61</v>
      </c>
      <c r="Q20" s="69">
        <v>22</v>
      </c>
      <c r="R20" s="69">
        <v>86</v>
      </c>
      <c r="T20" s="88" t="s">
        <v>134</v>
      </c>
      <c r="U20" s="18">
        <v>611</v>
      </c>
      <c r="V20" s="18">
        <v>631</v>
      </c>
      <c r="W20" s="18">
        <v>1246</v>
      </c>
    </row>
    <row r="21" spans="1:23" x14ac:dyDescent="0.25">
      <c r="A21" s="38" t="s">
        <v>62</v>
      </c>
      <c r="B21" s="39">
        <v>0</v>
      </c>
      <c r="C21" s="39">
        <v>30</v>
      </c>
      <c r="D21" s="39">
        <v>71</v>
      </c>
      <c r="E21" s="39">
        <v>53</v>
      </c>
      <c r="F21" s="39">
        <v>96</v>
      </c>
      <c r="G21" s="39">
        <v>88</v>
      </c>
      <c r="H21" s="39">
        <v>50</v>
      </c>
      <c r="I21" s="39">
        <v>10</v>
      </c>
      <c r="J21" s="39">
        <v>0</v>
      </c>
      <c r="K21" s="39">
        <v>406</v>
      </c>
      <c r="L21" s="18"/>
      <c r="M21" s="18"/>
      <c r="N21" s="18"/>
      <c r="O21" s="68" t="s">
        <v>107</v>
      </c>
      <c r="P21" s="69">
        <v>27</v>
      </c>
      <c r="Q21" s="69">
        <v>15</v>
      </c>
      <c r="R21" s="69">
        <v>44</v>
      </c>
      <c r="T21" s="88" t="s">
        <v>135</v>
      </c>
      <c r="U21" s="18">
        <v>523</v>
      </c>
      <c r="V21" s="18">
        <v>532</v>
      </c>
      <c r="W21" s="18">
        <v>1054</v>
      </c>
    </row>
    <row r="22" spans="1:23" x14ac:dyDescent="0.25">
      <c r="A22" s="38" t="s">
        <v>63</v>
      </c>
      <c r="B22" s="39">
        <v>0</v>
      </c>
      <c r="C22" s="39">
        <v>12</v>
      </c>
      <c r="D22" s="39">
        <v>72</v>
      </c>
      <c r="E22" s="39">
        <v>72</v>
      </c>
      <c r="F22" s="39">
        <v>83</v>
      </c>
      <c r="G22" s="39">
        <v>58</v>
      </c>
      <c r="H22" s="39">
        <v>32</v>
      </c>
      <c r="I22" s="39">
        <v>4</v>
      </c>
      <c r="J22" s="39">
        <v>0</v>
      </c>
      <c r="K22" s="39">
        <v>343</v>
      </c>
      <c r="L22" s="21"/>
      <c r="M22" s="21"/>
      <c r="N22" s="21"/>
      <c r="O22" s="68" t="s">
        <v>108</v>
      </c>
      <c r="P22" s="69">
        <v>44</v>
      </c>
      <c r="Q22" s="69">
        <v>57</v>
      </c>
      <c r="R22" s="69">
        <v>104</v>
      </c>
      <c r="T22" s="88" t="s">
        <v>136</v>
      </c>
      <c r="U22" s="18">
        <v>306</v>
      </c>
      <c r="V22" s="18">
        <v>349</v>
      </c>
      <c r="W22" s="18">
        <v>649</v>
      </c>
    </row>
    <row r="23" spans="1:23" x14ac:dyDescent="0.25">
      <c r="A23" s="38" t="s">
        <v>64</v>
      </c>
      <c r="B23" s="39">
        <v>0</v>
      </c>
      <c r="C23" s="39">
        <v>5</v>
      </c>
      <c r="D23" s="39">
        <v>71</v>
      </c>
      <c r="E23" s="39">
        <v>82</v>
      </c>
      <c r="F23" s="39">
        <v>90</v>
      </c>
      <c r="G23" s="39">
        <v>85</v>
      </c>
      <c r="H23" s="39">
        <v>20</v>
      </c>
      <c r="I23" s="39">
        <v>5</v>
      </c>
      <c r="J23" s="39">
        <v>0</v>
      </c>
      <c r="K23" s="39">
        <v>365</v>
      </c>
      <c r="L23" s="18"/>
      <c r="M23" s="18"/>
      <c r="N23" s="18"/>
      <c r="O23" s="70" t="s">
        <v>109</v>
      </c>
      <c r="P23" s="71">
        <v>1522</v>
      </c>
      <c r="Q23" s="71">
        <v>1429</v>
      </c>
      <c r="R23" s="71">
        <v>2942</v>
      </c>
      <c r="T23" s="88" t="s">
        <v>137</v>
      </c>
      <c r="U23" s="18">
        <v>182</v>
      </c>
      <c r="V23" s="18">
        <v>205</v>
      </c>
      <c r="W23" s="18">
        <v>385</v>
      </c>
    </row>
    <row r="24" spans="1:23" x14ac:dyDescent="0.25">
      <c r="A24" s="38" t="s">
        <v>65</v>
      </c>
      <c r="B24" s="39">
        <v>0</v>
      </c>
      <c r="C24" s="39">
        <v>0</v>
      </c>
      <c r="D24" s="39">
        <v>50</v>
      </c>
      <c r="E24" s="39">
        <v>61</v>
      </c>
      <c r="F24" s="39">
        <v>72</v>
      </c>
      <c r="G24" s="39">
        <v>91</v>
      </c>
      <c r="H24" s="39">
        <v>21</v>
      </c>
      <c r="I24" s="39">
        <v>0</v>
      </c>
      <c r="J24" s="39">
        <v>0</v>
      </c>
      <c r="K24" s="39">
        <v>303</v>
      </c>
      <c r="L24" s="18"/>
      <c r="M24" s="18"/>
      <c r="N24" s="18"/>
      <c r="O24" s="72"/>
      <c r="T24" s="88" t="s">
        <v>138</v>
      </c>
      <c r="U24" s="18">
        <v>63</v>
      </c>
      <c r="V24" s="18">
        <v>104</v>
      </c>
      <c r="W24" s="18">
        <v>170</v>
      </c>
    </row>
    <row r="25" spans="1:23" x14ac:dyDescent="0.25">
      <c r="A25" s="38" t="s">
        <v>66</v>
      </c>
      <c r="B25" s="39">
        <v>0</v>
      </c>
      <c r="C25" s="39">
        <v>3</v>
      </c>
      <c r="D25" s="39">
        <v>61</v>
      </c>
      <c r="E25" s="39">
        <v>136</v>
      </c>
      <c r="F25" s="39">
        <v>162</v>
      </c>
      <c r="G25" s="39">
        <v>142</v>
      </c>
      <c r="H25" s="39">
        <v>26</v>
      </c>
      <c r="I25" s="39">
        <v>7</v>
      </c>
      <c r="J25" s="39">
        <v>0</v>
      </c>
      <c r="K25" s="39">
        <v>546</v>
      </c>
      <c r="L25" s="18"/>
      <c r="M25" s="18"/>
      <c r="N25" s="18"/>
      <c r="O25" s="56" t="s">
        <v>110</v>
      </c>
      <c r="T25" s="10"/>
      <c r="U25" s="39"/>
      <c r="V25" s="39"/>
      <c r="W25" s="39"/>
    </row>
    <row r="26" spans="1:23" x14ac:dyDescent="0.25">
      <c r="A26" s="38" t="s">
        <v>67</v>
      </c>
      <c r="B26" s="39">
        <v>0</v>
      </c>
      <c r="C26" s="39">
        <v>0</v>
      </c>
      <c r="D26" s="39">
        <v>32</v>
      </c>
      <c r="E26" s="39">
        <v>192</v>
      </c>
      <c r="F26" s="39">
        <v>254</v>
      </c>
      <c r="G26" s="39">
        <v>132</v>
      </c>
      <c r="H26" s="39">
        <v>39</v>
      </c>
      <c r="I26" s="39">
        <v>14</v>
      </c>
      <c r="J26" s="39">
        <v>0</v>
      </c>
      <c r="K26" s="39">
        <v>669</v>
      </c>
      <c r="L26" s="18"/>
      <c r="M26" s="18"/>
      <c r="N26" s="18"/>
      <c r="O26" s="68" t="s">
        <v>111</v>
      </c>
      <c r="T26" s="10" t="s">
        <v>139</v>
      </c>
      <c r="U26" s="39"/>
      <c r="V26" s="39"/>
      <c r="W26" s="39"/>
    </row>
    <row r="27" spans="1:23" x14ac:dyDescent="0.25">
      <c r="L27" s="18"/>
      <c r="M27" s="18"/>
      <c r="N27" s="18"/>
      <c r="O27" s="73" t="s">
        <v>98</v>
      </c>
      <c r="P27" s="69">
        <v>26</v>
      </c>
      <c r="Q27" s="69">
        <v>15</v>
      </c>
      <c r="R27" s="69">
        <v>38</v>
      </c>
      <c r="T27" s="88" t="s">
        <v>140</v>
      </c>
      <c r="U27" s="18">
        <v>3296</v>
      </c>
      <c r="V27" s="18">
        <v>3651</v>
      </c>
      <c r="W27" s="18">
        <v>6944</v>
      </c>
    </row>
    <row r="28" spans="1:23" x14ac:dyDescent="0.25">
      <c r="A28" s="10" t="s">
        <v>73</v>
      </c>
      <c r="B28" s="39">
        <v>34</v>
      </c>
      <c r="C28" s="39">
        <v>19</v>
      </c>
      <c r="D28" s="39">
        <v>59</v>
      </c>
      <c r="E28" s="39">
        <v>69</v>
      </c>
      <c r="F28" s="39">
        <v>94</v>
      </c>
      <c r="G28" s="39">
        <v>69</v>
      </c>
      <c r="H28" s="39">
        <v>53</v>
      </c>
      <c r="I28" s="39">
        <v>63</v>
      </c>
      <c r="J28" s="39">
        <v>66</v>
      </c>
      <c r="K28" s="39">
        <v>524</v>
      </c>
      <c r="L28" s="21"/>
      <c r="M28" s="21"/>
      <c r="N28" s="21"/>
      <c r="O28" s="73" t="s">
        <v>99</v>
      </c>
      <c r="P28" s="69">
        <v>0</v>
      </c>
      <c r="Q28" s="69">
        <v>0</v>
      </c>
      <c r="R28" s="69">
        <v>0</v>
      </c>
      <c r="T28" s="88" t="s">
        <v>141</v>
      </c>
      <c r="U28" s="18">
        <v>243</v>
      </c>
      <c r="V28" s="18">
        <v>185</v>
      </c>
      <c r="W28" s="18">
        <v>434</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431</v>
      </c>
      <c r="C30" s="40">
        <v>415</v>
      </c>
      <c r="D30" s="40">
        <v>717</v>
      </c>
      <c r="E30" s="40">
        <v>969</v>
      </c>
      <c r="F30" s="40">
        <v>1246</v>
      </c>
      <c r="G30" s="40">
        <v>1054</v>
      </c>
      <c r="H30" s="40">
        <v>649</v>
      </c>
      <c r="I30" s="40">
        <v>385</v>
      </c>
      <c r="J30" s="40">
        <v>170</v>
      </c>
      <c r="K30" s="40">
        <v>6027</v>
      </c>
      <c r="L30" s="18"/>
      <c r="M30" s="18"/>
      <c r="N30" s="18"/>
      <c r="O30" s="73" t="s">
        <v>102</v>
      </c>
      <c r="P30" s="69">
        <v>10</v>
      </c>
      <c r="Q30" s="69">
        <v>14</v>
      </c>
      <c r="R30" s="69">
        <v>25</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6</v>
      </c>
      <c r="Q31" s="69">
        <v>3</v>
      </c>
      <c r="R31" s="69">
        <v>10</v>
      </c>
      <c r="T31" s="88" t="s">
        <v>143</v>
      </c>
      <c r="U31" s="18">
        <v>17</v>
      </c>
      <c r="V31" s="18">
        <v>19</v>
      </c>
      <c r="W31" s="18">
        <v>39</v>
      </c>
    </row>
    <row r="32" spans="1:23" x14ac:dyDescent="0.25">
      <c r="A32" s="41" t="s">
        <v>69</v>
      </c>
      <c r="L32" s="18"/>
      <c r="M32" s="18"/>
      <c r="N32" s="18"/>
      <c r="O32" s="73" t="s">
        <v>107</v>
      </c>
      <c r="P32" s="69">
        <v>11</v>
      </c>
      <c r="Q32" s="69">
        <v>0</v>
      </c>
      <c r="R32" s="69">
        <v>11</v>
      </c>
      <c r="T32" s="88" t="s">
        <v>144</v>
      </c>
      <c r="U32" s="18">
        <v>0</v>
      </c>
      <c r="V32" s="18">
        <v>0</v>
      </c>
      <c r="W32" s="18">
        <v>0</v>
      </c>
    </row>
    <row r="33" spans="1:23" x14ac:dyDescent="0.25">
      <c r="L33" s="18"/>
      <c r="M33" s="18"/>
      <c r="N33" s="18"/>
      <c r="O33" s="74" t="s">
        <v>31</v>
      </c>
      <c r="P33" s="71">
        <v>47</v>
      </c>
      <c r="Q33" s="71">
        <v>26</v>
      </c>
      <c r="R33" s="71">
        <v>74</v>
      </c>
      <c r="T33" s="88" t="s">
        <v>145</v>
      </c>
      <c r="U33" s="18">
        <v>0</v>
      </c>
      <c r="V33" s="18">
        <v>0</v>
      </c>
      <c r="W33" s="18">
        <v>0</v>
      </c>
    </row>
    <row r="34" spans="1:23" x14ac:dyDescent="0.25">
      <c r="A34" s="8" t="s">
        <v>70</v>
      </c>
      <c r="L34" s="21"/>
      <c r="M34" s="21"/>
      <c r="N34" s="21"/>
      <c r="O34" s="68" t="s">
        <v>112</v>
      </c>
      <c r="T34" s="23" t="s">
        <v>31</v>
      </c>
      <c r="U34" s="21">
        <v>17</v>
      </c>
      <c r="V34" s="21">
        <v>17</v>
      </c>
      <c r="W34" s="21">
        <v>38</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6</v>
      </c>
      <c r="Q37" s="69">
        <v>6</v>
      </c>
      <c r="R37" s="69">
        <v>11</v>
      </c>
      <c r="T37" s="88" t="s">
        <v>147</v>
      </c>
      <c r="U37" s="18">
        <v>2434</v>
      </c>
      <c r="V37" s="18">
        <v>2685</v>
      </c>
      <c r="W37" s="18">
        <v>5122</v>
      </c>
    </row>
    <row r="38" spans="1:23" x14ac:dyDescent="0.25">
      <c r="A38" s="99" t="s">
        <v>81</v>
      </c>
      <c r="B38" s="103">
        <f>SUM(B28:D28)</f>
        <v>112</v>
      </c>
      <c r="C38" s="103">
        <f>SUM(B13:D13)</f>
        <v>264</v>
      </c>
      <c r="D38" s="103">
        <f>SUM(B14:D18)</f>
        <v>580</v>
      </c>
      <c r="E38" s="104">
        <f>SUM(B19:D21)</f>
        <v>293</v>
      </c>
      <c r="F38" s="104">
        <f>SUM(B22:D26)</f>
        <v>306</v>
      </c>
      <c r="G38" s="103">
        <f>SUM(B38:F38)</f>
        <v>1555</v>
      </c>
      <c r="H38" s="105">
        <f>SUM(C38:F38)</f>
        <v>1443</v>
      </c>
      <c r="L38" s="18"/>
      <c r="M38" s="18"/>
      <c r="N38" s="18"/>
      <c r="O38" s="73" t="s">
        <v>103</v>
      </c>
      <c r="P38" s="69">
        <v>0</v>
      </c>
      <c r="Q38" s="69">
        <v>0</v>
      </c>
      <c r="R38" s="69">
        <v>5</v>
      </c>
      <c r="T38" s="88" t="s">
        <v>148</v>
      </c>
      <c r="U38" s="18">
        <v>847</v>
      </c>
      <c r="V38" s="18">
        <v>893</v>
      </c>
      <c r="W38" s="18">
        <v>1737</v>
      </c>
    </row>
    <row r="39" spans="1:23" x14ac:dyDescent="0.25">
      <c r="A39" s="99" t="s">
        <v>82</v>
      </c>
      <c r="B39" s="103">
        <f>SUM(C28:D28)</f>
        <v>78</v>
      </c>
      <c r="C39" s="103">
        <f>SUM(C13:D13)</f>
        <v>65</v>
      </c>
      <c r="D39" s="103">
        <f>SUM(C14:D18)</f>
        <v>383</v>
      </c>
      <c r="E39" s="104">
        <f>SUM(C19:D21)</f>
        <v>287</v>
      </c>
      <c r="F39" s="104">
        <f>SUM(C22:D26)</f>
        <v>306</v>
      </c>
      <c r="G39" s="103">
        <f t="shared" ref="G39:G41" si="0">SUM(B39:F39)</f>
        <v>1119</v>
      </c>
      <c r="H39" s="105">
        <f t="shared" ref="H39:H41" si="1">SUM(C39:F39)</f>
        <v>1041</v>
      </c>
      <c r="L39" s="18"/>
      <c r="M39" s="18"/>
      <c r="N39" s="18" t="e">
        <f>+H50:H51+H76:H98</f>
        <v>#VALUE!</v>
      </c>
      <c r="O39" s="73" t="s">
        <v>107</v>
      </c>
      <c r="P39" s="69">
        <v>0</v>
      </c>
      <c r="Q39" s="69">
        <v>0</v>
      </c>
      <c r="R39" s="69">
        <v>0</v>
      </c>
      <c r="T39" s="10"/>
      <c r="U39" s="39"/>
      <c r="V39" s="39"/>
      <c r="W39" s="39"/>
    </row>
    <row r="40" spans="1:23" x14ac:dyDescent="0.25">
      <c r="A40" s="106" t="s">
        <v>83</v>
      </c>
      <c r="B40" s="107">
        <f>SUM(E28:F28)</f>
        <v>163</v>
      </c>
      <c r="C40" s="107">
        <f>SUM(E13:F13)</f>
        <v>145</v>
      </c>
      <c r="D40" s="107">
        <f>SUM(E14:F18)</f>
        <v>309</v>
      </c>
      <c r="E40" s="108">
        <f>SUM(E19:F21)</f>
        <v>401</v>
      </c>
      <c r="F40" s="108">
        <f>SUM(E22:F26)</f>
        <v>1204</v>
      </c>
      <c r="G40" s="103">
        <f t="shared" si="0"/>
        <v>2222</v>
      </c>
      <c r="H40" s="105">
        <f t="shared" si="1"/>
        <v>2059</v>
      </c>
      <c r="L40" s="22"/>
      <c r="M40" s="22"/>
      <c r="N40" s="22"/>
      <c r="O40" s="74" t="s">
        <v>31</v>
      </c>
      <c r="P40" s="71">
        <v>8</v>
      </c>
      <c r="Q40" s="71">
        <v>7</v>
      </c>
      <c r="R40" s="71">
        <v>17</v>
      </c>
      <c r="T40" s="10" t="s">
        <v>149</v>
      </c>
      <c r="U40" s="39"/>
      <c r="V40" s="39"/>
      <c r="W40" s="39"/>
    </row>
    <row r="41" spans="1:23" x14ac:dyDescent="0.25">
      <c r="A41" s="99" t="s">
        <v>84</v>
      </c>
      <c r="B41" s="103">
        <f>SUM(G28:J28)</f>
        <v>251</v>
      </c>
      <c r="C41" s="103">
        <f>SUM(G13:J13)</f>
        <v>106</v>
      </c>
      <c r="D41" s="103">
        <f>SUM(G14:J18)</f>
        <v>743</v>
      </c>
      <c r="E41" s="104">
        <f>SUM(G19:J21)</f>
        <v>468</v>
      </c>
      <c r="F41" s="104">
        <f>SUM(G22:J26)</f>
        <v>676</v>
      </c>
      <c r="G41" s="103">
        <f t="shared" si="0"/>
        <v>2244</v>
      </c>
      <c r="H41" s="105">
        <f t="shared" si="1"/>
        <v>1993</v>
      </c>
      <c r="L41" s="25"/>
      <c r="M41" s="25"/>
      <c r="N41" s="25"/>
      <c r="O41" s="68" t="s">
        <v>113</v>
      </c>
      <c r="P41" s="69">
        <v>17</v>
      </c>
      <c r="Q41" s="69">
        <v>4</v>
      </c>
      <c r="R41" s="69">
        <v>26</v>
      </c>
      <c r="T41" s="88" t="s">
        <v>150</v>
      </c>
      <c r="U41" s="18">
        <v>3031</v>
      </c>
      <c r="V41" s="18">
        <v>3251</v>
      </c>
      <c r="W41" s="18">
        <v>6283</v>
      </c>
    </row>
    <row r="42" spans="1:23" x14ac:dyDescent="0.25">
      <c r="A42" s="109" t="s">
        <v>92</v>
      </c>
      <c r="B42" s="107">
        <f>B38+SUM(B40:B41)</f>
        <v>526</v>
      </c>
      <c r="C42" s="107">
        <f t="shared" ref="C42:H42" si="2">C38+SUM(C40:C41)</f>
        <v>515</v>
      </c>
      <c r="D42" s="107">
        <f t="shared" si="2"/>
        <v>1632</v>
      </c>
      <c r="E42" s="107">
        <f t="shared" si="2"/>
        <v>1162</v>
      </c>
      <c r="F42" s="107">
        <f t="shared" si="2"/>
        <v>2186</v>
      </c>
      <c r="G42" s="107">
        <f t="shared" si="2"/>
        <v>6021</v>
      </c>
      <c r="H42" s="110">
        <f t="shared" si="2"/>
        <v>5495</v>
      </c>
      <c r="L42" s="18"/>
      <c r="M42" s="18"/>
      <c r="N42" s="18"/>
      <c r="O42" s="70" t="s">
        <v>114</v>
      </c>
      <c r="P42" s="71">
        <v>74</v>
      </c>
      <c r="Q42" s="71">
        <v>42</v>
      </c>
      <c r="R42" s="71">
        <v>115</v>
      </c>
      <c r="T42" s="88" t="s">
        <v>151</v>
      </c>
      <c r="U42" s="18">
        <v>263</v>
      </c>
      <c r="V42" s="18">
        <v>336</v>
      </c>
      <c r="W42" s="18">
        <v>604</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3036</v>
      </c>
      <c r="V44" s="18">
        <v>3300</v>
      </c>
      <c r="W44" s="18">
        <v>6332</v>
      </c>
    </row>
    <row r="45" spans="1:23" x14ac:dyDescent="0.25">
      <c r="A45" s="114" t="s">
        <v>126</v>
      </c>
      <c r="B45" s="103">
        <f>SUM(W14:W24)</f>
        <v>7383</v>
      </c>
      <c r="C45" s="103"/>
      <c r="D45" s="103"/>
      <c r="E45" s="112"/>
      <c r="F45" s="113"/>
      <c r="G45" s="103"/>
      <c r="H45" s="105"/>
      <c r="L45" s="18"/>
      <c r="M45" s="18"/>
      <c r="N45" s="18"/>
      <c r="O45" s="68" t="s">
        <v>116</v>
      </c>
      <c r="P45" s="69">
        <v>7</v>
      </c>
      <c r="Q45" s="69">
        <v>7</v>
      </c>
      <c r="R45" s="69">
        <v>15</v>
      </c>
      <c r="T45" s="10"/>
      <c r="U45" s="39"/>
      <c r="V45" s="39"/>
      <c r="W45" s="39"/>
    </row>
    <row r="46" spans="1:23" x14ac:dyDescent="0.25">
      <c r="A46" s="106" t="s">
        <v>74</v>
      </c>
      <c r="B46" s="107">
        <f>SUM(W16:W24)</f>
        <v>6036</v>
      </c>
      <c r="C46" s="107"/>
      <c r="D46" s="107"/>
      <c r="E46" s="115"/>
      <c r="F46" s="115"/>
      <c r="G46" s="107"/>
      <c r="H46" s="110"/>
      <c r="L46" s="27"/>
      <c r="M46" s="27"/>
      <c r="N46" s="27"/>
      <c r="O46" s="68" t="s">
        <v>117</v>
      </c>
      <c r="P46" s="69">
        <v>0</v>
      </c>
      <c r="Q46" s="69">
        <v>0</v>
      </c>
      <c r="R46" s="69">
        <v>0</v>
      </c>
      <c r="T46" s="41" t="s">
        <v>153</v>
      </c>
      <c r="U46" s="39"/>
      <c r="V46" s="39"/>
      <c r="W46" s="39"/>
    </row>
    <row r="47" spans="1:23" x14ac:dyDescent="0.25">
      <c r="A47" s="106" t="s">
        <v>75</v>
      </c>
      <c r="B47" s="104">
        <f>SUM(W17:W24)</f>
        <v>5605</v>
      </c>
      <c r="C47" s="104"/>
      <c r="D47" s="104"/>
      <c r="E47" s="115"/>
      <c r="F47" s="115"/>
      <c r="G47" s="104"/>
      <c r="H47" s="116"/>
      <c r="L47" s="27"/>
      <c r="M47" s="27"/>
      <c r="N47" s="27"/>
      <c r="O47" s="68" t="s">
        <v>118</v>
      </c>
      <c r="P47" s="69">
        <v>0</v>
      </c>
      <c r="Q47" s="69">
        <v>0</v>
      </c>
      <c r="R47" s="69">
        <v>0</v>
      </c>
      <c r="T47" s="8" t="s">
        <v>154</v>
      </c>
      <c r="U47" s="39"/>
      <c r="V47" s="39"/>
      <c r="W47" s="39"/>
    </row>
    <row r="48" spans="1:23" x14ac:dyDescent="0.25">
      <c r="A48" s="117"/>
      <c r="B48" s="104"/>
      <c r="C48" s="104"/>
      <c r="D48" s="104"/>
      <c r="E48" s="115"/>
      <c r="F48" s="115"/>
      <c r="G48" s="104"/>
      <c r="H48" s="116"/>
      <c r="L48" s="27"/>
      <c r="M48" s="27"/>
      <c r="N48" s="27"/>
      <c r="O48" s="70" t="s">
        <v>119</v>
      </c>
      <c r="P48" s="71">
        <v>4</v>
      </c>
      <c r="Q48" s="71">
        <v>11</v>
      </c>
      <c r="R48" s="71">
        <v>14</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5.0797785737544773E-2</v>
      </c>
      <c r="C50" s="53" t="s">
        <v>165</v>
      </c>
      <c r="D50" s="53"/>
      <c r="E50" s="53" t="s">
        <v>166</v>
      </c>
      <c r="F50" s="124">
        <f>R27/(R23+R42+R48)</f>
        <v>1.2373819602735266E-2</v>
      </c>
      <c r="G50" s="53"/>
      <c r="H50" s="122"/>
      <c r="L50" s="25"/>
      <c r="M50" s="25"/>
      <c r="N50" s="25"/>
      <c r="O50" s="56" t="s">
        <v>120</v>
      </c>
      <c r="P50" s="69">
        <v>104</v>
      </c>
      <c r="Q50" s="69">
        <v>165</v>
      </c>
      <c r="R50" s="69">
        <v>272</v>
      </c>
      <c r="T50" s="8" t="s">
        <v>157</v>
      </c>
      <c r="U50" s="39"/>
      <c r="V50" s="39"/>
      <c r="W50" s="39"/>
    </row>
    <row r="51" spans="1:23" x14ac:dyDescent="0.25">
      <c r="A51" s="123" t="s">
        <v>98</v>
      </c>
      <c r="B51" s="124">
        <f>(R12+R27+R40+R46)/(R23+R42+R48)</f>
        <v>5.7961576033865189E-2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144</v>
      </c>
      <c r="Q52" s="69">
        <v>197</v>
      </c>
      <c r="R52" s="69">
        <v>342</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7.3118279569892475E-2</v>
      </c>
      <c r="D54" s="125"/>
      <c r="E54" s="125"/>
      <c r="F54" s="125"/>
      <c r="G54" s="125"/>
      <c r="H54" s="126"/>
      <c r="O54" s="56" t="s">
        <v>122</v>
      </c>
      <c r="P54" s="69">
        <v>13</v>
      </c>
      <c r="Q54" s="69">
        <v>15</v>
      </c>
      <c r="R54" s="69">
        <v>23</v>
      </c>
      <c r="T54" s="91" t="s">
        <v>161</v>
      </c>
      <c r="U54" s="90"/>
      <c r="V54" s="90"/>
      <c r="W54" s="90"/>
    </row>
    <row r="55" spans="1:23" x14ac:dyDescent="0.25">
      <c r="A55" s="128" t="s">
        <v>169</v>
      </c>
      <c r="B55" s="125"/>
      <c r="C55" s="132">
        <f>R50/B46</f>
        <v>4.5062955599734923E-2</v>
      </c>
      <c r="D55" s="125"/>
      <c r="E55" s="125"/>
      <c r="F55" s="125"/>
      <c r="G55" s="125"/>
      <c r="H55" s="126"/>
      <c r="T55" s="8" t="s">
        <v>162</v>
      </c>
      <c r="U55" s="90"/>
      <c r="V55" s="90"/>
      <c r="W55" s="90"/>
    </row>
    <row r="56" spans="1:23" x14ac:dyDescent="0.25">
      <c r="A56" s="128" t="s">
        <v>170</v>
      </c>
      <c r="B56" s="125"/>
      <c r="C56" s="132">
        <f>R50/B47</f>
        <v>4.8528099910793931E-2</v>
      </c>
      <c r="D56" s="125"/>
      <c r="E56" s="125"/>
      <c r="F56" s="125"/>
      <c r="G56" s="125"/>
      <c r="H56" s="126"/>
      <c r="O56" s="75" t="s">
        <v>31</v>
      </c>
      <c r="P56" s="76">
        <v>1857</v>
      </c>
      <c r="Q56" s="76">
        <v>1859</v>
      </c>
      <c r="R56" s="76">
        <v>3720</v>
      </c>
      <c r="T56" s="8" t="s">
        <v>163</v>
      </c>
      <c r="U56" s="90"/>
      <c r="V56" s="90"/>
      <c r="W56" s="90"/>
    </row>
    <row r="57" spans="1:23" ht="15.75" thickBot="1" x14ac:dyDescent="0.3">
      <c r="A57" s="129" t="s">
        <v>171</v>
      </c>
      <c r="B57" s="130"/>
      <c r="C57" s="133">
        <f>R50/B45</f>
        <v>3.6841392387918191E-2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24264AEA-A445-4B83-B3E6-C95EB94758B2}"/>
    <hyperlink ref="J3" r:id="rId1" tooltip="Personal Income" xr:uid="{B40FD49E-84ED-4DA9-B35D-CE1EB8FB7B4F}"/>
    <hyperlink ref="K4" r:id="rId2" tooltip="Age" xr:uid="{2E04E776-0A2A-4F6F-9097-F72E4C62A3C6}"/>
    <hyperlink ref="K5" r:id="rId3" tooltip="Sex" xr:uid="{B0877D22-5AF5-4271-95E3-D949537560D0}"/>
    <hyperlink ref="K1" location="'List of Tables (1) '!A1" tooltip="List of tables" display="List of tables" xr:uid="{24A4D99C-8B8A-49C5-A246-36856939C0C3}"/>
    <hyperlink ref="R3" r:id="rId4" tooltip="Method of Travel to Work" xr:uid="{88C5B451-DB8F-4B75-B14B-0814A4AC2BD8}"/>
    <hyperlink ref="R4" r:id="rId5" tooltip="Sex" xr:uid="{841EBE04-B42B-4773-AD8C-113FC633E92B}"/>
    <hyperlink ref="R1" location="'List of Tables (1) '!A1" tooltip="List of tables" display="List of tables" xr:uid="{DA0D6A58-3D3B-4E2A-A411-8F7A1527EE93}"/>
  </hyperlinks>
  <pageMargins left="0.7" right="0.7" top="0.75" bottom="0.75" header="0.3" footer="0.3"/>
  <pageSetup paperSize="9" orientation="portrait"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A7AAA-2A86-4DAF-A089-13587D1CB7C5}">
  <dimension ref="A1:W70"/>
  <sheetViews>
    <sheetView workbookViewId="0">
      <selection activeCell="O1" sqref="O1:R5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211</v>
      </c>
      <c r="B2" s="10"/>
      <c r="C2" s="10"/>
      <c r="D2" s="10"/>
      <c r="J2" s="33"/>
      <c r="K2" s="6" t="s">
        <v>3</v>
      </c>
      <c r="L2" s="3"/>
      <c r="M2" s="3"/>
      <c r="N2" s="6"/>
      <c r="O2" s="57" t="s">
        <v>211</v>
      </c>
      <c r="P2" s="55"/>
      <c r="Q2" s="58"/>
      <c r="R2" s="6" t="s">
        <v>3</v>
      </c>
      <c r="T2" s="5" t="s">
        <v>211</v>
      </c>
      <c r="U2" s="81"/>
      <c r="V2" s="81"/>
      <c r="W2" s="6"/>
    </row>
    <row r="3" spans="1:23" x14ac:dyDescent="0.25">
      <c r="J3" s="155" t="s">
        <v>42</v>
      </c>
      <c r="K3" s="155"/>
      <c r="L3" s="9"/>
      <c r="M3" s="10"/>
      <c r="N3" s="154"/>
      <c r="Q3" s="58"/>
      <c r="R3" s="4" t="s">
        <v>93</v>
      </c>
      <c r="T3" s="5"/>
      <c r="U3" s="81"/>
      <c r="V3" s="81"/>
      <c r="W3" s="154"/>
    </row>
    <row r="4" spans="1:23" x14ac:dyDescent="0.25">
      <c r="A4" s="12" t="s">
        <v>71</v>
      </c>
      <c r="J4" s="33"/>
      <c r="K4" s="154" t="s">
        <v>4</v>
      </c>
      <c r="L4" s="3"/>
      <c r="M4" s="10"/>
      <c r="N4" s="154"/>
      <c r="O4" s="59" t="s">
        <v>94</v>
      </c>
      <c r="P4" s="60"/>
      <c r="Q4" s="60"/>
      <c r="R4" s="4" t="s">
        <v>6</v>
      </c>
      <c r="T4" s="82" t="s">
        <v>127</v>
      </c>
      <c r="U4" s="81"/>
      <c r="V4" s="81"/>
      <c r="W4" s="4"/>
    </row>
    <row r="5" spans="1:23" x14ac:dyDescent="0.25">
      <c r="A5" s="10" t="s">
        <v>43</v>
      </c>
      <c r="B5" s="12"/>
      <c r="C5" s="12"/>
      <c r="D5" s="12"/>
      <c r="E5" s="12"/>
      <c r="J5" s="12"/>
      <c r="K5" s="15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260</v>
      </c>
      <c r="Q11" s="69">
        <v>313</v>
      </c>
      <c r="R11" s="69">
        <v>568</v>
      </c>
      <c r="T11" s="1" t="s">
        <v>128</v>
      </c>
      <c r="U11" s="18">
        <v>13965</v>
      </c>
      <c r="V11" s="18">
        <v>14928</v>
      </c>
      <c r="W11" s="18">
        <v>28893</v>
      </c>
    </row>
    <row r="12" spans="1:23" x14ac:dyDescent="0.25">
      <c r="A12" s="42"/>
      <c r="B12" s="10"/>
      <c r="C12" s="10"/>
      <c r="D12" s="10"/>
      <c r="E12" s="10"/>
      <c r="F12" s="10"/>
      <c r="G12" s="10"/>
      <c r="H12" s="10"/>
      <c r="I12" s="10"/>
      <c r="J12" s="10"/>
      <c r="K12" s="10"/>
      <c r="L12" s="18"/>
      <c r="M12" s="18"/>
      <c r="N12" s="18"/>
      <c r="O12" s="68" t="s">
        <v>98</v>
      </c>
      <c r="P12" s="69">
        <v>255</v>
      </c>
      <c r="Q12" s="69">
        <v>244</v>
      </c>
      <c r="R12" s="69">
        <v>494</v>
      </c>
      <c r="T12" s="1"/>
      <c r="U12" s="39"/>
      <c r="V12" s="39"/>
      <c r="W12" s="39"/>
    </row>
    <row r="13" spans="1:23" x14ac:dyDescent="0.25">
      <c r="A13" s="38" t="s">
        <v>55</v>
      </c>
      <c r="B13" s="39">
        <v>573</v>
      </c>
      <c r="C13" s="39">
        <v>111</v>
      </c>
      <c r="D13" s="39">
        <v>254</v>
      </c>
      <c r="E13" s="39">
        <v>238</v>
      </c>
      <c r="F13" s="39">
        <v>206</v>
      </c>
      <c r="G13" s="39">
        <v>214</v>
      </c>
      <c r="H13" s="39">
        <v>105</v>
      </c>
      <c r="I13" s="39">
        <v>62</v>
      </c>
      <c r="J13" s="39">
        <v>25</v>
      </c>
      <c r="K13" s="39">
        <v>1784</v>
      </c>
      <c r="L13" s="18"/>
      <c r="M13" s="18"/>
      <c r="N13" s="18"/>
      <c r="O13" s="68" t="s">
        <v>99</v>
      </c>
      <c r="P13" s="69">
        <v>7</v>
      </c>
      <c r="Q13" s="69">
        <v>0</v>
      </c>
      <c r="R13" s="69">
        <v>8</v>
      </c>
      <c r="T13" s="1" t="s">
        <v>129</v>
      </c>
      <c r="U13" s="39"/>
      <c r="V13" s="39"/>
      <c r="W13" s="39"/>
    </row>
    <row r="14" spans="1:23" x14ac:dyDescent="0.25">
      <c r="A14" s="38" t="s">
        <v>68</v>
      </c>
      <c r="B14" s="39">
        <v>363</v>
      </c>
      <c r="C14" s="39">
        <v>101</v>
      </c>
      <c r="D14" s="39">
        <v>100</v>
      </c>
      <c r="E14" s="39">
        <v>89</v>
      </c>
      <c r="F14" s="39">
        <v>79</v>
      </c>
      <c r="G14" s="39">
        <v>96</v>
      </c>
      <c r="H14" s="39">
        <v>77</v>
      </c>
      <c r="I14" s="39">
        <v>31</v>
      </c>
      <c r="J14" s="39">
        <v>13</v>
      </c>
      <c r="K14" s="39">
        <v>935</v>
      </c>
      <c r="L14" s="18"/>
      <c r="M14" s="18"/>
      <c r="N14" s="18"/>
      <c r="O14" s="68" t="s">
        <v>100</v>
      </c>
      <c r="P14" s="69">
        <v>0</v>
      </c>
      <c r="Q14" s="69">
        <v>4</v>
      </c>
      <c r="R14" s="69">
        <v>7</v>
      </c>
      <c r="T14" s="87" t="s">
        <v>12</v>
      </c>
      <c r="U14" s="18">
        <v>737</v>
      </c>
      <c r="V14" s="18">
        <v>765</v>
      </c>
      <c r="W14" s="18">
        <v>1501</v>
      </c>
    </row>
    <row r="15" spans="1:23" x14ac:dyDescent="0.25">
      <c r="A15" s="38" t="s">
        <v>56</v>
      </c>
      <c r="B15" s="39">
        <v>136</v>
      </c>
      <c r="C15" s="39">
        <v>245</v>
      </c>
      <c r="D15" s="39">
        <v>238</v>
      </c>
      <c r="E15" s="39">
        <v>172</v>
      </c>
      <c r="F15" s="39">
        <v>210</v>
      </c>
      <c r="G15" s="39">
        <v>289</v>
      </c>
      <c r="H15" s="39">
        <v>191</v>
      </c>
      <c r="I15" s="39">
        <v>152</v>
      </c>
      <c r="J15" s="39">
        <v>52</v>
      </c>
      <c r="K15" s="39">
        <v>1684</v>
      </c>
      <c r="L15" s="18"/>
      <c r="M15" s="18"/>
      <c r="N15" s="18"/>
      <c r="O15" s="68" t="s">
        <v>101</v>
      </c>
      <c r="P15" s="69">
        <v>14</v>
      </c>
      <c r="Q15" s="69">
        <v>12</v>
      </c>
      <c r="R15" s="69">
        <v>23</v>
      </c>
      <c r="T15" s="87" t="s">
        <v>130</v>
      </c>
      <c r="U15" s="18">
        <v>1317</v>
      </c>
      <c r="V15" s="18">
        <v>1282</v>
      </c>
      <c r="W15" s="18">
        <v>2597</v>
      </c>
    </row>
    <row r="16" spans="1:23" x14ac:dyDescent="0.25">
      <c r="A16" s="38" t="s">
        <v>57</v>
      </c>
      <c r="B16" s="39">
        <v>49</v>
      </c>
      <c r="C16" s="39">
        <v>149</v>
      </c>
      <c r="D16" s="39">
        <v>190</v>
      </c>
      <c r="E16" s="39">
        <v>167</v>
      </c>
      <c r="F16" s="39">
        <v>214</v>
      </c>
      <c r="G16" s="39">
        <v>276</v>
      </c>
      <c r="H16" s="39">
        <v>397</v>
      </c>
      <c r="I16" s="39">
        <v>345</v>
      </c>
      <c r="J16" s="39">
        <v>117</v>
      </c>
      <c r="K16" s="39">
        <v>1894</v>
      </c>
      <c r="L16" s="21"/>
      <c r="M16" s="21"/>
      <c r="N16" s="21"/>
      <c r="O16" s="68" t="s">
        <v>102</v>
      </c>
      <c r="P16" s="69">
        <v>4024</v>
      </c>
      <c r="Q16" s="69">
        <v>3851</v>
      </c>
      <c r="R16" s="69">
        <v>7875</v>
      </c>
      <c r="T16" s="87" t="s">
        <v>131</v>
      </c>
      <c r="U16" s="18">
        <v>643</v>
      </c>
      <c r="V16" s="18">
        <v>691</v>
      </c>
      <c r="W16" s="18">
        <v>1328</v>
      </c>
    </row>
    <row r="17" spans="1:23" x14ac:dyDescent="0.25">
      <c r="A17" s="38" t="s">
        <v>58</v>
      </c>
      <c r="B17" s="39">
        <v>26</v>
      </c>
      <c r="C17" s="39">
        <v>134</v>
      </c>
      <c r="D17" s="39">
        <v>193</v>
      </c>
      <c r="E17" s="39">
        <v>170</v>
      </c>
      <c r="F17" s="39">
        <v>208</v>
      </c>
      <c r="G17" s="39">
        <v>256</v>
      </c>
      <c r="H17" s="39">
        <v>383</v>
      </c>
      <c r="I17" s="39">
        <v>357</v>
      </c>
      <c r="J17" s="39">
        <v>184</v>
      </c>
      <c r="K17" s="39">
        <v>1922</v>
      </c>
      <c r="L17" s="18"/>
      <c r="M17" s="18"/>
      <c r="N17" s="18"/>
      <c r="O17" s="68" t="s">
        <v>103</v>
      </c>
      <c r="P17" s="69">
        <v>207</v>
      </c>
      <c r="Q17" s="69">
        <v>283</v>
      </c>
      <c r="R17" s="69">
        <v>492</v>
      </c>
      <c r="T17" s="87" t="s">
        <v>29</v>
      </c>
      <c r="U17" s="18">
        <v>720</v>
      </c>
      <c r="V17" s="18">
        <v>823</v>
      </c>
      <c r="W17" s="18">
        <v>1544</v>
      </c>
    </row>
    <row r="18" spans="1:23" x14ac:dyDescent="0.25">
      <c r="A18" s="38" t="s">
        <v>59</v>
      </c>
      <c r="B18" s="39">
        <v>32</v>
      </c>
      <c r="C18" s="39">
        <v>149</v>
      </c>
      <c r="D18" s="39">
        <v>288</v>
      </c>
      <c r="E18" s="39">
        <v>166</v>
      </c>
      <c r="F18" s="39">
        <v>188</v>
      </c>
      <c r="G18" s="39">
        <v>248</v>
      </c>
      <c r="H18" s="39">
        <v>316</v>
      </c>
      <c r="I18" s="39">
        <v>167</v>
      </c>
      <c r="J18" s="39">
        <v>73</v>
      </c>
      <c r="K18" s="39">
        <v>1628</v>
      </c>
      <c r="L18" s="18"/>
      <c r="M18" s="18"/>
      <c r="N18" s="18"/>
      <c r="O18" s="68" t="s">
        <v>104</v>
      </c>
      <c r="P18" s="69">
        <v>45</v>
      </c>
      <c r="Q18" s="69">
        <v>0</v>
      </c>
      <c r="R18" s="69">
        <v>47</v>
      </c>
      <c r="T18" s="88" t="s">
        <v>132</v>
      </c>
      <c r="U18" s="18">
        <v>2218</v>
      </c>
      <c r="V18" s="18">
        <v>2357</v>
      </c>
      <c r="W18" s="18">
        <v>4579</v>
      </c>
    </row>
    <row r="19" spans="1:23" x14ac:dyDescent="0.25">
      <c r="A19" s="38" t="s">
        <v>60</v>
      </c>
      <c r="B19" s="39">
        <v>18</v>
      </c>
      <c r="C19" s="39">
        <v>141</v>
      </c>
      <c r="D19" s="39">
        <v>295</v>
      </c>
      <c r="E19" s="39">
        <v>204</v>
      </c>
      <c r="F19" s="39">
        <v>201</v>
      </c>
      <c r="G19" s="39">
        <v>223</v>
      </c>
      <c r="H19" s="39">
        <v>201</v>
      </c>
      <c r="I19" s="39">
        <v>94</v>
      </c>
      <c r="J19" s="39">
        <v>25</v>
      </c>
      <c r="K19" s="39">
        <v>1400</v>
      </c>
      <c r="L19" s="18"/>
      <c r="M19" s="18"/>
      <c r="N19" s="18"/>
      <c r="O19" s="68" t="s">
        <v>105</v>
      </c>
      <c r="P19" s="69">
        <v>78</v>
      </c>
      <c r="Q19" s="69">
        <v>22</v>
      </c>
      <c r="R19" s="69">
        <v>101</v>
      </c>
      <c r="T19" s="88" t="s">
        <v>133</v>
      </c>
      <c r="U19" s="18">
        <v>2009</v>
      </c>
      <c r="V19" s="18">
        <v>2015</v>
      </c>
      <c r="W19" s="18">
        <v>4017</v>
      </c>
    </row>
    <row r="20" spans="1:23" x14ac:dyDescent="0.25">
      <c r="A20" s="38" t="s">
        <v>61</v>
      </c>
      <c r="B20" s="39">
        <v>14</v>
      </c>
      <c r="C20" s="39">
        <v>134</v>
      </c>
      <c r="D20" s="39">
        <v>405</v>
      </c>
      <c r="E20" s="39">
        <v>222</v>
      </c>
      <c r="F20" s="39">
        <v>267</v>
      </c>
      <c r="G20" s="39">
        <v>251</v>
      </c>
      <c r="H20" s="39">
        <v>195</v>
      </c>
      <c r="I20" s="39">
        <v>52</v>
      </c>
      <c r="J20" s="39">
        <v>26</v>
      </c>
      <c r="K20" s="39">
        <v>1563</v>
      </c>
      <c r="L20" s="18"/>
      <c r="M20" s="18"/>
      <c r="N20" s="18"/>
      <c r="O20" s="68" t="s">
        <v>106</v>
      </c>
      <c r="P20" s="69">
        <v>269</v>
      </c>
      <c r="Q20" s="69">
        <v>139</v>
      </c>
      <c r="R20" s="69">
        <v>406</v>
      </c>
      <c r="T20" s="88" t="s">
        <v>134</v>
      </c>
      <c r="U20" s="18">
        <v>2074</v>
      </c>
      <c r="V20" s="18">
        <v>2136</v>
      </c>
      <c r="W20" s="18">
        <v>4213</v>
      </c>
    </row>
    <row r="21" spans="1:23" x14ac:dyDescent="0.25">
      <c r="A21" s="38" t="s">
        <v>62</v>
      </c>
      <c r="B21" s="39">
        <v>4</v>
      </c>
      <c r="C21" s="39">
        <v>95</v>
      </c>
      <c r="D21" s="39">
        <v>470</v>
      </c>
      <c r="E21" s="39">
        <v>334</v>
      </c>
      <c r="F21" s="39">
        <v>360</v>
      </c>
      <c r="G21" s="39">
        <v>354</v>
      </c>
      <c r="H21" s="39">
        <v>168</v>
      </c>
      <c r="I21" s="39">
        <v>61</v>
      </c>
      <c r="J21" s="39">
        <v>26</v>
      </c>
      <c r="K21" s="39">
        <v>1862</v>
      </c>
      <c r="L21" s="18"/>
      <c r="M21" s="18"/>
      <c r="N21" s="18"/>
      <c r="O21" s="68" t="s">
        <v>107</v>
      </c>
      <c r="P21" s="69">
        <v>136</v>
      </c>
      <c r="Q21" s="69">
        <v>40</v>
      </c>
      <c r="R21" s="69">
        <v>175</v>
      </c>
      <c r="T21" s="88" t="s">
        <v>135</v>
      </c>
      <c r="U21" s="18">
        <v>1899</v>
      </c>
      <c r="V21" s="18">
        <v>1990</v>
      </c>
      <c r="W21" s="18">
        <v>3888</v>
      </c>
    </row>
    <row r="22" spans="1:23" x14ac:dyDescent="0.25">
      <c r="A22" s="38" t="s">
        <v>63</v>
      </c>
      <c r="B22" s="39">
        <v>0</v>
      </c>
      <c r="C22" s="39">
        <v>51</v>
      </c>
      <c r="D22" s="39">
        <v>416</v>
      </c>
      <c r="E22" s="39">
        <v>309</v>
      </c>
      <c r="F22" s="39">
        <v>289</v>
      </c>
      <c r="G22" s="39">
        <v>231</v>
      </c>
      <c r="H22" s="39">
        <v>91</v>
      </c>
      <c r="I22" s="39">
        <v>31</v>
      </c>
      <c r="J22" s="39">
        <v>5</v>
      </c>
      <c r="K22" s="39">
        <v>1427</v>
      </c>
      <c r="L22" s="21"/>
      <c r="M22" s="21"/>
      <c r="N22" s="21"/>
      <c r="O22" s="68" t="s">
        <v>108</v>
      </c>
      <c r="P22" s="69">
        <v>301</v>
      </c>
      <c r="Q22" s="69">
        <v>332</v>
      </c>
      <c r="R22" s="69">
        <v>630</v>
      </c>
      <c r="T22" s="88" t="s">
        <v>136</v>
      </c>
      <c r="U22" s="18">
        <v>1333</v>
      </c>
      <c r="V22" s="18">
        <v>1478</v>
      </c>
      <c r="W22" s="18">
        <v>2807</v>
      </c>
    </row>
    <row r="23" spans="1:23" x14ac:dyDescent="0.25">
      <c r="A23" s="38" t="s">
        <v>64</v>
      </c>
      <c r="B23" s="39">
        <v>0</v>
      </c>
      <c r="C23" s="39">
        <v>38</v>
      </c>
      <c r="D23" s="39">
        <v>346</v>
      </c>
      <c r="E23" s="39">
        <v>319</v>
      </c>
      <c r="F23" s="39">
        <v>289</v>
      </c>
      <c r="G23" s="39">
        <v>245</v>
      </c>
      <c r="H23" s="39">
        <v>74</v>
      </c>
      <c r="I23" s="39">
        <v>18</v>
      </c>
      <c r="J23" s="39">
        <v>8</v>
      </c>
      <c r="K23" s="39">
        <v>1344</v>
      </c>
      <c r="L23" s="18"/>
      <c r="M23" s="18"/>
      <c r="N23" s="18"/>
      <c r="O23" s="70" t="s">
        <v>109</v>
      </c>
      <c r="P23" s="71">
        <v>5602</v>
      </c>
      <c r="Q23" s="71">
        <v>5229</v>
      </c>
      <c r="R23" s="71">
        <v>10832</v>
      </c>
      <c r="T23" s="88" t="s">
        <v>137</v>
      </c>
      <c r="U23" s="18">
        <v>747</v>
      </c>
      <c r="V23" s="18">
        <v>925</v>
      </c>
      <c r="W23" s="18">
        <v>1673</v>
      </c>
    </row>
    <row r="24" spans="1:23" x14ac:dyDescent="0.25">
      <c r="A24" s="38" t="s">
        <v>65</v>
      </c>
      <c r="B24" s="39">
        <v>0</v>
      </c>
      <c r="C24" s="39">
        <v>7</v>
      </c>
      <c r="D24" s="39">
        <v>279</v>
      </c>
      <c r="E24" s="39">
        <v>274</v>
      </c>
      <c r="F24" s="39">
        <v>295</v>
      </c>
      <c r="G24" s="39">
        <v>220</v>
      </c>
      <c r="H24" s="39">
        <v>63</v>
      </c>
      <c r="I24" s="39">
        <v>14</v>
      </c>
      <c r="J24" s="39">
        <v>0</v>
      </c>
      <c r="K24" s="39">
        <v>1157</v>
      </c>
      <c r="L24" s="18"/>
      <c r="M24" s="18"/>
      <c r="N24" s="18"/>
      <c r="O24" s="72"/>
      <c r="T24" s="88" t="s">
        <v>138</v>
      </c>
      <c r="U24" s="18">
        <v>260</v>
      </c>
      <c r="V24" s="18">
        <v>476</v>
      </c>
      <c r="W24" s="18">
        <v>731</v>
      </c>
    </row>
    <row r="25" spans="1:23" x14ac:dyDescent="0.25">
      <c r="A25" s="38" t="s">
        <v>66</v>
      </c>
      <c r="B25" s="39">
        <v>0</v>
      </c>
      <c r="C25" s="39">
        <v>21</v>
      </c>
      <c r="D25" s="39">
        <v>415</v>
      </c>
      <c r="E25" s="39">
        <v>539</v>
      </c>
      <c r="F25" s="39">
        <v>543</v>
      </c>
      <c r="G25" s="39">
        <v>366</v>
      </c>
      <c r="H25" s="39">
        <v>103</v>
      </c>
      <c r="I25" s="39">
        <v>22</v>
      </c>
      <c r="J25" s="39">
        <v>9</v>
      </c>
      <c r="K25" s="39">
        <v>2015</v>
      </c>
      <c r="L25" s="18"/>
      <c r="M25" s="18"/>
      <c r="N25" s="18"/>
      <c r="O25" s="56" t="s">
        <v>110</v>
      </c>
      <c r="T25" s="10"/>
      <c r="U25" s="39"/>
      <c r="V25" s="39"/>
      <c r="W25" s="39"/>
    </row>
    <row r="26" spans="1:23" x14ac:dyDescent="0.25">
      <c r="A26" s="38" t="s">
        <v>67</v>
      </c>
      <c r="B26" s="39">
        <v>3</v>
      </c>
      <c r="C26" s="39">
        <v>10</v>
      </c>
      <c r="D26" s="39">
        <v>194</v>
      </c>
      <c r="E26" s="39">
        <v>404</v>
      </c>
      <c r="F26" s="39">
        <v>463</v>
      </c>
      <c r="G26" s="39">
        <v>257</v>
      </c>
      <c r="H26" s="39">
        <v>135</v>
      </c>
      <c r="I26" s="39">
        <v>28</v>
      </c>
      <c r="J26" s="39">
        <v>3</v>
      </c>
      <c r="K26" s="39">
        <v>1495</v>
      </c>
      <c r="L26" s="18"/>
      <c r="M26" s="18"/>
      <c r="N26" s="18"/>
      <c r="O26" s="68" t="s">
        <v>111</v>
      </c>
      <c r="T26" s="10" t="s">
        <v>139</v>
      </c>
      <c r="U26" s="39"/>
      <c r="V26" s="39"/>
      <c r="W26" s="39"/>
    </row>
    <row r="27" spans="1:23" x14ac:dyDescent="0.25">
      <c r="L27" s="18"/>
      <c r="M27" s="18"/>
      <c r="N27" s="18"/>
      <c r="O27" s="73" t="s">
        <v>98</v>
      </c>
      <c r="P27" s="69">
        <v>176</v>
      </c>
      <c r="Q27" s="69">
        <v>151</v>
      </c>
      <c r="R27" s="69">
        <v>326</v>
      </c>
      <c r="T27" s="88" t="s">
        <v>140</v>
      </c>
      <c r="U27" s="18">
        <v>12964</v>
      </c>
      <c r="V27" s="18">
        <v>14155</v>
      </c>
      <c r="W27" s="18">
        <v>27125</v>
      </c>
    </row>
    <row r="28" spans="1:23" x14ac:dyDescent="0.25">
      <c r="A28" s="10" t="s">
        <v>73</v>
      </c>
      <c r="B28" s="39">
        <v>114</v>
      </c>
      <c r="C28" s="39">
        <v>166</v>
      </c>
      <c r="D28" s="39">
        <v>502</v>
      </c>
      <c r="E28" s="39">
        <v>408</v>
      </c>
      <c r="F28" s="39">
        <v>401</v>
      </c>
      <c r="G28" s="39">
        <v>361</v>
      </c>
      <c r="H28" s="39">
        <v>305</v>
      </c>
      <c r="I28" s="39">
        <v>239</v>
      </c>
      <c r="J28" s="39">
        <v>178</v>
      </c>
      <c r="K28" s="39">
        <v>2670</v>
      </c>
      <c r="L28" s="21"/>
      <c r="M28" s="21"/>
      <c r="N28" s="21"/>
      <c r="O28" s="73" t="s">
        <v>99</v>
      </c>
      <c r="P28" s="69">
        <v>0</v>
      </c>
      <c r="Q28" s="69">
        <v>0</v>
      </c>
      <c r="R28" s="69">
        <v>0</v>
      </c>
      <c r="T28" s="88" t="s">
        <v>141</v>
      </c>
      <c r="U28" s="18">
        <v>995</v>
      </c>
      <c r="V28" s="18">
        <v>773</v>
      </c>
      <c r="W28" s="18">
        <v>1765</v>
      </c>
    </row>
    <row r="29" spans="1:23" x14ac:dyDescent="0.25">
      <c r="A29" s="10"/>
      <c r="B29" s="39"/>
      <c r="C29" s="39"/>
      <c r="D29" s="39"/>
      <c r="E29" s="39"/>
      <c r="F29" s="39"/>
      <c r="G29" s="39"/>
      <c r="H29" s="39"/>
      <c r="I29" s="39"/>
      <c r="J29" s="39"/>
      <c r="K29" s="39"/>
      <c r="L29" s="18"/>
      <c r="M29" s="18"/>
      <c r="N29" s="18"/>
      <c r="O29" s="73" t="s">
        <v>100</v>
      </c>
      <c r="P29" s="69">
        <v>0</v>
      </c>
      <c r="Q29" s="69">
        <v>0</v>
      </c>
      <c r="R29" s="69">
        <v>3</v>
      </c>
      <c r="T29" s="10"/>
      <c r="U29" s="39"/>
      <c r="V29" s="39"/>
      <c r="W29" s="39"/>
    </row>
    <row r="30" spans="1:23" x14ac:dyDescent="0.25">
      <c r="A30" s="26" t="s">
        <v>31</v>
      </c>
      <c r="B30" s="40">
        <v>1328</v>
      </c>
      <c r="C30" s="40">
        <v>1544</v>
      </c>
      <c r="D30" s="40">
        <v>4579</v>
      </c>
      <c r="E30" s="40">
        <v>4017</v>
      </c>
      <c r="F30" s="40">
        <v>4213</v>
      </c>
      <c r="G30" s="40">
        <v>3888</v>
      </c>
      <c r="H30" s="40">
        <v>2807</v>
      </c>
      <c r="I30" s="40">
        <v>1673</v>
      </c>
      <c r="J30" s="40">
        <v>731</v>
      </c>
      <c r="K30" s="40">
        <v>24792</v>
      </c>
      <c r="L30" s="18"/>
      <c r="M30" s="18"/>
      <c r="N30" s="18"/>
      <c r="O30" s="73" t="s">
        <v>102</v>
      </c>
      <c r="P30" s="69">
        <v>51</v>
      </c>
      <c r="Q30" s="69">
        <v>81</v>
      </c>
      <c r="R30" s="69">
        <v>128</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7</v>
      </c>
      <c r="Q31" s="69">
        <v>12</v>
      </c>
      <c r="R31" s="69">
        <v>18</v>
      </c>
      <c r="T31" s="88" t="s">
        <v>143</v>
      </c>
      <c r="U31" s="18">
        <v>220</v>
      </c>
      <c r="V31" s="18">
        <v>206</v>
      </c>
      <c r="W31" s="18">
        <v>427</v>
      </c>
    </row>
    <row r="32" spans="1:23" x14ac:dyDescent="0.25">
      <c r="A32" s="41" t="s">
        <v>69</v>
      </c>
      <c r="L32" s="18"/>
      <c r="M32" s="18"/>
      <c r="N32" s="18"/>
      <c r="O32" s="73" t="s">
        <v>107</v>
      </c>
      <c r="P32" s="69">
        <v>34</v>
      </c>
      <c r="Q32" s="69">
        <v>26</v>
      </c>
      <c r="R32" s="69">
        <v>66</v>
      </c>
      <c r="T32" s="88" t="s">
        <v>144</v>
      </c>
      <c r="U32" s="18">
        <v>7</v>
      </c>
      <c r="V32" s="18">
        <v>4</v>
      </c>
      <c r="W32" s="18">
        <v>17</v>
      </c>
    </row>
    <row r="33" spans="1:23" x14ac:dyDescent="0.25">
      <c r="L33" s="18"/>
      <c r="M33" s="18"/>
      <c r="N33" s="18"/>
      <c r="O33" s="74" t="s">
        <v>31</v>
      </c>
      <c r="P33" s="71">
        <v>276</v>
      </c>
      <c r="Q33" s="71">
        <v>274</v>
      </c>
      <c r="R33" s="71">
        <v>548</v>
      </c>
      <c r="T33" s="88" t="s">
        <v>145</v>
      </c>
      <c r="U33" s="18">
        <v>3</v>
      </c>
      <c r="V33" s="18">
        <v>4</v>
      </c>
      <c r="W33" s="18">
        <v>12</v>
      </c>
    </row>
    <row r="34" spans="1:23" x14ac:dyDescent="0.25">
      <c r="A34" s="8" t="s">
        <v>70</v>
      </c>
      <c r="L34" s="21"/>
      <c r="M34" s="21"/>
      <c r="N34" s="21"/>
      <c r="O34" s="68" t="s">
        <v>112</v>
      </c>
      <c r="T34" s="23" t="s">
        <v>31</v>
      </c>
      <c r="U34" s="21">
        <v>228</v>
      </c>
      <c r="V34" s="21">
        <v>221</v>
      </c>
      <c r="W34" s="21">
        <v>454</v>
      </c>
    </row>
    <row r="35" spans="1:23" ht="15.75" thickBot="1" x14ac:dyDescent="0.3">
      <c r="L35" s="18"/>
      <c r="M35" s="18"/>
      <c r="N35" s="18"/>
      <c r="O35" s="73" t="s">
        <v>99</v>
      </c>
      <c r="P35" s="69">
        <v>3</v>
      </c>
      <c r="Q35" s="69">
        <v>3</v>
      </c>
      <c r="R35" s="69">
        <v>5</v>
      </c>
      <c r="T35" s="10"/>
      <c r="U35" s="39"/>
      <c r="V35" s="39"/>
      <c r="W35" s="39"/>
    </row>
    <row r="36" spans="1:23" x14ac:dyDescent="0.25">
      <c r="A36" s="93"/>
      <c r="B36" s="94" t="s">
        <v>85</v>
      </c>
      <c r="C36" s="95"/>
      <c r="D36" s="95"/>
      <c r="E36" s="96"/>
      <c r="F36" s="97"/>
      <c r="G36" s="95"/>
      <c r="H36" s="98"/>
      <c r="L36" s="18"/>
      <c r="M36" s="18"/>
      <c r="N36" s="18"/>
      <c r="O36" s="73" t="s">
        <v>100</v>
      </c>
      <c r="P36" s="69">
        <v>3</v>
      </c>
      <c r="Q36" s="69">
        <v>0</v>
      </c>
      <c r="R36" s="69">
        <v>3</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7</v>
      </c>
      <c r="Q37" s="69">
        <v>10</v>
      </c>
      <c r="R37" s="69">
        <v>18</v>
      </c>
      <c r="T37" s="88" t="s">
        <v>147</v>
      </c>
      <c r="U37" s="18">
        <v>8454</v>
      </c>
      <c r="V37" s="18">
        <v>9101</v>
      </c>
      <c r="W37" s="18">
        <v>17550</v>
      </c>
    </row>
    <row r="38" spans="1:23" x14ac:dyDescent="0.25">
      <c r="A38" s="99" t="s">
        <v>81</v>
      </c>
      <c r="B38" s="103">
        <f>SUM(B28:D28)</f>
        <v>782</v>
      </c>
      <c r="C38" s="103">
        <f>SUM(B13:D13)</f>
        <v>938</v>
      </c>
      <c r="D38" s="103">
        <f>SUM(B14:D18)</f>
        <v>2393</v>
      </c>
      <c r="E38" s="104">
        <f>SUM(B19:D21)</f>
        <v>1576</v>
      </c>
      <c r="F38" s="104">
        <f>SUM(B22:D26)</f>
        <v>1780</v>
      </c>
      <c r="G38" s="103">
        <f>SUM(B38:F38)</f>
        <v>7469</v>
      </c>
      <c r="H38" s="105">
        <f>SUM(C38:F38)</f>
        <v>6687</v>
      </c>
      <c r="L38" s="18"/>
      <c r="M38" s="18"/>
      <c r="N38" s="18"/>
      <c r="O38" s="73" t="s">
        <v>103</v>
      </c>
      <c r="P38" s="69">
        <v>11</v>
      </c>
      <c r="Q38" s="69">
        <v>10</v>
      </c>
      <c r="R38" s="69">
        <v>18</v>
      </c>
      <c r="T38" s="88" t="s">
        <v>148</v>
      </c>
      <c r="U38" s="18">
        <v>4194</v>
      </c>
      <c r="V38" s="18">
        <v>4521</v>
      </c>
      <c r="W38" s="18">
        <v>8711</v>
      </c>
    </row>
    <row r="39" spans="1:23" x14ac:dyDescent="0.25">
      <c r="A39" s="99" t="s">
        <v>82</v>
      </c>
      <c r="B39" s="103">
        <f>SUM(C28:D28)</f>
        <v>668</v>
      </c>
      <c r="C39" s="103">
        <f>SUM(C13:D13)</f>
        <v>365</v>
      </c>
      <c r="D39" s="103">
        <f>SUM(C14:D18)</f>
        <v>1787</v>
      </c>
      <c r="E39" s="104">
        <f>SUM(C19:D21)</f>
        <v>1540</v>
      </c>
      <c r="F39" s="104">
        <f>SUM(C22:D26)</f>
        <v>1777</v>
      </c>
      <c r="G39" s="103">
        <f t="shared" ref="G39:G41" si="0">SUM(B39:F39)</f>
        <v>6137</v>
      </c>
      <c r="H39" s="105">
        <f t="shared" ref="H39:H41" si="1">SUM(C39:F39)</f>
        <v>5469</v>
      </c>
      <c r="L39" s="18"/>
      <c r="M39" s="18"/>
      <c r="N39" s="18" t="e">
        <f>+H50:H51+H76:H98</f>
        <v>#VALUE!</v>
      </c>
      <c r="O39" s="73" t="s">
        <v>107</v>
      </c>
      <c r="P39" s="69">
        <v>10</v>
      </c>
      <c r="Q39" s="69">
        <v>3</v>
      </c>
      <c r="R39" s="69">
        <v>14</v>
      </c>
      <c r="T39" s="10"/>
      <c r="U39" s="39"/>
      <c r="V39" s="39"/>
      <c r="W39" s="39"/>
    </row>
    <row r="40" spans="1:23" x14ac:dyDescent="0.25">
      <c r="A40" s="106" t="s">
        <v>83</v>
      </c>
      <c r="B40" s="107">
        <f>SUM(E28:F28)</f>
        <v>809</v>
      </c>
      <c r="C40" s="107">
        <f>SUM(E13:F13)</f>
        <v>444</v>
      </c>
      <c r="D40" s="107">
        <f>SUM(E14:F18)</f>
        <v>1663</v>
      </c>
      <c r="E40" s="108">
        <f>SUM(E19:F21)</f>
        <v>1588</v>
      </c>
      <c r="F40" s="108">
        <f>SUM(E22:F26)</f>
        <v>3724</v>
      </c>
      <c r="G40" s="103">
        <f t="shared" si="0"/>
        <v>8228</v>
      </c>
      <c r="H40" s="105">
        <f t="shared" si="1"/>
        <v>7419</v>
      </c>
      <c r="L40" s="22"/>
      <c r="M40" s="22"/>
      <c r="N40" s="22"/>
      <c r="O40" s="74" t="s">
        <v>31</v>
      </c>
      <c r="P40" s="71">
        <v>26</v>
      </c>
      <c r="Q40" s="71">
        <v>28</v>
      </c>
      <c r="R40" s="71">
        <v>55</v>
      </c>
      <c r="T40" s="10" t="s">
        <v>149</v>
      </c>
      <c r="U40" s="39"/>
      <c r="V40" s="39"/>
      <c r="W40" s="39"/>
    </row>
    <row r="41" spans="1:23" x14ac:dyDescent="0.25">
      <c r="A41" s="99" t="s">
        <v>84</v>
      </c>
      <c r="B41" s="103">
        <f>SUM(G28:J28)</f>
        <v>1083</v>
      </c>
      <c r="C41" s="103">
        <f>SUM(G13:J13)</f>
        <v>406</v>
      </c>
      <c r="D41" s="103">
        <f>SUM(G14:J18)</f>
        <v>4020</v>
      </c>
      <c r="E41" s="104">
        <f>SUM(G19:J21)</f>
        <v>1676</v>
      </c>
      <c r="F41" s="104">
        <f>SUM(G22:J26)</f>
        <v>1923</v>
      </c>
      <c r="G41" s="103">
        <f t="shared" si="0"/>
        <v>9108</v>
      </c>
      <c r="H41" s="105">
        <f t="shared" si="1"/>
        <v>8025</v>
      </c>
      <c r="L41" s="25"/>
      <c r="M41" s="25"/>
      <c r="N41" s="25"/>
      <c r="O41" s="68" t="s">
        <v>113</v>
      </c>
      <c r="P41" s="69">
        <v>62</v>
      </c>
      <c r="Q41" s="69">
        <v>32</v>
      </c>
      <c r="R41" s="69">
        <v>96</v>
      </c>
      <c r="T41" s="88" t="s">
        <v>150</v>
      </c>
      <c r="U41" s="18">
        <v>10806</v>
      </c>
      <c r="V41" s="18">
        <v>11351</v>
      </c>
      <c r="W41" s="18">
        <v>22160</v>
      </c>
    </row>
    <row r="42" spans="1:23" x14ac:dyDescent="0.25">
      <c r="A42" s="109" t="s">
        <v>92</v>
      </c>
      <c r="B42" s="107">
        <f>B38+SUM(B40:B41)</f>
        <v>2674</v>
      </c>
      <c r="C42" s="107">
        <f t="shared" ref="C42:H42" si="2">C38+SUM(C40:C41)</f>
        <v>1788</v>
      </c>
      <c r="D42" s="107">
        <f t="shared" si="2"/>
        <v>8076</v>
      </c>
      <c r="E42" s="107">
        <f t="shared" si="2"/>
        <v>4840</v>
      </c>
      <c r="F42" s="107">
        <f t="shared" si="2"/>
        <v>7427</v>
      </c>
      <c r="G42" s="107">
        <f t="shared" si="2"/>
        <v>24805</v>
      </c>
      <c r="H42" s="110">
        <f t="shared" si="2"/>
        <v>22131</v>
      </c>
      <c r="L42" s="18"/>
      <c r="M42" s="18"/>
      <c r="N42" s="18"/>
      <c r="O42" s="70" t="s">
        <v>114</v>
      </c>
      <c r="P42" s="71">
        <v>365</v>
      </c>
      <c r="Q42" s="71">
        <v>332</v>
      </c>
      <c r="R42" s="71">
        <v>699</v>
      </c>
      <c r="T42" s="88" t="s">
        <v>151</v>
      </c>
      <c r="U42" s="18">
        <v>1921</v>
      </c>
      <c r="V42" s="18">
        <v>2342</v>
      </c>
      <c r="W42" s="18">
        <v>4259</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11128</v>
      </c>
      <c r="V44" s="18">
        <v>12064</v>
      </c>
      <c r="W44" s="18">
        <v>23193</v>
      </c>
    </row>
    <row r="45" spans="1:23" x14ac:dyDescent="0.25">
      <c r="A45" s="114" t="s">
        <v>126</v>
      </c>
      <c r="B45" s="103">
        <f>SUM(W14:W24)</f>
        <v>28878</v>
      </c>
      <c r="C45" s="103"/>
      <c r="D45" s="103"/>
      <c r="E45" s="112"/>
      <c r="F45" s="113"/>
      <c r="G45" s="103"/>
      <c r="H45" s="105"/>
      <c r="L45" s="18"/>
      <c r="M45" s="18"/>
      <c r="N45" s="18"/>
      <c r="O45" s="68" t="s">
        <v>116</v>
      </c>
      <c r="P45" s="69">
        <v>29</v>
      </c>
      <c r="Q45" s="69">
        <v>39</v>
      </c>
      <c r="R45" s="69">
        <v>65</v>
      </c>
      <c r="T45" s="10"/>
      <c r="U45" s="39"/>
      <c r="V45" s="39"/>
      <c r="W45" s="39"/>
    </row>
    <row r="46" spans="1:23" x14ac:dyDescent="0.25">
      <c r="A46" s="106" t="s">
        <v>74</v>
      </c>
      <c r="B46" s="107">
        <f>SUM(W16:W24)</f>
        <v>24780</v>
      </c>
      <c r="C46" s="107"/>
      <c r="D46" s="107"/>
      <c r="E46" s="115"/>
      <c r="F46" s="115"/>
      <c r="G46" s="107"/>
      <c r="H46" s="110"/>
      <c r="L46" s="27"/>
      <c r="M46" s="27"/>
      <c r="N46" s="27"/>
      <c r="O46" s="68" t="s">
        <v>117</v>
      </c>
      <c r="P46" s="69">
        <v>5</v>
      </c>
      <c r="Q46" s="69">
        <v>4</v>
      </c>
      <c r="R46" s="69">
        <v>6</v>
      </c>
      <c r="T46" s="41" t="s">
        <v>153</v>
      </c>
      <c r="U46" s="39"/>
      <c r="V46" s="39"/>
      <c r="W46" s="39"/>
    </row>
    <row r="47" spans="1:23" x14ac:dyDescent="0.25">
      <c r="A47" s="106" t="s">
        <v>75</v>
      </c>
      <c r="B47" s="104">
        <f>SUM(W17:W24)</f>
        <v>23452</v>
      </c>
      <c r="C47" s="104"/>
      <c r="D47" s="104"/>
      <c r="E47" s="115"/>
      <c r="F47" s="115"/>
      <c r="G47" s="104"/>
      <c r="H47" s="116"/>
      <c r="L47" s="27"/>
      <c r="M47" s="27"/>
      <c r="N47" s="27"/>
      <c r="O47" s="68" t="s">
        <v>118</v>
      </c>
      <c r="P47" s="69">
        <v>3</v>
      </c>
      <c r="Q47" s="69">
        <v>3</v>
      </c>
      <c r="R47" s="69">
        <v>5</v>
      </c>
      <c r="T47" s="8" t="s">
        <v>154</v>
      </c>
      <c r="U47" s="39"/>
      <c r="V47" s="39"/>
      <c r="W47" s="39"/>
    </row>
    <row r="48" spans="1:23" x14ac:dyDescent="0.25">
      <c r="A48" s="117"/>
      <c r="B48" s="104"/>
      <c r="C48" s="104"/>
      <c r="D48" s="104"/>
      <c r="E48" s="115"/>
      <c r="F48" s="115"/>
      <c r="G48" s="104"/>
      <c r="H48" s="116"/>
      <c r="L48" s="27"/>
      <c r="M48" s="27"/>
      <c r="N48" s="27"/>
      <c r="O48" s="70" t="s">
        <v>119</v>
      </c>
      <c r="P48" s="71">
        <v>33</v>
      </c>
      <c r="Q48" s="71">
        <v>44</v>
      </c>
      <c r="R48" s="71">
        <v>81</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0.10170513262142611</v>
      </c>
      <c r="C50" s="53" t="s">
        <v>165</v>
      </c>
      <c r="D50" s="53"/>
      <c r="E50" s="53" t="s">
        <v>166</v>
      </c>
      <c r="F50" s="124">
        <f>R27/(R23+R42+R48)</f>
        <v>2.8074405787116775E-2</v>
      </c>
      <c r="G50" s="53"/>
      <c r="H50" s="122"/>
      <c r="L50" s="25"/>
      <c r="M50" s="25"/>
      <c r="N50" s="25"/>
      <c r="O50" s="56" t="s">
        <v>120</v>
      </c>
      <c r="P50" s="69">
        <v>355</v>
      </c>
      <c r="Q50" s="69">
        <v>459</v>
      </c>
      <c r="R50" s="69">
        <v>815</v>
      </c>
      <c r="T50" s="8" t="s">
        <v>157</v>
      </c>
      <c r="U50" s="39"/>
      <c r="V50" s="39"/>
      <c r="W50" s="39"/>
    </row>
    <row r="51" spans="1:23" x14ac:dyDescent="0.25">
      <c r="A51" s="123" t="s">
        <v>98</v>
      </c>
      <c r="B51" s="124">
        <f>(R12+R27+R40+R46)/(R23+R42+R48)</f>
        <v>7.586978987254564E-2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562</v>
      </c>
      <c r="Q52" s="69">
        <v>860</v>
      </c>
      <c r="R52" s="69">
        <v>1428</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5.8326773062334504E-2</v>
      </c>
      <c r="D54" s="125"/>
      <c r="E54" s="125"/>
      <c r="F54" s="125"/>
      <c r="G54" s="125"/>
      <c r="H54" s="126"/>
      <c r="O54" s="56" t="s">
        <v>122</v>
      </c>
      <c r="P54" s="69">
        <v>70</v>
      </c>
      <c r="Q54" s="69">
        <v>64</v>
      </c>
      <c r="R54" s="69">
        <v>133</v>
      </c>
      <c r="T54" s="91" t="s">
        <v>161</v>
      </c>
      <c r="U54" s="90"/>
      <c r="V54" s="90"/>
      <c r="W54" s="90"/>
    </row>
    <row r="55" spans="1:23" x14ac:dyDescent="0.25">
      <c r="A55" s="128" t="s">
        <v>169</v>
      </c>
      <c r="B55" s="125"/>
      <c r="C55" s="132">
        <f>R50/B46</f>
        <v>3.2889426957223571E-2</v>
      </c>
      <c r="D55" s="125"/>
      <c r="E55" s="125"/>
      <c r="F55" s="125"/>
      <c r="G55" s="125"/>
      <c r="H55" s="126"/>
      <c r="T55" s="8" t="s">
        <v>162</v>
      </c>
      <c r="U55" s="90"/>
      <c r="V55" s="90"/>
      <c r="W55" s="90"/>
    </row>
    <row r="56" spans="1:23" x14ac:dyDescent="0.25">
      <c r="A56" s="128" t="s">
        <v>170</v>
      </c>
      <c r="B56" s="125"/>
      <c r="C56" s="132">
        <f>R50/B47</f>
        <v>3.4751833532321336E-2</v>
      </c>
      <c r="D56" s="125"/>
      <c r="E56" s="125"/>
      <c r="F56" s="125"/>
      <c r="G56" s="125"/>
      <c r="H56" s="126"/>
      <c r="O56" s="75" t="s">
        <v>31</v>
      </c>
      <c r="P56" s="76">
        <v>6987</v>
      </c>
      <c r="Q56" s="76">
        <v>6991</v>
      </c>
      <c r="R56" s="76">
        <v>13973</v>
      </c>
      <c r="T56" s="8" t="s">
        <v>163</v>
      </c>
      <c r="U56" s="90"/>
      <c r="V56" s="90"/>
      <c r="W56" s="90"/>
    </row>
    <row r="57" spans="1:23" ht="15.75" thickBot="1" x14ac:dyDescent="0.3">
      <c r="A57" s="129" t="s">
        <v>171</v>
      </c>
      <c r="B57" s="130"/>
      <c r="C57" s="133">
        <f>R50/B45</f>
        <v>2.8222176050973061E-2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0E324244-EA50-4BDB-8634-01DADA304B2D}"/>
    <hyperlink ref="J3" r:id="rId1" tooltip="Personal Income" xr:uid="{F6DB457C-55C9-4E42-9C67-9B5044AF7B58}"/>
    <hyperlink ref="K4" r:id="rId2" tooltip="Age" xr:uid="{683554A7-C470-4AD7-9EDF-F0BA86F90C94}"/>
    <hyperlink ref="K5" r:id="rId3" tooltip="Sex" xr:uid="{6FB73228-3058-48C1-8A92-6630AB5FDB46}"/>
    <hyperlink ref="K1" location="'List of Tables (1) '!A1" tooltip="List of tables" display="List of tables" xr:uid="{61686774-B7AB-45A0-A25C-BFAB32FE8DF6}"/>
    <hyperlink ref="R3" r:id="rId4" tooltip="Method of Travel to Work" xr:uid="{7E655D10-9528-426C-ADF2-7CADD12F13B6}"/>
    <hyperlink ref="R4" r:id="rId5" tooltip="Sex" xr:uid="{916215BE-5DBE-4D8B-BE3E-3264AD416A8A}"/>
    <hyperlink ref="R1" location="'List of Tables (1) '!A1" tooltip="List of tables" display="List of tables" xr:uid="{A7B7155D-0ECA-49FB-BCCB-54699AEA2B53}"/>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38A5F-620C-467C-B9DE-D0ACA2F9E3F9}">
  <dimension ref="A1:W70"/>
  <sheetViews>
    <sheetView workbookViewId="0">
      <selection activeCell="O1" sqref="O1:R61"/>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10"/>
      <c r="V1" s="10"/>
      <c r="W1" s="4" t="s">
        <v>1</v>
      </c>
    </row>
    <row r="2" spans="1:23" x14ac:dyDescent="0.25">
      <c r="A2" s="5" t="s">
        <v>181</v>
      </c>
      <c r="B2" s="10"/>
      <c r="C2" s="10"/>
      <c r="D2" s="10"/>
      <c r="J2" s="33"/>
      <c r="K2" s="6" t="s">
        <v>3</v>
      </c>
      <c r="L2" s="3"/>
      <c r="M2" s="3"/>
      <c r="N2" s="6"/>
      <c r="O2" s="57" t="s">
        <v>181</v>
      </c>
      <c r="P2" s="55"/>
      <c r="Q2" s="58"/>
      <c r="R2" s="6" t="s">
        <v>3</v>
      </c>
      <c r="T2" s="5" t="s">
        <v>181</v>
      </c>
      <c r="U2" s="10"/>
      <c r="V2" s="10"/>
      <c r="W2" s="6"/>
    </row>
    <row r="3" spans="1:23" x14ac:dyDescent="0.25">
      <c r="J3" s="155" t="s">
        <v>42</v>
      </c>
      <c r="K3" s="155"/>
      <c r="L3" s="9"/>
      <c r="M3" s="10"/>
      <c r="N3" s="49"/>
      <c r="Q3" s="58"/>
      <c r="R3" s="4" t="s">
        <v>93</v>
      </c>
      <c r="T3" s="10"/>
      <c r="U3" s="10"/>
      <c r="V3" s="10"/>
      <c r="W3" s="49"/>
    </row>
    <row r="4" spans="1:23" x14ac:dyDescent="0.25">
      <c r="A4" s="12" t="s">
        <v>71</v>
      </c>
      <c r="J4" s="33"/>
      <c r="K4" s="49" t="s">
        <v>4</v>
      </c>
      <c r="L4" s="3"/>
      <c r="M4" s="10"/>
      <c r="N4" s="49"/>
      <c r="O4" s="59" t="s">
        <v>94</v>
      </c>
      <c r="P4" s="60"/>
      <c r="Q4" s="60"/>
      <c r="R4" s="4" t="s">
        <v>6</v>
      </c>
      <c r="T4" s="12" t="s">
        <v>182</v>
      </c>
      <c r="U4" s="10"/>
      <c r="V4" s="10"/>
      <c r="W4" s="90"/>
    </row>
    <row r="5" spans="1:23" x14ac:dyDescent="0.25">
      <c r="A5" s="10" t="s">
        <v>43</v>
      </c>
      <c r="B5" s="12"/>
      <c r="C5" s="12"/>
      <c r="D5" s="12"/>
      <c r="E5" s="12"/>
      <c r="J5" s="12"/>
      <c r="K5" s="49" t="s">
        <v>6</v>
      </c>
      <c r="L5" s="3"/>
      <c r="M5" s="3"/>
      <c r="N5" s="3"/>
      <c r="O5" s="61" t="s">
        <v>95</v>
      </c>
      <c r="P5" s="61"/>
      <c r="T5" s="1" t="s">
        <v>7</v>
      </c>
      <c r="U5" s="10"/>
      <c r="V5" s="10"/>
      <c r="W5" s="10"/>
    </row>
    <row r="6" spans="1:23" x14ac:dyDescent="0.25">
      <c r="L6" s="3"/>
      <c r="M6" s="3"/>
      <c r="N6" s="3"/>
      <c r="T6" s="10"/>
      <c r="U6" s="10"/>
      <c r="V6" s="10"/>
      <c r="W6" s="10"/>
    </row>
    <row r="7" spans="1:23" x14ac:dyDescent="0.25">
      <c r="L7" s="14"/>
      <c r="M7" s="14"/>
      <c r="N7" s="4"/>
      <c r="O7" s="62"/>
      <c r="P7" s="62"/>
      <c r="Q7" s="62"/>
      <c r="R7" s="63"/>
      <c r="T7" s="10"/>
      <c r="U7" s="10"/>
      <c r="V7" s="10"/>
      <c r="W7" s="10"/>
    </row>
    <row r="8" spans="1:23" x14ac:dyDescent="0.25">
      <c r="B8" s="156" t="s">
        <v>4</v>
      </c>
      <c r="C8" s="156"/>
      <c r="D8" s="156"/>
      <c r="E8" s="156"/>
      <c r="F8" s="156"/>
      <c r="G8" s="156"/>
      <c r="H8" s="156"/>
      <c r="I8" s="156"/>
      <c r="J8" s="156"/>
      <c r="L8" s="15"/>
      <c r="M8" s="15"/>
      <c r="N8" s="15"/>
      <c r="O8" s="64"/>
      <c r="P8" s="65" t="s">
        <v>8</v>
      </c>
      <c r="Q8" s="65" t="s">
        <v>9</v>
      </c>
      <c r="R8" s="65" t="s">
        <v>10</v>
      </c>
      <c r="T8" s="150"/>
      <c r="U8" s="15" t="s">
        <v>8</v>
      </c>
      <c r="V8" s="15" t="s">
        <v>9</v>
      </c>
      <c r="W8" s="15" t="s">
        <v>10</v>
      </c>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10"/>
      <c r="U9" s="151"/>
      <c r="V9" s="151"/>
      <c r="W9" s="151"/>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0" t="s">
        <v>183</v>
      </c>
      <c r="U10" s="152"/>
      <c r="V10" s="152"/>
      <c r="W10" s="152"/>
    </row>
    <row r="11" spans="1:23" x14ac:dyDescent="0.25">
      <c r="A11" s="42"/>
      <c r="B11" s="157" t="s">
        <v>72</v>
      </c>
      <c r="C11" s="158"/>
      <c r="D11" s="158"/>
      <c r="E11" s="158"/>
      <c r="F11" s="158"/>
      <c r="G11" s="158"/>
      <c r="H11" s="158"/>
      <c r="I11" s="158"/>
      <c r="J11" s="158"/>
      <c r="K11" s="158"/>
      <c r="L11" s="18"/>
      <c r="M11" s="18"/>
      <c r="N11" s="18"/>
      <c r="O11" s="68" t="s">
        <v>97</v>
      </c>
      <c r="P11" s="69">
        <v>692</v>
      </c>
      <c r="Q11" s="69">
        <v>830</v>
      </c>
      <c r="R11" s="69">
        <v>1526</v>
      </c>
      <c r="T11" s="88" t="s">
        <v>12</v>
      </c>
      <c r="U11" s="18">
        <v>866</v>
      </c>
      <c r="V11" s="18">
        <v>814</v>
      </c>
      <c r="W11" s="18">
        <v>1678</v>
      </c>
    </row>
    <row r="12" spans="1:23" x14ac:dyDescent="0.25">
      <c r="A12" s="42"/>
      <c r="B12" s="10"/>
      <c r="C12" s="10"/>
      <c r="D12" s="10"/>
      <c r="E12" s="10"/>
      <c r="F12" s="10"/>
      <c r="G12" s="10"/>
      <c r="H12" s="10"/>
      <c r="I12" s="10"/>
      <c r="J12" s="10"/>
      <c r="K12" s="10"/>
      <c r="L12" s="18"/>
      <c r="M12" s="18"/>
      <c r="N12" s="18"/>
      <c r="O12" s="68" t="s">
        <v>98</v>
      </c>
      <c r="P12" s="69">
        <v>685</v>
      </c>
      <c r="Q12" s="69">
        <v>458</v>
      </c>
      <c r="R12" s="69">
        <v>1145</v>
      </c>
      <c r="T12" s="88" t="s">
        <v>130</v>
      </c>
      <c r="U12" s="18">
        <v>7589</v>
      </c>
      <c r="V12" s="18">
        <v>7037</v>
      </c>
      <c r="W12" s="18">
        <v>14626</v>
      </c>
    </row>
    <row r="13" spans="1:23" x14ac:dyDescent="0.25">
      <c r="A13" s="38" t="s">
        <v>55</v>
      </c>
      <c r="B13" s="39">
        <v>3669</v>
      </c>
      <c r="C13" s="39">
        <v>1165</v>
      </c>
      <c r="D13" s="39">
        <v>2189</v>
      </c>
      <c r="E13" s="39">
        <v>1658</v>
      </c>
      <c r="F13" s="39">
        <v>1197</v>
      </c>
      <c r="G13" s="39">
        <v>1450</v>
      </c>
      <c r="H13" s="39">
        <v>641</v>
      </c>
      <c r="I13" s="39">
        <v>185</v>
      </c>
      <c r="J13" s="39">
        <v>45</v>
      </c>
      <c r="K13" s="39">
        <v>12201</v>
      </c>
      <c r="L13" s="18"/>
      <c r="M13" s="18"/>
      <c r="N13" s="18"/>
      <c r="O13" s="68" t="s">
        <v>99</v>
      </c>
      <c r="P13" s="69">
        <v>7</v>
      </c>
      <c r="Q13" s="69">
        <v>3</v>
      </c>
      <c r="R13" s="69">
        <v>11</v>
      </c>
      <c r="T13" s="88" t="s">
        <v>131</v>
      </c>
      <c r="U13" s="18">
        <v>2938</v>
      </c>
      <c r="V13" s="18">
        <v>2826</v>
      </c>
      <c r="W13" s="18">
        <v>5761</v>
      </c>
    </row>
    <row r="14" spans="1:23" x14ac:dyDescent="0.25">
      <c r="A14" s="38" t="s">
        <v>68</v>
      </c>
      <c r="B14" s="39">
        <v>1665</v>
      </c>
      <c r="C14" s="39">
        <v>584</v>
      </c>
      <c r="D14" s="39">
        <v>510</v>
      </c>
      <c r="E14" s="39">
        <v>465</v>
      </c>
      <c r="F14" s="39">
        <v>302</v>
      </c>
      <c r="G14" s="39">
        <v>399</v>
      </c>
      <c r="H14" s="39">
        <v>244</v>
      </c>
      <c r="I14" s="39">
        <v>76</v>
      </c>
      <c r="J14" s="39">
        <v>28</v>
      </c>
      <c r="K14" s="39">
        <v>4271</v>
      </c>
      <c r="L14" s="18"/>
      <c r="M14" s="18"/>
      <c r="N14" s="18"/>
      <c r="O14" s="68" t="s">
        <v>100</v>
      </c>
      <c r="P14" s="69">
        <v>7</v>
      </c>
      <c r="Q14" s="69">
        <v>0</v>
      </c>
      <c r="R14" s="69">
        <v>7</v>
      </c>
      <c r="T14" s="88" t="s">
        <v>29</v>
      </c>
      <c r="U14" s="18">
        <v>1375</v>
      </c>
      <c r="V14" s="18">
        <v>1440</v>
      </c>
      <c r="W14" s="18">
        <v>2814</v>
      </c>
    </row>
    <row r="15" spans="1:23" x14ac:dyDescent="0.25">
      <c r="A15" s="38" t="s">
        <v>56</v>
      </c>
      <c r="B15" s="39">
        <v>772</v>
      </c>
      <c r="C15" s="39">
        <v>912</v>
      </c>
      <c r="D15" s="39">
        <v>1107</v>
      </c>
      <c r="E15" s="39">
        <v>888</v>
      </c>
      <c r="F15" s="39">
        <v>825</v>
      </c>
      <c r="G15" s="39">
        <v>868</v>
      </c>
      <c r="H15" s="39">
        <v>811</v>
      </c>
      <c r="I15" s="39">
        <v>372</v>
      </c>
      <c r="J15" s="39">
        <v>104</v>
      </c>
      <c r="K15" s="39">
        <v>6654</v>
      </c>
      <c r="L15" s="18"/>
      <c r="M15" s="18"/>
      <c r="N15" s="18"/>
      <c r="O15" s="68" t="s">
        <v>101</v>
      </c>
      <c r="P15" s="69">
        <v>85</v>
      </c>
      <c r="Q15" s="69">
        <v>19</v>
      </c>
      <c r="R15" s="69">
        <v>105</v>
      </c>
      <c r="T15" s="88" t="s">
        <v>184</v>
      </c>
      <c r="U15" s="18">
        <v>1690</v>
      </c>
      <c r="V15" s="18">
        <v>2643</v>
      </c>
      <c r="W15" s="18">
        <v>4327</v>
      </c>
    </row>
    <row r="16" spans="1:23" x14ac:dyDescent="0.25">
      <c r="A16" s="38" t="s">
        <v>57</v>
      </c>
      <c r="B16" s="39">
        <v>311</v>
      </c>
      <c r="C16" s="39">
        <v>580</v>
      </c>
      <c r="D16" s="39">
        <v>888</v>
      </c>
      <c r="E16" s="39">
        <v>710</v>
      </c>
      <c r="F16" s="39">
        <v>687</v>
      </c>
      <c r="G16" s="39">
        <v>819</v>
      </c>
      <c r="H16" s="39">
        <v>1883</v>
      </c>
      <c r="I16" s="39">
        <v>1203</v>
      </c>
      <c r="J16" s="39">
        <v>311</v>
      </c>
      <c r="K16" s="39">
        <v>7391</v>
      </c>
      <c r="L16" s="21"/>
      <c r="M16" s="21"/>
      <c r="N16" s="21"/>
      <c r="O16" s="68" t="s">
        <v>102</v>
      </c>
      <c r="P16" s="69">
        <v>20685</v>
      </c>
      <c r="Q16" s="69">
        <v>15316</v>
      </c>
      <c r="R16" s="69">
        <v>36006</v>
      </c>
      <c r="T16" s="10"/>
      <c r="U16" s="152"/>
      <c r="V16" s="152"/>
      <c r="W16" s="152"/>
    </row>
    <row r="17" spans="1:23" x14ac:dyDescent="0.25">
      <c r="A17" s="38" t="s">
        <v>58</v>
      </c>
      <c r="B17" s="39">
        <v>243</v>
      </c>
      <c r="C17" s="39">
        <v>584</v>
      </c>
      <c r="D17" s="39">
        <v>865</v>
      </c>
      <c r="E17" s="39">
        <v>768</v>
      </c>
      <c r="F17" s="39">
        <v>682</v>
      </c>
      <c r="G17" s="39">
        <v>773</v>
      </c>
      <c r="H17" s="39">
        <v>1375</v>
      </c>
      <c r="I17" s="39">
        <v>933</v>
      </c>
      <c r="J17" s="39">
        <v>307</v>
      </c>
      <c r="K17" s="39">
        <v>6521</v>
      </c>
      <c r="L17" s="18"/>
      <c r="M17" s="18"/>
      <c r="N17" s="18"/>
      <c r="O17" s="68" t="s">
        <v>103</v>
      </c>
      <c r="P17" s="69">
        <v>1262</v>
      </c>
      <c r="Q17" s="69">
        <v>1482</v>
      </c>
      <c r="R17" s="69">
        <v>2748</v>
      </c>
      <c r="T17" s="10" t="s">
        <v>185</v>
      </c>
      <c r="U17" s="39"/>
      <c r="V17" s="39"/>
      <c r="W17" s="39"/>
    </row>
    <row r="18" spans="1:23" x14ac:dyDescent="0.25">
      <c r="A18" s="38" t="s">
        <v>59</v>
      </c>
      <c r="B18" s="39">
        <v>214</v>
      </c>
      <c r="C18" s="39">
        <v>788</v>
      </c>
      <c r="D18" s="39">
        <v>1294</v>
      </c>
      <c r="E18" s="39">
        <v>1091</v>
      </c>
      <c r="F18" s="39">
        <v>881</v>
      </c>
      <c r="G18" s="39">
        <v>821</v>
      </c>
      <c r="H18" s="39">
        <v>821</v>
      </c>
      <c r="I18" s="39">
        <v>406</v>
      </c>
      <c r="J18" s="39">
        <v>144</v>
      </c>
      <c r="K18" s="39">
        <v>6456</v>
      </c>
      <c r="L18" s="18"/>
      <c r="M18" s="18"/>
      <c r="N18" s="18"/>
      <c r="O18" s="68" t="s">
        <v>104</v>
      </c>
      <c r="P18" s="69">
        <v>402</v>
      </c>
      <c r="Q18" s="69">
        <v>11</v>
      </c>
      <c r="R18" s="69">
        <v>409</v>
      </c>
      <c r="T18" s="88" t="s">
        <v>186</v>
      </c>
      <c r="U18" s="18">
        <v>23066</v>
      </c>
      <c r="V18" s="18">
        <v>24012</v>
      </c>
      <c r="W18" s="18">
        <v>47081</v>
      </c>
    </row>
    <row r="19" spans="1:23" x14ac:dyDescent="0.25">
      <c r="A19" s="38" t="s">
        <v>60</v>
      </c>
      <c r="B19" s="39">
        <v>137</v>
      </c>
      <c r="C19" s="39">
        <v>888</v>
      </c>
      <c r="D19" s="39">
        <v>1638</v>
      </c>
      <c r="E19" s="39">
        <v>1323</v>
      </c>
      <c r="F19" s="39">
        <v>1144</v>
      </c>
      <c r="G19" s="39">
        <v>864</v>
      </c>
      <c r="H19" s="39">
        <v>525</v>
      </c>
      <c r="I19" s="39">
        <v>195</v>
      </c>
      <c r="J19" s="39">
        <v>80</v>
      </c>
      <c r="K19" s="39">
        <v>6790</v>
      </c>
      <c r="L19" s="18"/>
      <c r="M19" s="18"/>
      <c r="N19" s="18"/>
      <c r="O19" s="68" t="s">
        <v>105</v>
      </c>
      <c r="P19" s="69">
        <v>186</v>
      </c>
      <c r="Q19" s="69">
        <v>7</v>
      </c>
      <c r="R19" s="69">
        <v>188</v>
      </c>
      <c r="T19" s="88" t="s">
        <v>187</v>
      </c>
      <c r="U19" s="18">
        <v>4793</v>
      </c>
      <c r="V19" s="18">
        <v>4656</v>
      </c>
      <c r="W19" s="18">
        <v>9447</v>
      </c>
    </row>
    <row r="20" spans="1:23" x14ac:dyDescent="0.25">
      <c r="A20" s="38" t="s">
        <v>61</v>
      </c>
      <c r="B20" s="39">
        <v>72</v>
      </c>
      <c r="C20" s="39">
        <v>903</v>
      </c>
      <c r="D20" s="39">
        <v>2103</v>
      </c>
      <c r="E20" s="39">
        <v>1699</v>
      </c>
      <c r="F20" s="39">
        <v>1539</v>
      </c>
      <c r="G20" s="39">
        <v>1047</v>
      </c>
      <c r="H20" s="39">
        <v>433</v>
      </c>
      <c r="I20" s="39">
        <v>100</v>
      </c>
      <c r="J20" s="39">
        <v>43</v>
      </c>
      <c r="K20" s="39">
        <v>7936</v>
      </c>
      <c r="L20" s="18"/>
      <c r="M20" s="18"/>
      <c r="N20" s="18"/>
      <c r="O20" s="68" t="s">
        <v>106</v>
      </c>
      <c r="P20" s="69">
        <v>182</v>
      </c>
      <c r="Q20" s="69">
        <v>43</v>
      </c>
      <c r="R20" s="69">
        <v>221</v>
      </c>
      <c r="T20" s="88" t="s">
        <v>188</v>
      </c>
      <c r="U20" s="18">
        <v>10244</v>
      </c>
      <c r="V20" s="18">
        <v>9761</v>
      </c>
      <c r="W20" s="18">
        <v>20007</v>
      </c>
    </row>
    <row r="21" spans="1:23" x14ac:dyDescent="0.25">
      <c r="A21" s="38" t="s">
        <v>62</v>
      </c>
      <c r="B21" s="39">
        <v>33</v>
      </c>
      <c r="C21" s="39">
        <v>599</v>
      </c>
      <c r="D21" s="39">
        <v>2473</v>
      </c>
      <c r="E21" s="39">
        <v>1997</v>
      </c>
      <c r="F21" s="39">
        <v>1840</v>
      </c>
      <c r="G21" s="39">
        <v>1315</v>
      </c>
      <c r="H21" s="39">
        <v>343</v>
      </c>
      <c r="I21" s="39">
        <v>78</v>
      </c>
      <c r="J21" s="39">
        <v>25</v>
      </c>
      <c r="K21" s="39">
        <v>8705</v>
      </c>
      <c r="L21" s="18"/>
      <c r="M21" s="18"/>
      <c r="N21" s="18"/>
      <c r="O21" s="68" t="s">
        <v>107</v>
      </c>
      <c r="P21" s="69">
        <v>488</v>
      </c>
      <c r="Q21" s="69">
        <v>101</v>
      </c>
      <c r="R21" s="69">
        <v>587</v>
      </c>
      <c r="T21" s="88" t="s">
        <v>189</v>
      </c>
      <c r="U21" s="18">
        <v>2463</v>
      </c>
      <c r="V21" s="18">
        <v>2146</v>
      </c>
      <c r="W21" s="18">
        <v>4611</v>
      </c>
    </row>
    <row r="22" spans="1:23" x14ac:dyDescent="0.25">
      <c r="A22" s="38" t="s">
        <v>63</v>
      </c>
      <c r="B22" s="39">
        <v>8</v>
      </c>
      <c r="C22" s="39">
        <v>272</v>
      </c>
      <c r="D22" s="39">
        <v>1573</v>
      </c>
      <c r="E22" s="39">
        <v>1548</v>
      </c>
      <c r="F22" s="39">
        <v>1302</v>
      </c>
      <c r="G22" s="39">
        <v>836</v>
      </c>
      <c r="H22" s="39">
        <v>187</v>
      </c>
      <c r="I22" s="39">
        <v>27</v>
      </c>
      <c r="J22" s="39">
        <v>6</v>
      </c>
      <c r="K22" s="39">
        <v>5741</v>
      </c>
      <c r="L22" s="21"/>
      <c r="M22" s="21"/>
      <c r="N22" s="21"/>
      <c r="O22" s="68" t="s">
        <v>108</v>
      </c>
      <c r="P22" s="69">
        <v>283</v>
      </c>
      <c r="Q22" s="69">
        <v>243</v>
      </c>
      <c r="R22" s="69">
        <v>524</v>
      </c>
      <c r="T22" s="88" t="s">
        <v>190</v>
      </c>
      <c r="U22" s="18">
        <v>1801</v>
      </c>
      <c r="V22" s="18">
        <v>1836</v>
      </c>
      <c r="W22" s="18">
        <v>3637</v>
      </c>
    </row>
    <row r="23" spans="1:23" x14ac:dyDescent="0.25">
      <c r="A23" s="38" t="s">
        <v>64</v>
      </c>
      <c r="B23" s="39">
        <v>4</v>
      </c>
      <c r="C23" s="39">
        <v>107</v>
      </c>
      <c r="D23" s="39">
        <v>1188</v>
      </c>
      <c r="E23" s="39">
        <v>1303</v>
      </c>
      <c r="F23" s="39">
        <v>1114</v>
      </c>
      <c r="G23" s="39">
        <v>653</v>
      </c>
      <c r="H23" s="39">
        <v>150</v>
      </c>
      <c r="I23" s="39">
        <v>7</v>
      </c>
      <c r="J23" s="39">
        <v>3</v>
      </c>
      <c r="K23" s="39">
        <v>4532</v>
      </c>
      <c r="L23" s="18"/>
      <c r="M23" s="18"/>
      <c r="N23" s="18"/>
      <c r="O23" s="70" t="s">
        <v>109</v>
      </c>
      <c r="P23" s="71">
        <v>24966</v>
      </c>
      <c r="Q23" s="71">
        <v>18519</v>
      </c>
      <c r="R23" s="71">
        <v>43481</v>
      </c>
      <c r="T23" s="88" t="s">
        <v>191</v>
      </c>
      <c r="U23" s="18">
        <v>620</v>
      </c>
      <c r="V23" s="18">
        <v>644</v>
      </c>
      <c r="W23" s="18">
        <v>1264</v>
      </c>
    </row>
    <row r="24" spans="1:23" x14ac:dyDescent="0.25">
      <c r="A24" s="38" t="s">
        <v>65</v>
      </c>
      <c r="B24" s="39">
        <v>0</v>
      </c>
      <c r="C24" s="39">
        <v>48</v>
      </c>
      <c r="D24" s="39">
        <v>687</v>
      </c>
      <c r="E24" s="39">
        <v>924</v>
      </c>
      <c r="F24" s="39">
        <v>740</v>
      </c>
      <c r="G24" s="39">
        <v>479</v>
      </c>
      <c r="H24" s="39">
        <v>80</v>
      </c>
      <c r="I24" s="39">
        <v>9</v>
      </c>
      <c r="J24" s="39">
        <v>4</v>
      </c>
      <c r="K24" s="39">
        <v>2971</v>
      </c>
      <c r="L24" s="18"/>
      <c r="M24" s="18"/>
      <c r="N24" s="18"/>
      <c r="O24" s="72"/>
      <c r="T24" s="10"/>
      <c r="U24" s="39"/>
      <c r="V24" s="39"/>
      <c r="W24" s="39"/>
    </row>
    <row r="25" spans="1:23" x14ac:dyDescent="0.25">
      <c r="A25" s="38" t="s">
        <v>66</v>
      </c>
      <c r="B25" s="39">
        <v>0</v>
      </c>
      <c r="C25" s="39">
        <v>41</v>
      </c>
      <c r="D25" s="39">
        <v>872</v>
      </c>
      <c r="E25" s="39">
        <v>1372</v>
      </c>
      <c r="F25" s="39">
        <v>1136</v>
      </c>
      <c r="G25" s="39">
        <v>589</v>
      </c>
      <c r="H25" s="39">
        <v>101</v>
      </c>
      <c r="I25" s="39">
        <v>6</v>
      </c>
      <c r="J25" s="39">
        <v>0</v>
      </c>
      <c r="K25" s="39">
        <v>4124</v>
      </c>
      <c r="L25" s="18"/>
      <c r="M25" s="18"/>
      <c r="N25" s="18"/>
      <c r="O25" s="56" t="s">
        <v>110</v>
      </c>
      <c r="T25" s="10" t="s">
        <v>192</v>
      </c>
      <c r="U25" s="18">
        <v>55201</v>
      </c>
      <c r="V25" s="18">
        <v>55055</v>
      </c>
      <c r="W25" s="18">
        <v>110257</v>
      </c>
    </row>
    <row r="26" spans="1:23" x14ac:dyDescent="0.25">
      <c r="A26" s="38" t="s">
        <v>67</v>
      </c>
      <c r="B26" s="39">
        <v>3</v>
      </c>
      <c r="C26" s="39">
        <v>22</v>
      </c>
      <c r="D26" s="39">
        <v>263</v>
      </c>
      <c r="E26" s="39">
        <v>487</v>
      </c>
      <c r="F26" s="39">
        <v>470</v>
      </c>
      <c r="G26" s="39">
        <v>268</v>
      </c>
      <c r="H26" s="39">
        <v>68</v>
      </c>
      <c r="I26" s="39">
        <v>15</v>
      </c>
      <c r="J26" s="39">
        <v>6</v>
      </c>
      <c r="K26" s="39">
        <v>1609</v>
      </c>
      <c r="L26" s="18"/>
      <c r="M26" s="18"/>
      <c r="N26" s="18"/>
      <c r="O26" s="68" t="s">
        <v>111</v>
      </c>
      <c r="T26" s="13" t="s">
        <v>193</v>
      </c>
      <c r="U26" s="18">
        <v>3529</v>
      </c>
      <c r="V26" s="18">
        <v>2448</v>
      </c>
      <c r="W26" s="18">
        <v>5978</v>
      </c>
    </row>
    <row r="27" spans="1:23" x14ac:dyDescent="0.25">
      <c r="L27" s="18"/>
      <c r="M27" s="18"/>
      <c r="N27" s="18"/>
      <c r="O27" s="73" t="s">
        <v>98</v>
      </c>
      <c r="P27" s="69">
        <v>574</v>
      </c>
      <c r="Q27" s="69">
        <v>567</v>
      </c>
      <c r="R27" s="69">
        <v>1141</v>
      </c>
      <c r="T27" s="88"/>
      <c r="U27" s="152"/>
      <c r="V27" s="152"/>
      <c r="W27" s="152"/>
    </row>
    <row r="28" spans="1:23" x14ac:dyDescent="0.25">
      <c r="A28" s="10" t="s">
        <v>73</v>
      </c>
      <c r="B28" s="39">
        <v>587</v>
      </c>
      <c r="C28" s="39">
        <v>719</v>
      </c>
      <c r="D28" s="39">
        <v>1529</v>
      </c>
      <c r="E28" s="39">
        <v>1354</v>
      </c>
      <c r="F28" s="39">
        <v>1063</v>
      </c>
      <c r="G28" s="39">
        <v>818</v>
      </c>
      <c r="H28" s="39">
        <v>625</v>
      </c>
      <c r="I28" s="39">
        <v>503</v>
      </c>
      <c r="J28" s="39">
        <v>314</v>
      </c>
      <c r="K28" s="39">
        <v>7516</v>
      </c>
      <c r="L28" s="21"/>
      <c r="M28" s="21"/>
      <c r="N28" s="21"/>
      <c r="O28" s="73" t="s">
        <v>99</v>
      </c>
      <c r="P28" s="69">
        <v>0</v>
      </c>
      <c r="Q28" s="69">
        <v>0</v>
      </c>
      <c r="R28" s="69">
        <v>0</v>
      </c>
      <c r="T28" s="41" t="s">
        <v>153</v>
      </c>
      <c r="U28" s="152"/>
      <c r="V28" s="152"/>
      <c r="W28" s="152"/>
    </row>
    <row r="29" spans="1:23" x14ac:dyDescent="0.25">
      <c r="A29" s="10"/>
      <c r="B29" s="39"/>
      <c r="C29" s="39"/>
      <c r="D29" s="39"/>
      <c r="E29" s="39"/>
      <c r="F29" s="39"/>
      <c r="G29" s="39"/>
      <c r="H29" s="39"/>
      <c r="I29" s="39"/>
      <c r="J29" s="39"/>
      <c r="K29" s="39"/>
      <c r="L29" s="18"/>
      <c r="M29" s="18"/>
      <c r="N29" s="18"/>
      <c r="O29" s="73" t="s">
        <v>100</v>
      </c>
      <c r="P29" s="69">
        <v>0</v>
      </c>
      <c r="Q29" s="69">
        <v>0</v>
      </c>
      <c r="R29" s="69">
        <v>0</v>
      </c>
      <c r="T29" s="8" t="s">
        <v>154</v>
      </c>
      <c r="U29" s="10"/>
      <c r="V29" s="10"/>
      <c r="W29" s="10"/>
    </row>
    <row r="30" spans="1:23" x14ac:dyDescent="0.25">
      <c r="A30" s="26" t="s">
        <v>31</v>
      </c>
      <c r="B30" s="40">
        <v>7713</v>
      </c>
      <c r="C30" s="40">
        <v>8213</v>
      </c>
      <c r="D30" s="40">
        <v>19190</v>
      </c>
      <c r="E30" s="40">
        <v>17587</v>
      </c>
      <c r="F30" s="40">
        <v>14905</v>
      </c>
      <c r="G30" s="40">
        <v>11985</v>
      </c>
      <c r="H30" s="40">
        <v>8281</v>
      </c>
      <c r="I30" s="40">
        <v>4114</v>
      </c>
      <c r="J30" s="40">
        <v>1431</v>
      </c>
      <c r="K30" s="40">
        <v>93412</v>
      </c>
      <c r="L30" s="18"/>
      <c r="M30" s="18"/>
      <c r="N30" s="18"/>
      <c r="O30" s="73" t="s">
        <v>102</v>
      </c>
      <c r="P30" s="69">
        <v>242</v>
      </c>
      <c r="Q30" s="69">
        <v>279</v>
      </c>
      <c r="R30" s="69">
        <v>521</v>
      </c>
      <c r="T30" s="8" t="s">
        <v>155</v>
      </c>
      <c r="U30" s="10"/>
      <c r="V30" s="10"/>
      <c r="W30" s="10"/>
    </row>
    <row r="31" spans="1:23" x14ac:dyDescent="0.25">
      <c r="A31" s="26"/>
      <c r="B31" s="40"/>
      <c r="C31" s="40"/>
      <c r="D31" s="40"/>
      <c r="E31" s="40"/>
      <c r="F31" s="40"/>
      <c r="G31" s="40"/>
      <c r="H31" s="40"/>
      <c r="I31" s="40"/>
      <c r="J31" s="40"/>
      <c r="K31" s="40"/>
      <c r="L31" s="18"/>
      <c r="M31" s="18"/>
      <c r="N31" s="18"/>
      <c r="O31" s="73" t="s">
        <v>103</v>
      </c>
      <c r="P31" s="69">
        <v>47</v>
      </c>
      <c r="Q31" s="69">
        <v>68</v>
      </c>
      <c r="R31" s="69">
        <v>116</v>
      </c>
      <c r="T31" s="8" t="s">
        <v>156</v>
      </c>
      <c r="U31" s="10"/>
      <c r="V31" s="10"/>
      <c r="W31" s="10"/>
    </row>
    <row r="32" spans="1:23" x14ac:dyDescent="0.25">
      <c r="A32" s="41" t="s">
        <v>69</v>
      </c>
      <c r="L32" s="18"/>
      <c r="M32" s="18"/>
      <c r="N32" s="18"/>
      <c r="O32" s="73" t="s">
        <v>107</v>
      </c>
      <c r="P32" s="69">
        <v>27</v>
      </c>
      <c r="Q32" s="69">
        <v>8</v>
      </c>
      <c r="R32" s="69">
        <v>34</v>
      </c>
      <c r="T32" s="8" t="s">
        <v>157</v>
      </c>
      <c r="U32" s="10"/>
      <c r="V32" s="10"/>
      <c r="W32" s="10"/>
    </row>
    <row r="33" spans="1:23" x14ac:dyDescent="0.25">
      <c r="L33" s="18"/>
      <c r="M33" s="18"/>
      <c r="N33" s="18"/>
      <c r="O33" s="74" t="s">
        <v>31</v>
      </c>
      <c r="P33" s="71">
        <v>880</v>
      </c>
      <c r="Q33" s="71">
        <v>929</v>
      </c>
      <c r="R33" s="71">
        <v>1814</v>
      </c>
      <c r="T33" s="8" t="s">
        <v>158</v>
      </c>
      <c r="U33" s="10"/>
      <c r="V33" s="10"/>
      <c r="W33" s="10"/>
    </row>
    <row r="34" spans="1:23" x14ac:dyDescent="0.25">
      <c r="A34" s="8" t="s">
        <v>70</v>
      </c>
      <c r="L34" s="21"/>
      <c r="M34" s="21"/>
      <c r="N34" s="21"/>
      <c r="O34" s="68" t="s">
        <v>112</v>
      </c>
      <c r="T34" s="8" t="s">
        <v>159</v>
      </c>
      <c r="U34" s="10"/>
      <c r="V34" s="10"/>
      <c r="W34" s="10"/>
    </row>
    <row r="35" spans="1:23" ht="15.75" thickBot="1" x14ac:dyDescent="0.3">
      <c r="L35" s="18"/>
      <c r="M35" s="18"/>
      <c r="N35" s="18"/>
      <c r="O35" s="73" t="s">
        <v>99</v>
      </c>
      <c r="P35" s="69">
        <v>0</v>
      </c>
      <c r="Q35" s="69">
        <v>0</v>
      </c>
      <c r="R35" s="69">
        <v>0</v>
      </c>
      <c r="T35" s="8" t="s">
        <v>160</v>
      </c>
      <c r="U35" s="10"/>
      <c r="V35" s="10"/>
      <c r="W35" s="10"/>
    </row>
    <row r="36" spans="1:23" x14ac:dyDescent="0.25">
      <c r="A36" s="93"/>
      <c r="B36" s="94" t="s">
        <v>85</v>
      </c>
      <c r="C36" s="95"/>
      <c r="D36" s="95"/>
      <c r="E36" s="96"/>
      <c r="F36" s="97"/>
      <c r="G36" s="95"/>
      <c r="H36" s="98"/>
      <c r="L36" s="18"/>
      <c r="M36" s="18"/>
      <c r="N36" s="18"/>
      <c r="O36" s="73" t="s">
        <v>100</v>
      </c>
      <c r="P36" s="69">
        <v>0</v>
      </c>
      <c r="Q36" s="69">
        <v>0</v>
      </c>
      <c r="R36" s="69">
        <v>0</v>
      </c>
      <c r="T36" s="91" t="s">
        <v>161</v>
      </c>
      <c r="U36" s="10"/>
      <c r="V36" s="10"/>
      <c r="W36" s="10"/>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35</v>
      </c>
      <c r="Q37" s="69">
        <v>51</v>
      </c>
      <c r="R37" s="69">
        <v>78</v>
      </c>
      <c r="T37" s="8" t="s">
        <v>162</v>
      </c>
      <c r="U37" s="10"/>
      <c r="V37" s="10"/>
      <c r="W37" s="10"/>
    </row>
    <row r="38" spans="1:23" x14ac:dyDescent="0.25">
      <c r="A38" s="99" t="s">
        <v>81</v>
      </c>
      <c r="B38" s="103">
        <f>SUM(B28:D28)</f>
        <v>2835</v>
      </c>
      <c r="C38" s="103">
        <f>SUM(B13:D13)</f>
        <v>7023</v>
      </c>
      <c r="D38" s="103">
        <f>SUM(B14:D18)</f>
        <v>11317</v>
      </c>
      <c r="E38" s="104">
        <f>SUM(B19:D21)</f>
        <v>8846</v>
      </c>
      <c r="F38" s="104">
        <f>SUM(B22:D26)</f>
        <v>5088</v>
      </c>
      <c r="G38" s="103">
        <f>SUM(B38:F38)</f>
        <v>35109</v>
      </c>
      <c r="H38" s="105">
        <f>SUM(C38:F38)</f>
        <v>32274</v>
      </c>
      <c r="L38" s="18"/>
      <c r="M38" s="18"/>
      <c r="N38" s="18"/>
      <c r="O38" s="73" t="s">
        <v>103</v>
      </c>
      <c r="P38" s="69">
        <v>25</v>
      </c>
      <c r="Q38" s="69">
        <v>52</v>
      </c>
      <c r="R38" s="69">
        <v>74</v>
      </c>
      <c r="T38" s="8" t="s">
        <v>163</v>
      </c>
      <c r="U38" s="10"/>
      <c r="V38" s="10"/>
      <c r="W38" s="10"/>
    </row>
    <row r="39" spans="1:23" x14ac:dyDescent="0.25">
      <c r="A39" s="99" t="s">
        <v>82</v>
      </c>
      <c r="B39" s="103">
        <f>SUM(C28:D28)</f>
        <v>2248</v>
      </c>
      <c r="C39" s="103">
        <f>SUM(C13:D13)</f>
        <v>3354</v>
      </c>
      <c r="D39" s="103">
        <f>SUM(C14:D18)</f>
        <v>8112</v>
      </c>
      <c r="E39" s="104">
        <f>SUM(C19:D21)</f>
        <v>8604</v>
      </c>
      <c r="F39" s="104">
        <f>SUM(C22:D26)</f>
        <v>5073</v>
      </c>
      <c r="G39" s="103">
        <f t="shared" ref="G39:G41" si="0">SUM(B39:F39)</f>
        <v>27391</v>
      </c>
      <c r="H39" s="105">
        <f t="shared" ref="H39:H41" si="1">SUM(C39:F39)</f>
        <v>25143</v>
      </c>
      <c r="L39" s="18"/>
      <c r="M39" s="18"/>
      <c r="N39" s="18" t="e">
        <f>+H50:H51+H76:H98</f>
        <v>#VALUE!</v>
      </c>
      <c r="O39" s="73" t="s">
        <v>107</v>
      </c>
      <c r="P39" s="69">
        <v>18</v>
      </c>
      <c r="Q39" s="69">
        <v>6</v>
      </c>
      <c r="R39" s="69">
        <v>18</v>
      </c>
      <c r="T39" s="10"/>
      <c r="U39" s="10"/>
      <c r="V39" s="10"/>
      <c r="W39" s="10"/>
    </row>
    <row r="40" spans="1:23" x14ac:dyDescent="0.25">
      <c r="A40" s="106" t="s">
        <v>83</v>
      </c>
      <c r="B40" s="107">
        <f>SUM(E28:F28)</f>
        <v>2417</v>
      </c>
      <c r="C40" s="107">
        <f>SUM(E13:F13)</f>
        <v>2855</v>
      </c>
      <c r="D40" s="107">
        <f>SUM(E14:F18)</f>
        <v>7299</v>
      </c>
      <c r="E40" s="108">
        <f>SUM(E19:F21)</f>
        <v>9542</v>
      </c>
      <c r="F40" s="108">
        <f>SUM(E22:F26)</f>
        <v>10396</v>
      </c>
      <c r="G40" s="103">
        <f t="shared" si="0"/>
        <v>32509</v>
      </c>
      <c r="H40" s="105">
        <f t="shared" si="1"/>
        <v>30092</v>
      </c>
      <c r="L40" s="22"/>
      <c r="M40" s="22"/>
      <c r="N40" s="22"/>
      <c r="O40" s="74" t="s">
        <v>31</v>
      </c>
      <c r="P40" s="71">
        <v>73</v>
      </c>
      <c r="Q40" s="71">
        <v>104</v>
      </c>
      <c r="R40" s="71">
        <v>176</v>
      </c>
      <c r="T40" s="159" t="s">
        <v>70</v>
      </c>
      <c r="U40" s="160"/>
      <c r="V40" s="160"/>
      <c r="W40" s="160"/>
    </row>
    <row r="41" spans="1:23" x14ac:dyDescent="0.25">
      <c r="A41" s="99" t="s">
        <v>84</v>
      </c>
      <c r="B41" s="103">
        <f>SUM(G28:J28)</f>
        <v>2260</v>
      </c>
      <c r="C41" s="103">
        <f>SUM(G13:J13)</f>
        <v>2321</v>
      </c>
      <c r="D41" s="103">
        <f>SUM(G14:J18)</f>
        <v>12698</v>
      </c>
      <c r="E41" s="104">
        <f>SUM(G19:J21)</f>
        <v>5048</v>
      </c>
      <c r="F41" s="104">
        <f>SUM(G22:J26)</f>
        <v>3494</v>
      </c>
      <c r="G41" s="103">
        <f t="shared" si="0"/>
        <v>25821</v>
      </c>
      <c r="H41" s="105">
        <f t="shared" si="1"/>
        <v>23561</v>
      </c>
      <c r="L41" s="25"/>
      <c r="M41" s="25"/>
      <c r="N41" s="25"/>
      <c r="O41" s="68" t="s">
        <v>113</v>
      </c>
      <c r="P41" s="69">
        <v>251</v>
      </c>
      <c r="Q41" s="69">
        <v>109</v>
      </c>
      <c r="R41" s="69">
        <v>362</v>
      </c>
      <c r="T41" s="160"/>
      <c r="U41" s="160"/>
      <c r="V41" s="160"/>
      <c r="W41" s="160"/>
    </row>
    <row r="42" spans="1:23" x14ac:dyDescent="0.25">
      <c r="A42" s="109" t="s">
        <v>92</v>
      </c>
      <c r="B42" s="107">
        <f>B38+SUM(B40:B41)</f>
        <v>7512</v>
      </c>
      <c r="C42" s="107">
        <f t="shared" ref="C42:H42" si="2">C38+SUM(C40:C41)</f>
        <v>12199</v>
      </c>
      <c r="D42" s="107">
        <f t="shared" si="2"/>
        <v>31314</v>
      </c>
      <c r="E42" s="107">
        <f t="shared" si="2"/>
        <v>23436</v>
      </c>
      <c r="F42" s="107">
        <f t="shared" si="2"/>
        <v>18978</v>
      </c>
      <c r="G42" s="107">
        <f t="shared" si="2"/>
        <v>93439</v>
      </c>
      <c r="H42" s="110">
        <f t="shared" si="2"/>
        <v>85927</v>
      </c>
      <c r="L42" s="18"/>
      <c r="M42" s="18"/>
      <c r="N42" s="18"/>
      <c r="O42" s="70" t="s">
        <v>114</v>
      </c>
      <c r="P42" s="71">
        <v>1205</v>
      </c>
      <c r="Q42" s="71">
        <v>1143</v>
      </c>
      <c r="R42" s="71">
        <v>2352</v>
      </c>
      <c r="T42" s="88" t="s">
        <v>151</v>
      </c>
      <c r="U42" s="18">
        <v>263</v>
      </c>
      <c r="V42" s="18">
        <v>336</v>
      </c>
      <c r="W42" s="18">
        <v>604</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3036</v>
      </c>
      <c r="V44" s="18">
        <v>3300</v>
      </c>
      <c r="W44" s="18">
        <v>6332</v>
      </c>
    </row>
    <row r="45" spans="1:23" x14ac:dyDescent="0.25">
      <c r="A45" s="114" t="s">
        <v>126</v>
      </c>
      <c r="B45" s="103">
        <f>SUM(W14:W24)</f>
        <v>93188</v>
      </c>
      <c r="C45" s="103"/>
      <c r="D45" s="103"/>
      <c r="E45" s="112"/>
      <c r="F45" s="113"/>
      <c r="G45" s="103"/>
      <c r="H45" s="105"/>
      <c r="L45" s="18"/>
      <c r="M45" s="18"/>
      <c r="N45" s="18"/>
      <c r="O45" s="68" t="s">
        <v>116</v>
      </c>
      <c r="P45" s="69">
        <v>156</v>
      </c>
      <c r="Q45" s="69">
        <v>199</v>
      </c>
      <c r="R45" s="69">
        <v>356</v>
      </c>
      <c r="T45" s="10"/>
      <c r="U45" s="39"/>
      <c r="V45" s="39"/>
      <c r="W45" s="39"/>
    </row>
    <row r="46" spans="1:23" x14ac:dyDescent="0.25">
      <c r="A46" s="106" t="s">
        <v>74</v>
      </c>
      <c r="B46" s="107">
        <f>SUM(W16:W24)</f>
        <v>86047</v>
      </c>
      <c r="C46" s="107"/>
      <c r="D46" s="107"/>
      <c r="E46" s="115"/>
      <c r="F46" s="115"/>
      <c r="G46" s="107"/>
      <c r="H46" s="110"/>
      <c r="L46" s="27"/>
      <c r="M46" s="27"/>
      <c r="N46" s="27"/>
      <c r="O46" s="68" t="s">
        <v>117</v>
      </c>
      <c r="P46" s="69">
        <v>17</v>
      </c>
      <c r="Q46" s="69">
        <v>4</v>
      </c>
      <c r="R46" s="69">
        <v>20</v>
      </c>
      <c r="T46" s="41" t="s">
        <v>153</v>
      </c>
      <c r="U46" s="39"/>
      <c r="V46" s="39"/>
      <c r="W46" s="39"/>
    </row>
    <row r="47" spans="1:23" x14ac:dyDescent="0.25">
      <c r="A47" s="106" t="s">
        <v>75</v>
      </c>
      <c r="B47" s="104">
        <f>SUM(W17:W24)</f>
        <v>86047</v>
      </c>
      <c r="C47" s="104"/>
      <c r="D47" s="104"/>
      <c r="E47" s="115"/>
      <c r="F47" s="115"/>
      <c r="G47" s="104"/>
      <c r="H47" s="116"/>
      <c r="L47" s="27"/>
      <c r="M47" s="27"/>
      <c r="N47" s="27"/>
      <c r="O47" s="68" t="s">
        <v>118</v>
      </c>
      <c r="P47" s="69">
        <v>3</v>
      </c>
      <c r="Q47" s="69">
        <v>4</v>
      </c>
      <c r="R47" s="69">
        <v>12</v>
      </c>
      <c r="T47" s="8" t="s">
        <v>154</v>
      </c>
      <c r="U47" s="39"/>
      <c r="V47" s="39"/>
      <c r="W47" s="39"/>
    </row>
    <row r="48" spans="1:23" x14ac:dyDescent="0.25">
      <c r="A48" s="117"/>
      <c r="B48" s="104"/>
      <c r="C48" s="104"/>
      <c r="D48" s="104"/>
      <c r="E48" s="115"/>
      <c r="F48" s="115"/>
      <c r="G48" s="104"/>
      <c r="H48" s="116"/>
      <c r="L48" s="27"/>
      <c r="M48" s="27"/>
      <c r="N48" s="27"/>
      <c r="O48" s="70" t="s">
        <v>119</v>
      </c>
      <c r="P48" s="71">
        <v>177</v>
      </c>
      <c r="Q48" s="71">
        <v>210</v>
      </c>
      <c r="R48" s="71">
        <v>387</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7.996538295110342E-2</v>
      </c>
      <c r="C50" s="53" t="s">
        <v>165</v>
      </c>
      <c r="D50" s="53"/>
      <c r="E50" s="53" t="s">
        <v>166</v>
      </c>
      <c r="F50" s="124">
        <f>R27/(R23+R42+R48)</f>
        <v>2.4686282994374729E-2</v>
      </c>
      <c r="G50" s="53"/>
      <c r="H50" s="122"/>
      <c r="L50" s="25"/>
      <c r="M50" s="25"/>
      <c r="N50" s="25"/>
      <c r="O50" s="56" t="s">
        <v>120</v>
      </c>
      <c r="P50" s="69">
        <v>505</v>
      </c>
      <c r="Q50" s="69">
        <v>889</v>
      </c>
      <c r="R50" s="69">
        <v>1393</v>
      </c>
      <c r="T50" s="8" t="s">
        <v>157</v>
      </c>
      <c r="U50" s="39"/>
      <c r="V50" s="39"/>
      <c r="W50" s="39"/>
    </row>
    <row r="51" spans="1:23" x14ac:dyDescent="0.25">
      <c r="A51" s="123" t="s">
        <v>98</v>
      </c>
      <c r="B51" s="124">
        <f>(R12+R27+R40+R46)/(R23+R42+R48)</f>
        <v>5.3699697100822154E-2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2150</v>
      </c>
      <c r="Q52" s="69">
        <v>2620</v>
      </c>
      <c r="R52" s="69">
        <v>4771</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2.6317778197619497E-2</v>
      </c>
      <c r="D54" s="125"/>
      <c r="E54" s="125"/>
      <c r="F54" s="125"/>
      <c r="G54" s="125"/>
      <c r="H54" s="126"/>
      <c r="O54" s="56" t="s">
        <v>122</v>
      </c>
      <c r="P54" s="69">
        <v>338</v>
      </c>
      <c r="Q54" s="69">
        <v>207</v>
      </c>
      <c r="R54" s="69">
        <v>547</v>
      </c>
      <c r="T54" s="91" t="s">
        <v>161</v>
      </c>
      <c r="U54" s="90"/>
      <c r="V54" s="90"/>
      <c r="W54" s="90"/>
    </row>
    <row r="55" spans="1:23" x14ac:dyDescent="0.25">
      <c r="A55" s="128" t="s">
        <v>169</v>
      </c>
      <c r="B55" s="125"/>
      <c r="C55" s="132">
        <f>R50/B46</f>
        <v>1.6188827036387091E-2</v>
      </c>
      <c r="D55" s="125"/>
      <c r="E55" s="125"/>
      <c r="F55" s="125"/>
      <c r="G55" s="125"/>
      <c r="H55" s="126"/>
      <c r="T55" s="8" t="s">
        <v>162</v>
      </c>
      <c r="U55" s="90"/>
      <c r="V55" s="90"/>
      <c r="W55" s="90"/>
    </row>
    <row r="56" spans="1:23" x14ac:dyDescent="0.25">
      <c r="A56" s="128" t="s">
        <v>170</v>
      </c>
      <c r="B56" s="125"/>
      <c r="C56" s="132">
        <f>R50/B47</f>
        <v>1.6188827036387091E-2</v>
      </c>
      <c r="D56" s="125"/>
      <c r="E56" s="125"/>
      <c r="F56" s="125"/>
      <c r="G56" s="125"/>
      <c r="H56" s="126"/>
      <c r="O56" s="75" t="s">
        <v>31</v>
      </c>
      <c r="P56" s="76">
        <v>29338</v>
      </c>
      <c r="Q56" s="76">
        <v>23594</v>
      </c>
      <c r="R56" s="76">
        <v>52930</v>
      </c>
      <c r="T56" s="8" t="s">
        <v>163</v>
      </c>
      <c r="U56" s="90"/>
      <c r="V56" s="90"/>
      <c r="W56" s="90"/>
    </row>
    <row r="57" spans="1:23" ht="15.75" thickBot="1" x14ac:dyDescent="0.3">
      <c r="A57" s="129" t="s">
        <v>171</v>
      </c>
      <c r="B57" s="130"/>
      <c r="C57" s="133">
        <f>R50/B45</f>
        <v>1.4948276602137614E-2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5">
    <mergeCell ref="J3:K3"/>
    <mergeCell ref="B8:J8"/>
    <mergeCell ref="B11:K11"/>
    <mergeCell ref="T58:W59"/>
    <mergeCell ref="T40:W41"/>
  </mergeCells>
  <hyperlinks>
    <hyperlink ref="W1" location="'List of Tables (1) '!A1" tooltip="List of tables" display="List of tables" xr:uid="{1A32428D-AF98-4A34-8EFC-C2FC6763D37A}"/>
    <hyperlink ref="J3" r:id="rId1" tooltip="Personal Income" xr:uid="{A87D2A0F-8251-4AE9-B528-9AF6740C5874}"/>
    <hyperlink ref="K4" r:id="rId2" tooltip="Age" xr:uid="{8C99CF5B-7A6A-4C31-9C54-EC2830394395}"/>
    <hyperlink ref="K5" r:id="rId3" tooltip="Sex" xr:uid="{4907F81A-47B8-489C-9C78-A9EB75130126}"/>
    <hyperlink ref="K1" location="'List of Tables (1) '!A1" tooltip="List of tables" display="List of tables" xr:uid="{BEC2CDA1-89C1-4E4C-A3DB-72BB99A91904}"/>
    <hyperlink ref="R3" r:id="rId4" tooltip="Method of Travel to Work" xr:uid="{A8ABF15F-D9D7-471A-B4B7-E011CA446B2E}"/>
    <hyperlink ref="R4" r:id="rId5" tooltip="Sex" xr:uid="{9FEC061C-13E3-4E5B-832B-D32D8DBA6D2F}"/>
    <hyperlink ref="R1" location="'List of Tables (1) '!A1" tooltip="List of tables" display="List of tables" xr:uid="{904F3644-679E-43CB-A96A-0C11DE4B19CC}"/>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D8DA1-6261-4441-A103-041A83208C3D}">
  <dimension ref="A1:W70"/>
  <sheetViews>
    <sheetView workbookViewId="0">
      <selection activeCell="O1" sqref="O1:R5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212</v>
      </c>
      <c r="B2" s="10"/>
      <c r="C2" s="10"/>
      <c r="D2" s="10"/>
      <c r="J2" s="33"/>
      <c r="K2" s="6" t="s">
        <v>3</v>
      </c>
      <c r="L2" s="3"/>
      <c r="M2" s="3"/>
      <c r="N2" s="6"/>
      <c r="O2" s="57" t="s">
        <v>212</v>
      </c>
      <c r="P2" s="55"/>
      <c r="Q2" s="58"/>
      <c r="R2" s="6" t="s">
        <v>3</v>
      </c>
      <c r="T2" s="5" t="s">
        <v>212</v>
      </c>
      <c r="U2" s="81"/>
      <c r="V2" s="81"/>
      <c r="W2" s="6"/>
    </row>
    <row r="3" spans="1:23" x14ac:dyDescent="0.25">
      <c r="J3" s="155" t="s">
        <v>42</v>
      </c>
      <c r="K3" s="155"/>
      <c r="L3" s="9"/>
      <c r="M3" s="10"/>
      <c r="N3" s="154"/>
      <c r="Q3" s="58"/>
      <c r="R3" s="4" t="s">
        <v>93</v>
      </c>
      <c r="T3" s="5"/>
      <c r="U3" s="81"/>
      <c r="V3" s="81"/>
      <c r="W3" s="154"/>
    </row>
    <row r="4" spans="1:23" x14ac:dyDescent="0.25">
      <c r="A4" s="12" t="s">
        <v>71</v>
      </c>
      <c r="J4" s="33"/>
      <c r="K4" s="154" t="s">
        <v>4</v>
      </c>
      <c r="L4" s="3"/>
      <c r="M4" s="10"/>
      <c r="N4" s="154"/>
      <c r="O4" s="59" t="s">
        <v>94</v>
      </c>
      <c r="P4" s="60"/>
      <c r="Q4" s="60"/>
      <c r="R4" s="4" t="s">
        <v>6</v>
      </c>
      <c r="T4" s="82" t="s">
        <v>127</v>
      </c>
      <c r="U4" s="81"/>
      <c r="V4" s="81"/>
      <c r="W4" s="4"/>
    </row>
    <row r="5" spans="1:23" x14ac:dyDescent="0.25">
      <c r="A5" s="10" t="s">
        <v>43</v>
      </c>
      <c r="B5" s="12"/>
      <c r="C5" s="12"/>
      <c r="D5" s="12"/>
      <c r="E5" s="12"/>
      <c r="J5" s="12"/>
      <c r="K5" s="15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1823</v>
      </c>
      <c r="Q11" s="69">
        <v>1717</v>
      </c>
      <c r="R11" s="69">
        <v>3533</v>
      </c>
      <c r="T11" s="1" t="s">
        <v>128</v>
      </c>
      <c r="U11" s="18">
        <v>76539</v>
      </c>
      <c r="V11" s="18">
        <v>77905</v>
      </c>
      <c r="W11" s="18">
        <v>154445</v>
      </c>
    </row>
    <row r="12" spans="1:23" x14ac:dyDescent="0.25">
      <c r="A12" s="42"/>
      <c r="B12" s="10"/>
      <c r="C12" s="10"/>
      <c r="D12" s="10"/>
      <c r="E12" s="10"/>
      <c r="F12" s="10"/>
      <c r="G12" s="10"/>
      <c r="H12" s="10"/>
      <c r="I12" s="10"/>
      <c r="J12" s="10"/>
      <c r="K12" s="10"/>
      <c r="L12" s="18"/>
      <c r="M12" s="18"/>
      <c r="N12" s="18"/>
      <c r="O12" s="68" t="s">
        <v>98</v>
      </c>
      <c r="P12" s="69">
        <v>733</v>
      </c>
      <c r="Q12" s="69">
        <v>276</v>
      </c>
      <c r="R12" s="69">
        <v>1010</v>
      </c>
      <c r="T12" s="1"/>
      <c r="U12" s="39"/>
      <c r="V12" s="39"/>
      <c r="W12" s="39"/>
    </row>
    <row r="13" spans="1:23" x14ac:dyDescent="0.25">
      <c r="A13" s="38" t="s">
        <v>55</v>
      </c>
      <c r="B13" s="39">
        <v>4725</v>
      </c>
      <c r="C13" s="39">
        <v>1048</v>
      </c>
      <c r="D13" s="39">
        <v>1269</v>
      </c>
      <c r="E13" s="39">
        <v>1676</v>
      </c>
      <c r="F13" s="39">
        <v>1429</v>
      </c>
      <c r="G13" s="39">
        <v>1769</v>
      </c>
      <c r="H13" s="39">
        <v>716</v>
      </c>
      <c r="I13" s="39">
        <v>221</v>
      </c>
      <c r="J13" s="39">
        <v>79</v>
      </c>
      <c r="K13" s="39">
        <v>12940</v>
      </c>
      <c r="L13" s="18"/>
      <c r="M13" s="18"/>
      <c r="N13" s="18"/>
      <c r="O13" s="68" t="s">
        <v>99</v>
      </c>
      <c r="P13" s="69">
        <v>11</v>
      </c>
      <c r="Q13" s="69">
        <v>11</v>
      </c>
      <c r="R13" s="69">
        <v>23</v>
      </c>
      <c r="T13" s="1" t="s">
        <v>129</v>
      </c>
      <c r="U13" s="39"/>
      <c r="V13" s="39"/>
      <c r="W13" s="39"/>
    </row>
    <row r="14" spans="1:23" x14ac:dyDescent="0.25">
      <c r="A14" s="38" t="s">
        <v>68</v>
      </c>
      <c r="B14" s="39">
        <v>2908</v>
      </c>
      <c r="C14" s="39">
        <v>797</v>
      </c>
      <c r="D14" s="39">
        <v>408</v>
      </c>
      <c r="E14" s="39">
        <v>538</v>
      </c>
      <c r="F14" s="39">
        <v>472</v>
      </c>
      <c r="G14" s="39">
        <v>690</v>
      </c>
      <c r="H14" s="39">
        <v>507</v>
      </c>
      <c r="I14" s="39">
        <v>158</v>
      </c>
      <c r="J14" s="39">
        <v>49</v>
      </c>
      <c r="K14" s="39">
        <v>6534</v>
      </c>
      <c r="L14" s="18"/>
      <c r="M14" s="18"/>
      <c r="N14" s="18"/>
      <c r="O14" s="68" t="s">
        <v>100</v>
      </c>
      <c r="P14" s="69">
        <v>7</v>
      </c>
      <c r="Q14" s="69">
        <v>0</v>
      </c>
      <c r="R14" s="69">
        <v>3</v>
      </c>
      <c r="T14" s="87" t="s">
        <v>12</v>
      </c>
      <c r="U14" s="18">
        <v>4499</v>
      </c>
      <c r="V14" s="18">
        <v>4260</v>
      </c>
      <c r="W14" s="18">
        <v>8763</v>
      </c>
    </row>
    <row r="15" spans="1:23" x14ac:dyDescent="0.25">
      <c r="A15" s="38" t="s">
        <v>56</v>
      </c>
      <c r="B15" s="39">
        <v>1051</v>
      </c>
      <c r="C15" s="39">
        <v>1194</v>
      </c>
      <c r="D15" s="39">
        <v>820</v>
      </c>
      <c r="E15" s="39">
        <v>760</v>
      </c>
      <c r="F15" s="39">
        <v>745</v>
      </c>
      <c r="G15" s="39">
        <v>1065</v>
      </c>
      <c r="H15" s="39">
        <v>1267</v>
      </c>
      <c r="I15" s="39">
        <v>546</v>
      </c>
      <c r="J15" s="39">
        <v>174</v>
      </c>
      <c r="K15" s="39">
        <v>7616</v>
      </c>
      <c r="L15" s="18"/>
      <c r="M15" s="18"/>
      <c r="N15" s="18"/>
      <c r="O15" s="68" t="s">
        <v>101</v>
      </c>
      <c r="P15" s="69">
        <v>64</v>
      </c>
      <c r="Q15" s="69">
        <v>35</v>
      </c>
      <c r="R15" s="69">
        <v>103</v>
      </c>
      <c r="T15" s="87" t="s">
        <v>130</v>
      </c>
      <c r="U15" s="18">
        <v>10654</v>
      </c>
      <c r="V15" s="18">
        <v>10099</v>
      </c>
      <c r="W15" s="18">
        <v>20754</v>
      </c>
    </row>
    <row r="16" spans="1:23" x14ac:dyDescent="0.25">
      <c r="A16" s="38" t="s">
        <v>57</v>
      </c>
      <c r="B16" s="39">
        <v>416</v>
      </c>
      <c r="C16" s="39">
        <v>845</v>
      </c>
      <c r="D16" s="39">
        <v>651</v>
      </c>
      <c r="E16" s="39">
        <v>705</v>
      </c>
      <c r="F16" s="39">
        <v>744</v>
      </c>
      <c r="G16" s="39">
        <v>977</v>
      </c>
      <c r="H16" s="39">
        <v>2174</v>
      </c>
      <c r="I16" s="39">
        <v>1377</v>
      </c>
      <c r="J16" s="39">
        <v>428</v>
      </c>
      <c r="K16" s="39">
        <v>8324</v>
      </c>
      <c r="L16" s="21"/>
      <c r="M16" s="21"/>
      <c r="N16" s="21"/>
      <c r="O16" s="68" t="s">
        <v>102</v>
      </c>
      <c r="P16" s="69">
        <v>26987</v>
      </c>
      <c r="Q16" s="69">
        <v>24089</v>
      </c>
      <c r="R16" s="69">
        <v>51077</v>
      </c>
      <c r="T16" s="87" t="s">
        <v>131</v>
      </c>
      <c r="U16" s="18">
        <v>5560</v>
      </c>
      <c r="V16" s="18">
        <v>5169</v>
      </c>
      <c r="W16" s="18">
        <v>10727</v>
      </c>
    </row>
    <row r="17" spans="1:23" x14ac:dyDescent="0.25">
      <c r="A17" s="38" t="s">
        <v>58</v>
      </c>
      <c r="B17" s="39">
        <v>375</v>
      </c>
      <c r="C17" s="39">
        <v>766</v>
      </c>
      <c r="D17" s="39">
        <v>662</v>
      </c>
      <c r="E17" s="39">
        <v>776</v>
      </c>
      <c r="F17" s="39">
        <v>848</v>
      </c>
      <c r="G17" s="39">
        <v>1035</v>
      </c>
      <c r="H17" s="39">
        <v>1987</v>
      </c>
      <c r="I17" s="39">
        <v>1159</v>
      </c>
      <c r="J17" s="39">
        <v>552</v>
      </c>
      <c r="K17" s="39">
        <v>8152</v>
      </c>
      <c r="L17" s="18"/>
      <c r="M17" s="18"/>
      <c r="N17" s="18"/>
      <c r="O17" s="68" t="s">
        <v>103</v>
      </c>
      <c r="P17" s="69">
        <v>1454</v>
      </c>
      <c r="Q17" s="69">
        <v>1716</v>
      </c>
      <c r="R17" s="69">
        <v>3167</v>
      </c>
      <c r="T17" s="87" t="s">
        <v>29</v>
      </c>
      <c r="U17" s="18">
        <v>5199</v>
      </c>
      <c r="V17" s="18">
        <v>4667</v>
      </c>
      <c r="W17" s="18">
        <v>9861</v>
      </c>
    </row>
    <row r="18" spans="1:23" x14ac:dyDescent="0.25">
      <c r="A18" s="38" t="s">
        <v>59</v>
      </c>
      <c r="B18" s="39">
        <v>314</v>
      </c>
      <c r="C18" s="39">
        <v>948</v>
      </c>
      <c r="D18" s="39">
        <v>997</v>
      </c>
      <c r="E18" s="39">
        <v>1025</v>
      </c>
      <c r="F18" s="39">
        <v>1271</v>
      </c>
      <c r="G18" s="39">
        <v>1380</v>
      </c>
      <c r="H18" s="39">
        <v>1734</v>
      </c>
      <c r="I18" s="39">
        <v>629</v>
      </c>
      <c r="J18" s="39">
        <v>302</v>
      </c>
      <c r="K18" s="39">
        <v>8596</v>
      </c>
      <c r="L18" s="18"/>
      <c r="M18" s="18"/>
      <c r="N18" s="18"/>
      <c r="O18" s="68" t="s">
        <v>104</v>
      </c>
      <c r="P18" s="69">
        <v>610</v>
      </c>
      <c r="Q18" s="69">
        <v>9</v>
      </c>
      <c r="R18" s="69">
        <v>619</v>
      </c>
      <c r="T18" s="88" t="s">
        <v>132</v>
      </c>
      <c r="U18" s="18">
        <v>8818</v>
      </c>
      <c r="V18" s="18">
        <v>8458</v>
      </c>
      <c r="W18" s="18">
        <v>17274</v>
      </c>
    </row>
    <row r="19" spans="1:23" x14ac:dyDescent="0.25">
      <c r="A19" s="38" t="s">
        <v>60</v>
      </c>
      <c r="B19" s="39">
        <v>179</v>
      </c>
      <c r="C19" s="39">
        <v>1041</v>
      </c>
      <c r="D19" s="39">
        <v>1185</v>
      </c>
      <c r="E19" s="39">
        <v>1203</v>
      </c>
      <c r="F19" s="39">
        <v>1408</v>
      </c>
      <c r="G19" s="39">
        <v>1267</v>
      </c>
      <c r="H19" s="39">
        <v>1101</v>
      </c>
      <c r="I19" s="39">
        <v>392</v>
      </c>
      <c r="J19" s="39">
        <v>155</v>
      </c>
      <c r="K19" s="39">
        <v>7935</v>
      </c>
      <c r="L19" s="18"/>
      <c r="M19" s="18"/>
      <c r="N19" s="18"/>
      <c r="O19" s="68" t="s">
        <v>105</v>
      </c>
      <c r="P19" s="69">
        <v>322</v>
      </c>
      <c r="Q19" s="69">
        <v>18</v>
      </c>
      <c r="R19" s="69">
        <v>338</v>
      </c>
      <c r="T19" s="88" t="s">
        <v>133</v>
      </c>
      <c r="U19" s="18">
        <v>10028</v>
      </c>
      <c r="V19" s="18">
        <v>10744</v>
      </c>
      <c r="W19" s="18">
        <v>20772</v>
      </c>
    </row>
    <row r="20" spans="1:23" x14ac:dyDescent="0.25">
      <c r="A20" s="38" t="s">
        <v>61</v>
      </c>
      <c r="B20" s="39">
        <v>83</v>
      </c>
      <c r="C20" s="39">
        <v>1060</v>
      </c>
      <c r="D20" s="39">
        <v>1650</v>
      </c>
      <c r="E20" s="39">
        <v>1416</v>
      </c>
      <c r="F20" s="39">
        <v>1767</v>
      </c>
      <c r="G20" s="39">
        <v>1674</v>
      </c>
      <c r="H20" s="39">
        <v>931</v>
      </c>
      <c r="I20" s="39">
        <v>255</v>
      </c>
      <c r="J20" s="39">
        <v>103</v>
      </c>
      <c r="K20" s="39">
        <v>8937</v>
      </c>
      <c r="L20" s="18"/>
      <c r="M20" s="18"/>
      <c r="N20" s="18"/>
      <c r="O20" s="68" t="s">
        <v>106</v>
      </c>
      <c r="P20" s="69">
        <v>401</v>
      </c>
      <c r="Q20" s="69">
        <v>70</v>
      </c>
      <c r="R20" s="69">
        <v>475</v>
      </c>
      <c r="T20" s="88" t="s">
        <v>134</v>
      </c>
      <c r="U20" s="18">
        <v>11335</v>
      </c>
      <c r="V20" s="18">
        <v>12167</v>
      </c>
      <c r="W20" s="18">
        <v>23504</v>
      </c>
    </row>
    <row r="21" spans="1:23" x14ac:dyDescent="0.25">
      <c r="A21" s="38" t="s">
        <v>62</v>
      </c>
      <c r="B21" s="39">
        <v>34</v>
      </c>
      <c r="C21" s="39">
        <v>872</v>
      </c>
      <c r="D21" s="39">
        <v>2107</v>
      </c>
      <c r="E21" s="39">
        <v>1808</v>
      </c>
      <c r="F21" s="39">
        <v>2382</v>
      </c>
      <c r="G21" s="39">
        <v>2263</v>
      </c>
      <c r="H21" s="39">
        <v>875</v>
      </c>
      <c r="I21" s="39">
        <v>150</v>
      </c>
      <c r="J21" s="39">
        <v>79</v>
      </c>
      <c r="K21" s="39">
        <v>10563</v>
      </c>
      <c r="L21" s="18"/>
      <c r="M21" s="18"/>
      <c r="N21" s="18"/>
      <c r="O21" s="68" t="s">
        <v>107</v>
      </c>
      <c r="P21" s="69">
        <v>693</v>
      </c>
      <c r="Q21" s="69">
        <v>137</v>
      </c>
      <c r="R21" s="69">
        <v>831</v>
      </c>
      <c r="T21" s="88" t="s">
        <v>135</v>
      </c>
      <c r="U21" s="18">
        <v>10152</v>
      </c>
      <c r="V21" s="18">
        <v>10741</v>
      </c>
      <c r="W21" s="18">
        <v>20891</v>
      </c>
    </row>
    <row r="22" spans="1:23" x14ac:dyDescent="0.25">
      <c r="A22" s="38" t="s">
        <v>63</v>
      </c>
      <c r="B22" s="39">
        <v>9</v>
      </c>
      <c r="C22" s="39">
        <v>433</v>
      </c>
      <c r="D22" s="39">
        <v>1828</v>
      </c>
      <c r="E22" s="39">
        <v>1711</v>
      </c>
      <c r="F22" s="39">
        <v>2024</v>
      </c>
      <c r="G22" s="39">
        <v>1561</v>
      </c>
      <c r="H22" s="39">
        <v>539</v>
      </c>
      <c r="I22" s="39">
        <v>78</v>
      </c>
      <c r="J22" s="39">
        <v>22</v>
      </c>
      <c r="K22" s="39">
        <v>8204</v>
      </c>
      <c r="L22" s="21"/>
      <c r="M22" s="21"/>
      <c r="N22" s="21"/>
      <c r="O22" s="68" t="s">
        <v>108</v>
      </c>
      <c r="P22" s="69">
        <v>491</v>
      </c>
      <c r="Q22" s="69">
        <v>518</v>
      </c>
      <c r="R22" s="69">
        <v>1012</v>
      </c>
      <c r="T22" s="88" t="s">
        <v>136</v>
      </c>
      <c r="U22" s="18">
        <v>6919</v>
      </c>
      <c r="V22" s="18">
        <v>6922</v>
      </c>
      <c r="W22" s="18">
        <v>13838</v>
      </c>
    </row>
    <row r="23" spans="1:23" x14ac:dyDescent="0.25">
      <c r="A23" s="38" t="s">
        <v>64</v>
      </c>
      <c r="B23" s="39">
        <v>3</v>
      </c>
      <c r="C23" s="39">
        <v>185</v>
      </c>
      <c r="D23" s="39">
        <v>1609</v>
      </c>
      <c r="E23" s="39">
        <v>1718</v>
      </c>
      <c r="F23" s="39">
        <v>2048</v>
      </c>
      <c r="G23" s="39">
        <v>1521</v>
      </c>
      <c r="H23" s="39">
        <v>375</v>
      </c>
      <c r="I23" s="39">
        <v>41</v>
      </c>
      <c r="J23" s="39">
        <v>21</v>
      </c>
      <c r="K23" s="39">
        <v>7518</v>
      </c>
      <c r="L23" s="18"/>
      <c r="M23" s="18"/>
      <c r="N23" s="18"/>
      <c r="O23" s="70" t="s">
        <v>109</v>
      </c>
      <c r="P23" s="71">
        <v>33588</v>
      </c>
      <c r="Q23" s="71">
        <v>28609</v>
      </c>
      <c r="R23" s="71">
        <v>62200</v>
      </c>
      <c r="T23" s="88" t="s">
        <v>137</v>
      </c>
      <c r="U23" s="18">
        <v>2516</v>
      </c>
      <c r="V23" s="18">
        <v>3137</v>
      </c>
      <c r="W23" s="18">
        <v>5650</v>
      </c>
    </row>
    <row r="24" spans="1:23" x14ac:dyDescent="0.25">
      <c r="A24" s="38" t="s">
        <v>65</v>
      </c>
      <c r="B24" s="39">
        <v>4</v>
      </c>
      <c r="C24" s="39">
        <v>58</v>
      </c>
      <c r="D24" s="39">
        <v>1019</v>
      </c>
      <c r="E24" s="39">
        <v>1572</v>
      </c>
      <c r="F24" s="39">
        <v>1734</v>
      </c>
      <c r="G24" s="39">
        <v>1258</v>
      </c>
      <c r="H24" s="39">
        <v>239</v>
      </c>
      <c r="I24" s="39">
        <v>41</v>
      </c>
      <c r="J24" s="39">
        <v>16</v>
      </c>
      <c r="K24" s="39">
        <v>5951</v>
      </c>
      <c r="L24" s="18"/>
      <c r="M24" s="18"/>
      <c r="N24" s="18"/>
      <c r="O24" s="72"/>
      <c r="T24" s="88" t="s">
        <v>138</v>
      </c>
      <c r="U24" s="18">
        <v>863</v>
      </c>
      <c r="V24" s="18">
        <v>1539</v>
      </c>
      <c r="W24" s="18">
        <v>2401</v>
      </c>
    </row>
    <row r="25" spans="1:23" x14ac:dyDescent="0.25">
      <c r="A25" s="38" t="s">
        <v>66</v>
      </c>
      <c r="B25" s="39">
        <v>3</v>
      </c>
      <c r="C25" s="39">
        <v>66</v>
      </c>
      <c r="D25" s="39">
        <v>1489</v>
      </c>
      <c r="E25" s="39">
        <v>2929</v>
      </c>
      <c r="F25" s="39">
        <v>3178</v>
      </c>
      <c r="G25" s="39">
        <v>2118</v>
      </c>
      <c r="H25" s="39">
        <v>324</v>
      </c>
      <c r="I25" s="39">
        <v>35</v>
      </c>
      <c r="J25" s="39">
        <v>14</v>
      </c>
      <c r="K25" s="39">
        <v>10162</v>
      </c>
      <c r="L25" s="18"/>
      <c r="M25" s="18"/>
      <c r="N25" s="18"/>
      <c r="O25" s="56" t="s">
        <v>110</v>
      </c>
      <c r="T25" s="10"/>
      <c r="U25" s="39"/>
      <c r="V25" s="39"/>
      <c r="W25" s="39"/>
    </row>
    <row r="26" spans="1:23" x14ac:dyDescent="0.25">
      <c r="A26" s="38" t="s">
        <v>67</v>
      </c>
      <c r="B26" s="39">
        <v>4</v>
      </c>
      <c r="C26" s="39">
        <v>23</v>
      </c>
      <c r="D26" s="39">
        <v>567</v>
      </c>
      <c r="E26" s="39">
        <v>1841</v>
      </c>
      <c r="F26" s="39">
        <v>2298</v>
      </c>
      <c r="G26" s="39">
        <v>1232</v>
      </c>
      <c r="H26" s="39">
        <v>238</v>
      </c>
      <c r="I26" s="39">
        <v>33</v>
      </c>
      <c r="J26" s="39">
        <v>6</v>
      </c>
      <c r="K26" s="39">
        <v>6249</v>
      </c>
      <c r="L26" s="18"/>
      <c r="M26" s="18"/>
      <c r="N26" s="18"/>
      <c r="O26" s="68" t="s">
        <v>111</v>
      </c>
      <c r="T26" s="10" t="s">
        <v>139</v>
      </c>
      <c r="U26" s="39"/>
      <c r="V26" s="39"/>
      <c r="W26" s="39"/>
    </row>
    <row r="27" spans="1:23" x14ac:dyDescent="0.25">
      <c r="L27" s="18"/>
      <c r="M27" s="18"/>
      <c r="N27" s="18"/>
      <c r="O27" s="73" t="s">
        <v>98</v>
      </c>
      <c r="P27" s="69">
        <v>987</v>
      </c>
      <c r="Q27" s="69">
        <v>625</v>
      </c>
      <c r="R27" s="69">
        <v>1616</v>
      </c>
      <c r="T27" s="88" t="s">
        <v>140</v>
      </c>
      <c r="U27" s="18">
        <v>72329</v>
      </c>
      <c r="V27" s="18">
        <v>75318</v>
      </c>
      <c r="W27" s="18">
        <v>147650</v>
      </c>
    </row>
    <row r="28" spans="1:23" x14ac:dyDescent="0.25">
      <c r="A28" s="10" t="s">
        <v>73</v>
      </c>
      <c r="B28" s="39">
        <v>624</v>
      </c>
      <c r="C28" s="39">
        <v>526</v>
      </c>
      <c r="D28" s="39">
        <v>1005</v>
      </c>
      <c r="E28" s="39">
        <v>1090</v>
      </c>
      <c r="F28" s="39">
        <v>1142</v>
      </c>
      <c r="G28" s="39">
        <v>1082</v>
      </c>
      <c r="H28" s="39">
        <v>833</v>
      </c>
      <c r="I28" s="39">
        <v>549</v>
      </c>
      <c r="J28" s="39">
        <v>406</v>
      </c>
      <c r="K28" s="39">
        <v>7249</v>
      </c>
      <c r="L28" s="21"/>
      <c r="M28" s="21"/>
      <c r="N28" s="21"/>
      <c r="O28" s="73" t="s">
        <v>99</v>
      </c>
      <c r="P28" s="69">
        <v>0</v>
      </c>
      <c r="Q28" s="69">
        <v>0</v>
      </c>
      <c r="R28" s="69">
        <v>0</v>
      </c>
      <c r="T28" s="88" t="s">
        <v>141</v>
      </c>
      <c r="U28" s="18">
        <v>4214</v>
      </c>
      <c r="V28" s="18">
        <v>2582</v>
      </c>
      <c r="W28" s="18">
        <v>6792</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10727</v>
      </c>
      <c r="C30" s="40">
        <v>9861</v>
      </c>
      <c r="D30" s="40">
        <v>17274</v>
      </c>
      <c r="E30" s="40">
        <v>20772</v>
      </c>
      <c r="F30" s="40">
        <v>23504</v>
      </c>
      <c r="G30" s="40">
        <v>20891</v>
      </c>
      <c r="H30" s="40">
        <v>13838</v>
      </c>
      <c r="I30" s="40">
        <v>5650</v>
      </c>
      <c r="J30" s="40">
        <v>2401</v>
      </c>
      <c r="K30" s="40">
        <v>124925</v>
      </c>
      <c r="L30" s="18"/>
      <c r="M30" s="18"/>
      <c r="N30" s="18"/>
      <c r="O30" s="73" t="s">
        <v>102</v>
      </c>
      <c r="P30" s="69">
        <v>622</v>
      </c>
      <c r="Q30" s="69">
        <v>581</v>
      </c>
      <c r="R30" s="69">
        <v>1201</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88</v>
      </c>
      <c r="Q31" s="69">
        <v>118</v>
      </c>
      <c r="R31" s="69">
        <v>206</v>
      </c>
      <c r="T31" s="88" t="s">
        <v>143</v>
      </c>
      <c r="U31" s="18">
        <v>450</v>
      </c>
      <c r="V31" s="18">
        <v>483</v>
      </c>
      <c r="W31" s="18">
        <v>932</v>
      </c>
    </row>
    <row r="32" spans="1:23" x14ac:dyDescent="0.25">
      <c r="A32" s="41" t="s">
        <v>69</v>
      </c>
      <c r="L32" s="18"/>
      <c r="M32" s="18"/>
      <c r="N32" s="18"/>
      <c r="O32" s="73" t="s">
        <v>107</v>
      </c>
      <c r="P32" s="69">
        <v>112</v>
      </c>
      <c r="Q32" s="69">
        <v>21</v>
      </c>
      <c r="R32" s="69">
        <v>133</v>
      </c>
      <c r="T32" s="88" t="s">
        <v>144</v>
      </c>
      <c r="U32" s="18">
        <v>22</v>
      </c>
      <c r="V32" s="18">
        <v>21</v>
      </c>
      <c r="W32" s="18">
        <v>43</v>
      </c>
    </row>
    <row r="33" spans="1:23" x14ac:dyDescent="0.25">
      <c r="L33" s="18"/>
      <c r="M33" s="18"/>
      <c r="N33" s="18"/>
      <c r="O33" s="74" t="s">
        <v>31</v>
      </c>
      <c r="P33" s="71">
        <v>1813</v>
      </c>
      <c r="Q33" s="71">
        <v>1352</v>
      </c>
      <c r="R33" s="71">
        <v>3162</v>
      </c>
      <c r="T33" s="88" t="s">
        <v>145</v>
      </c>
      <c r="U33" s="18">
        <v>14</v>
      </c>
      <c r="V33" s="18">
        <v>17</v>
      </c>
      <c r="W33" s="18">
        <v>29</v>
      </c>
    </row>
    <row r="34" spans="1:23" x14ac:dyDescent="0.25">
      <c r="A34" s="8" t="s">
        <v>70</v>
      </c>
      <c r="L34" s="21"/>
      <c r="M34" s="21"/>
      <c r="N34" s="21"/>
      <c r="O34" s="68" t="s">
        <v>112</v>
      </c>
      <c r="T34" s="23" t="s">
        <v>31</v>
      </c>
      <c r="U34" s="21">
        <v>486</v>
      </c>
      <c r="V34" s="21">
        <v>516</v>
      </c>
      <c r="W34" s="21">
        <v>1001</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22</v>
      </c>
      <c r="Q37" s="69">
        <v>28</v>
      </c>
      <c r="R37" s="69">
        <v>48</v>
      </c>
      <c r="T37" s="88" t="s">
        <v>147</v>
      </c>
      <c r="U37" s="18">
        <v>44452</v>
      </c>
      <c r="V37" s="18">
        <v>45061</v>
      </c>
      <c r="W37" s="18">
        <v>89515</v>
      </c>
    </row>
    <row r="38" spans="1:23" x14ac:dyDescent="0.25">
      <c r="A38" s="99" t="s">
        <v>81</v>
      </c>
      <c r="B38" s="103">
        <f>SUM(B28:D28)</f>
        <v>2155</v>
      </c>
      <c r="C38" s="103">
        <f>SUM(B13:D13)</f>
        <v>7042</v>
      </c>
      <c r="D38" s="103">
        <f>SUM(B14:D18)</f>
        <v>13152</v>
      </c>
      <c r="E38" s="104">
        <f>SUM(B19:D21)</f>
        <v>8211</v>
      </c>
      <c r="F38" s="104">
        <f>SUM(B22:D26)</f>
        <v>7300</v>
      </c>
      <c r="G38" s="103">
        <f>SUM(B38:F38)</f>
        <v>37860</v>
      </c>
      <c r="H38" s="105">
        <f>SUM(C38:F38)</f>
        <v>35705</v>
      </c>
      <c r="L38" s="18"/>
      <c r="M38" s="18"/>
      <c r="N38" s="18"/>
      <c r="O38" s="73" t="s">
        <v>103</v>
      </c>
      <c r="P38" s="69">
        <v>20</v>
      </c>
      <c r="Q38" s="69">
        <v>29</v>
      </c>
      <c r="R38" s="69">
        <v>55</v>
      </c>
      <c r="T38" s="88" t="s">
        <v>148</v>
      </c>
      <c r="U38" s="18">
        <v>28674</v>
      </c>
      <c r="V38" s="18">
        <v>29761</v>
      </c>
      <c r="W38" s="18">
        <v>58441</v>
      </c>
    </row>
    <row r="39" spans="1:23" x14ac:dyDescent="0.25">
      <c r="A39" s="99" t="s">
        <v>82</v>
      </c>
      <c r="B39" s="103">
        <f>SUM(C28:D28)</f>
        <v>1531</v>
      </c>
      <c r="C39" s="103">
        <f>SUM(C13:D13)</f>
        <v>2317</v>
      </c>
      <c r="D39" s="103">
        <f>SUM(C14:D18)</f>
        <v>8088</v>
      </c>
      <c r="E39" s="104">
        <f>SUM(C19:D21)</f>
        <v>7915</v>
      </c>
      <c r="F39" s="104">
        <f>SUM(C22:D26)</f>
        <v>7277</v>
      </c>
      <c r="G39" s="103">
        <f t="shared" ref="G39:G41" si="0">SUM(B39:F39)</f>
        <v>27128</v>
      </c>
      <c r="H39" s="105">
        <f t="shared" ref="H39:H41" si="1">SUM(C39:F39)</f>
        <v>25597</v>
      </c>
      <c r="L39" s="18"/>
      <c r="M39" s="18"/>
      <c r="N39" s="18" t="e">
        <f>+H50:H51+H76:H98</f>
        <v>#VALUE!</v>
      </c>
      <c r="O39" s="73" t="s">
        <v>107</v>
      </c>
      <c r="P39" s="69">
        <v>19</v>
      </c>
      <c r="Q39" s="69">
        <v>3</v>
      </c>
      <c r="R39" s="69">
        <v>18</v>
      </c>
      <c r="T39" s="10"/>
      <c r="U39" s="39"/>
      <c r="V39" s="39"/>
      <c r="W39" s="39"/>
    </row>
    <row r="40" spans="1:23" ht="15" customHeight="1" x14ac:dyDescent="0.25">
      <c r="A40" s="106" t="s">
        <v>83</v>
      </c>
      <c r="B40" s="107">
        <f>SUM(E28:F28)</f>
        <v>2232</v>
      </c>
      <c r="C40" s="107">
        <f>SUM(E13:F13)</f>
        <v>3105</v>
      </c>
      <c r="D40" s="107">
        <f>SUM(E14:F18)</f>
        <v>7884</v>
      </c>
      <c r="E40" s="108">
        <f>SUM(E19:F21)</f>
        <v>9984</v>
      </c>
      <c r="F40" s="108">
        <f>SUM(E22:F26)</f>
        <v>21053</v>
      </c>
      <c r="G40" s="103">
        <f t="shared" si="0"/>
        <v>44258</v>
      </c>
      <c r="H40" s="105">
        <f t="shared" si="1"/>
        <v>42026</v>
      </c>
      <c r="L40" s="22"/>
      <c r="M40" s="22"/>
      <c r="N40" s="22"/>
      <c r="O40" s="74" t="s">
        <v>31</v>
      </c>
      <c r="P40" s="71">
        <v>60</v>
      </c>
      <c r="Q40" s="71">
        <v>57</v>
      </c>
      <c r="R40" s="71">
        <v>120</v>
      </c>
      <c r="T40" s="10" t="s">
        <v>149</v>
      </c>
      <c r="U40" s="39"/>
      <c r="V40" s="39"/>
      <c r="W40" s="39"/>
    </row>
    <row r="41" spans="1:23" x14ac:dyDescent="0.25">
      <c r="A41" s="99" t="s">
        <v>84</v>
      </c>
      <c r="B41" s="103">
        <f>SUM(G28:J28)</f>
        <v>2870</v>
      </c>
      <c r="C41" s="103">
        <f>SUM(G13:J13)</f>
        <v>2785</v>
      </c>
      <c r="D41" s="103">
        <f>SUM(G14:J18)</f>
        <v>18190</v>
      </c>
      <c r="E41" s="104">
        <f>SUM(G19:J21)</f>
        <v>9245</v>
      </c>
      <c r="F41" s="104">
        <f>SUM(G22:J26)</f>
        <v>9712</v>
      </c>
      <c r="G41" s="103">
        <f t="shared" si="0"/>
        <v>42802</v>
      </c>
      <c r="H41" s="105">
        <f t="shared" si="1"/>
        <v>39932</v>
      </c>
      <c r="L41" s="25"/>
      <c r="M41" s="25"/>
      <c r="N41" s="25"/>
      <c r="O41" s="68" t="s">
        <v>113</v>
      </c>
      <c r="P41" s="69">
        <v>319</v>
      </c>
      <c r="Q41" s="69">
        <v>127</v>
      </c>
      <c r="R41" s="69">
        <v>451</v>
      </c>
      <c r="T41" s="88" t="s">
        <v>150</v>
      </c>
      <c r="U41" s="18">
        <v>65543</v>
      </c>
      <c r="V41" s="18">
        <v>66109</v>
      </c>
      <c r="W41" s="18">
        <v>131653</v>
      </c>
    </row>
    <row r="42" spans="1:23" x14ac:dyDescent="0.25">
      <c r="A42" s="109" t="s">
        <v>92</v>
      </c>
      <c r="B42" s="107">
        <f>B38+SUM(B40:B41)</f>
        <v>7257</v>
      </c>
      <c r="C42" s="107">
        <f t="shared" ref="C42:H42" si="2">C38+SUM(C40:C41)</f>
        <v>12932</v>
      </c>
      <c r="D42" s="107">
        <f t="shared" si="2"/>
        <v>39226</v>
      </c>
      <c r="E42" s="107">
        <f t="shared" si="2"/>
        <v>27440</v>
      </c>
      <c r="F42" s="107">
        <f t="shared" si="2"/>
        <v>38065</v>
      </c>
      <c r="G42" s="107">
        <f t="shared" si="2"/>
        <v>124920</v>
      </c>
      <c r="H42" s="110">
        <f t="shared" si="2"/>
        <v>117663</v>
      </c>
      <c r="L42" s="18"/>
      <c r="M42" s="18"/>
      <c r="N42" s="18"/>
      <c r="O42" s="70" t="s">
        <v>114</v>
      </c>
      <c r="P42" s="71">
        <v>2191</v>
      </c>
      <c r="Q42" s="71">
        <v>1542</v>
      </c>
      <c r="R42" s="71">
        <v>3725</v>
      </c>
      <c r="T42" s="88" t="s">
        <v>151</v>
      </c>
      <c r="U42" s="18">
        <v>7860</v>
      </c>
      <c r="V42" s="18">
        <v>9032</v>
      </c>
      <c r="W42" s="18">
        <v>16886</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63994</v>
      </c>
      <c r="V44" s="18">
        <v>65576</v>
      </c>
      <c r="W44" s="18">
        <v>129577</v>
      </c>
    </row>
    <row r="45" spans="1:23" x14ac:dyDescent="0.25">
      <c r="A45" s="114" t="s">
        <v>126</v>
      </c>
      <c r="B45" s="103">
        <f>SUM(W14:W24)</f>
        <v>154435</v>
      </c>
      <c r="C45" s="103"/>
      <c r="D45" s="103"/>
      <c r="E45" s="112"/>
      <c r="F45" s="113"/>
      <c r="G45" s="103"/>
      <c r="H45" s="105"/>
      <c r="L45" s="18"/>
      <c r="M45" s="18"/>
      <c r="N45" s="18"/>
      <c r="O45" s="68" t="s">
        <v>116</v>
      </c>
      <c r="P45" s="69">
        <v>224</v>
      </c>
      <c r="Q45" s="69">
        <v>225</v>
      </c>
      <c r="R45" s="69">
        <v>449</v>
      </c>
      <c r="T45" s="10"/>
      <c r="U45" s="39"/>
      <c r="V45" s="39"/>
      <c r="W45" s="39"/>
    </row>
    <row r="46" spans="1:23" x14ac:dyDescent="0.25">
      <c r="A46" s="106" t="s">
        <v>74</v>
      </c>
      <c r="B46" s="107">
        <f>SUM(W16:W24)</f>
        <v>124918</v>
      </c>
      <c r="C46" s="107"/>
      <c r="D46" s="107"/>
      <c r="E46" s="115"/>
      <c r="F46" s="115"/>
      <c r="G46" s="107"/>
      <c r="H46" s="110"/>
      <c r="L46" s="27"/>
      <c r="M46" s="27"/>
      <c r="N46" s="27"/>
      <c r="O46" s="68" t="s">
        <v>117</v>
      </c>
      <c r="P46" s="69">
        <v>4</v>
      </c>
      <c r="Q46" s="69">
        <v>4</v>
      </c>
      <c r="R46" s="69">
        <v>10</v>
      </c>
      <c r="T46" s="41" t="s">
        <v>153</v>
      </c>
      <c r="U46" s="39"/>
      <c r="V46" s="39"/>
      <c r="W46" s="39"/>
    </row>
    <row r="47" spans="1:23" x14ac:dyDescent="0.25">
      <c r="A47" s="106" t="s">
        <v>75</v>
      </c>
      <c r="B47" s="104">
        <f>SUM(W17:W24)</f>
        <v>114191</v>
      </c>
      <c r="C47" s="104"/>
      <c r="D47" s="104"/>
      <c r="E47" s="115"/>
      <c r="F47" s="115"/>
      <c r="G47" s="104"/>
      <c r="H47" s="116"/>
      <c r="L47" s="27"/>
      <c r="M47" s="27"/>
      <c r="N47" s="27"/>
      <c r="O47" s="68" t="s">
        <v>118</v>
      </c>
      <c r="P47" s="69">
        <v>6</v>
      </c>
      <c r="Q47" s="69">
        <v>7</v>
      </c>
      <c r="R47" s="69">
        <v>13</v>
      </c>
      <c r="T47" s="8" t="s">
        <v>154</v>
      </c>
      <c r="U47" s="39"/>
      <c r="V47" s="39"/>
      <c r="W47" s="39"/>
    </row>
    <row r="48" spans="1:23" x14ac:dyDescent="0.25">
      <c r="A48" s="117"/>
      <c r="B48" s="104"/>
      <c r="C48" s="104"/>
      <c r="D48" s="104"/>
      <c r="E48" s="115"/>
      <c r="F48" s="115"/>
      <c r="G48" s="104"/>
      <c r="H48" s="116"/>
      <c r="L48" s="27"/>
      <c r="M48" s="27"/>
      <c r="N48" s="27"/>
      <c r="O48" s="70" t="s">
        <v>119</v>
      </c>
      <c r="P48" s="71">
        <v>239</v>
      </c>
      <c r="Q48" s="71">
        <v>235</v>
      </c>
      <c r="R48" s="71">
        <v>474</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0.10759198180695492</v>
      </c>
      <c r="C50" s="53" t="s">
        <v>165</v>
      </c>
      <c r="D50" s="53"/>
      <c r="E50" s="53" t="s">
        <v>166</v>
      </c>
      <c r="F50" s="124">
        <f>R27/(R23+R42+R48)</f>
        <v>2.4337715929456768E-2</v>
      </c>
      <c r="G50" s="53"/>
      <c r="H50" s="122"/>
      <c r="L50" s="25"/>
      <c r="M50" s="25"/>
      <c r="N50" s="25"/>
      <c r="O50" s="56" t="s">
        <v>120</v>
      </c>
      <c r="P50" s="69">
        <v>1383</v>
      </c>
      <c r="Q50" s="69">
        <v>2199</v>
      </c>
      <c r="R50" s="69">
        <v>3580</v>
      </c>
      <c r="T50" s="8" t="s">
        <v>157</v>
      </c>
      <c r="U50" s="39"/>
      <c r="V50" s="39"/>
      <c r="W50" s="39"/>
    </row>
    <row r="51" spans="1:23" x14ac:dyDescent="0.25">
      <c r="A51" s="123" t="s">
        <v>98</v>
      </c>
      <c r="B51" s="124">
        <f>(R12+R27+R40+R46)/(R23+R42+R48)</f>
        <v>4.1506649196524047E-2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3382</v>
      </c>
      <c r="Q52" s="69">
        <v>4929</v>
      </c>
      <c r="R52" s="69">
        <v>8314</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4.5329078984020867E-2</v>
      </c>
      <c r="D54" s="125"/>
      <c r="E54" s="125"/>
      <c r="F54" s="125"/>
      <c r="G54" s="125"/>
      <c r="H54" s="126"/>
      <c r="O54" s="56" t="s">
        <v>122</v>
      </c>
      <c r="P54" s="69">
        <v>396</v>
      </c>
      <c r="Q54" s="69">
        <v>283</v>
      </c>
      <c r="R54" s="69">
        <v>682</v>
      </c>
      <c r="T54" s="91" t="s">
        <v>161</v>
      </c>
      <c r="U54" s="90"/>
      <c r="V54" s="90"/>
      <c r="W54" s="90"/>
    </row>
    <row r="55" spans="1:23" x14ac:dyDescent="0.25">
      <c r="A55" s="128" t="s">
        <v>169</v>
      </c>
      <c r="B55" s="125"/>
      <c r="C55" s="132">
        <f>R50/B46</f>
        <v>2.8658800172913432E-2</v>
      </c>
      <c r="D55" s="125"/>
      <c r="E55" s="125"/>
      <c r="F55" s="125"/>
      <c r="G55" s="125"/>
      <c r="H55" s="126"/>
      <c r="T55" s="8" t="s">
        <v>162</v>
      </c>
      <c r="U55" s="90"/>
      <c r="V55" s="90"/>
      <c r="W55" s="90"/>
    </row>
    <row r="56" spans="1:23" x14ac:dyDescent="0.25">
      <c r="A56" s="128" t="s">
        <v>170</v>
      </c>
      <c r="B56" s="125"/>
      <c r="C56" s="132">
        <f>R50/B47</f>
        <v>3.1350982126437284E-2</v>
      </c>
      <c r="D56" s="125"/>
      <c r="E56" s="125"/>
      <c r="F56" s="125"/>
      <c r="G56" s="125"/>
      <c r="H56" s="126"/>
      <c r="O56" s="75" t="s">
        <v>31</v>
      </c>
      <c r="P56" s="76">
        <v>41181</v>
      </c>
      <c r="Q56" s="76">
        <v>37793</v>
      </c>
      <c r="R56" s="76">
        <v>78978</v>
      </c>
      <c r="T56" s="8" t="s">
        <v>163</v>
      </c>
      <c r="U56" s="90"/>
      <c r="V56" s="90"/>
      <c r="W56" s="90"/>
    </row>
    <row r="57" spans="1:23" ht="15.75" thickBot="1" x14ac:dyDescent="0.3">
      <c r="A57" s="129" t="s">
        <v>171</v>
      </c>
      <c r="B57" s="130"/>
      <c r="C57" s="133">
        <f>R50/B45</f>
        <v>2.3181273675008902E-2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665C269C-58B0-4F34-B9A8-F6D9807C798B}"/>
    <hyperlink ref="J3" r:id="rId1" tooltip="Personal Income" xr:uid="{D2A480DE-4D8B-4F2B-B3BC-AEC0AA916047}"/>
    <hyperlink ref="K4" r:id="rId2" tooltip="Age" xr:uid="{2FDFDB3E-55AF-4308-91EA-0D2644305B08}"/>
    <hyperlink ref="K5" r:id="rId3" tooltip="Sex" xr:uid="{DE63A3D2-19D3-42AE-B700-D661A2E7D4F6}"/>
    <hyperlink ref="K1" location="'List of Tables (1) '!A1" tooltip="List of tables" display="List of tables" xr:uid="{25EA5F9D-F0BB-4EF5-A394-ABBC9D98C3AD}"/>
    <hyperlink ref="R3" r:id="rId4" tooltip="Method of Travel to Work" xr:uid="{D4AA1CBB-E859-4510-B2BD-98FC83CAF233}"/>
    <hyperlink ref="R4" r:id="rId5" tooltip="Sex" xr:uid="{C4FC8537-50CD-4E0E-BB08-234C33AE534C}"/>
    <hyperlink ref="R1" location="'List of Tables (1) '!A1" tooltip="List of tables" display="List of tables" xr:uid="{4ADC0E01-8FCD-49EA-B18C-BEB48C19B4A3}"/>
  </hyperlinks>
  <pageMargins left="0.7" right="0.7" top="0.75" bottom="0.75" header="0.3" footer="0.3"/>
  <pageSetup paperSize="9" orientation="portrait" r:id="rId6"/>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0238B-1E46-46A5-B8F6-9D6783AC7AB2}">
  <dimension ref="A1:W70"/>
  <sheetViews>
    <sheetView topLeftCell="N1" workbookViewId="0">
      <selection activeCell="O1" sqref="O1:R57"/>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194</v>
      </c>
      <c r="B2" s="10"/>
      <c r="C2" s="10"/>
      <c r="D2" s="10"/>
      <c r="J2" s="33"/>
      <c r="K2" s="6" t="s">
        <v>3</v>
      </c>
      <c r="L2" s="3"/>
      <c r="M2" s="3"/>
      <c r="N2" s="6"/>
      <c r="O2" s="57" t="s">
        <v>194</v>
      </c>
      <c r="P2" s="55"/>
      <c r="Q2" s="58"/>
      <c r="R2" s="6" t="s">
        <v>3</v>
      </c>
      <c r="T2" s="5" t="s">
        <v>194</v>
      </c>
      <c r="U2" s="81"/>
      <c r="V2" s="81"/>
      <c r="W2" s="6"/>
    </row>
    <row r="3" spans="1:23" x14ac:dyDescent="0.25">
      <c r="J3" s="155" t="s">
        <v>42</v>
      </c>
      <c r="K3" s="155"/>
      <c r="L3" s="9"/>
      <c r="M3" s="10"/>
      <c r="N3" s="49"/>
      <c r="Q3" s="58"/>
      <c r="R3" s="4" t="s">
        <v>93</v>
      </c>
      <c r="T3" s="5"/>
      <c r="U3" s="81"/>
      <c r="V3" s="81"/>
      <c r="W3" s="49"/>
    </row>
    <row r="4" spans="1:23" x14ac:dyDescent="0.25">
      <c r="A4" s="12" t="s">
        <v>71</v>
      </c>
      <c r="J4" s="33"/>
      <c r="K4" s="49" t="s">
        <v>4</v>
      </c>
      <c r="L4" s="3"/>
      <c r="M4" s="10"/>
      <c r="N4" s="49"/>
      <c r="O4" s="59" t="s">
        <v>94</v>
      </c>
      <c r="P4" s="60"/>
      <c r="Q4" s="60"/>
      <c r="R4" s="4" t="s">
        <v>6</v>
      </c>
      <c r="T4" s="82" t="s">
        <v>127</v>
      </c>
      <c r="U4" s="81"/>
      <c r="V4" s="81"/>
      <c r="W4" s="4"/>
    </row>
    <row r="5" spans="1:23" x14ac:dyDescent="0.25">
      <c r="A5" s="10" t="s">
        <v>43</v>
      </c>
      <c r="B5" s="12"/>
      <c r="C5" s="12"/>
      <c r="D5" s="12"/>
      <c r="E5" s="12"/>
      <c r="J5" s="12"/>
      <c r="K5" s="49"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64</v>
      </c>
      <c r="Q11" s="69">
        <v>97</v>
      </c>
      <c r="R11" s="69">
        <v>161</v>
      </c>
      <c r="T11" s="1" t="s">
        <v>128</v>
      </c>
      <c r="U11" s="18">
        <v>28458</v>
      </c>
      <c r="V11" s="18">
        <v>28995</v>
      </c>
      <c r="W11" s="18">
        <v>57449</v>
      </c>
    </row>
    <row r="12" spans="1:23" x14ac:dyDescent="0.25">
      <c r="A12" s="42"/>
      <c r="B12" s="10"/>
      <c r="C12" s="10"/>
      <c r="D12" s="10"/>
      <c r="E12" s="10"/>
      <c r="F12" s="10"/>
      <c r="G12" s="10"/>
      <c r="H12" s="10"/>
      <c r="I12" s="10"/>
      <c r="J12" s="10"/>
      <c r="K12" s="10"/>
      <c r="L12" s="18"/>
      <c r="M12" s="18"/>
      <c r="N12" s="18"/>
      <c r="O12" s="68" t="s">
        <v>98</v>
      </c>
      <c r="P12" s="69">
        <v>524</v>
      </c>
      <c r="Q12" s="69">
        <v>314</v>
      </c>
      <c r="R12" s="69">
        <v>844</v>
      </c>
      <c r="T12" s="1"/>
      <c r="U12" s="39"/>
      <c r="V12" s="39"/>
      <c r="W12" s="39"/>
    </row>
    <row r="13" spans="1:23" x14ac:dyDescent="0.25">
      <c r="A13" s="38" t="s">
        <v>55</v>
      </c>
      <c r="B13" s="39">
        <v>1766</v>
      </c>
      <c r="C13" s="39">
        <v>312</v>
      </c>
      <c r="D13" s="39">
        <v>594</v>
      </c>
      <c r="E13" s="39">
        <v>581</v>
      </c>
      <c r="F13" s="39">
        <v>530</v>
      </c>
      <c r="G13" s="39">
        <v>676</v>
      </c>
      <c r="H13" s="39">
        <v>335</v>
      </c>
      <c r="I13" s="39">
        <v>84</v>
      </c>
      <c r="J13" s="39">
        <v>27</v>
      </c>
      <c r="K13" s="39">
        <v>4899</v>
      </c>
      <c r="L13" s="18"/>
      <c r="M13" s="18"/>
      <c r="N13" s="18"/>
      <c r="O13" s="68" t="s">
        <v>99</v>
      </c>
      <c r="P13" s="69">
        <v>3</v>
      </c>
      <c r="Q13" s="69">
        <v>0</v>
      </c>
      <c r="R13" s="69">
        <v>3</v>
      </c>
      <c r="T13" s="1" t="s">
        <v>129</v>
      </c>
      <c r="U13" s="39"/>
      <c r="V13" s="39"/>
      <c r="W13" s="39"/>
    </row>
    <row r="14" spans="1:23" x14ac:dyDescent="0.25">
      <c r="A14" s="38" t="s">
        <v>68</v>
      </c>
      <c r="B14" s="39">
        <v>873</v>
      </c>
      <c r="C14" s="39">
        <v>194</v>
      </c>
      <c r="D14" s="39">
        <v>178</v>
      </c>
      <c r="E14" s="39">
        <v>205</v>
      </c>
      <c r="F14" s="39">
        <v>172</v>
      </c>
      <c r="G14" s="39">
        <v>217</v>
      </c>
      <c r="H14" s="39">
        <v>169</v>
      </c>
      <c r="I14" s="39">
        <v>64</v>
      </c>
      <c r="J14" s="39">
        <v>11</v>
      </c>
      <c r="K14" s="39">
        <v>2083</v>
      </c>
      <c r="L14" s="18"/>
      <c r="M14" s="18"/>
      <c r="N14" s="18"/>
      <c r="O14" s="68" t="s">
        <v>100</v>
      </c>
      <c r="P14" s="69">
        <v>3</v>
      </c>
      <c r="Q14" s="69">
        <v>0</v>
      </c>
      <c r="R14" s="69">
        <v>3</v>
      </c>
      <c r="T14" s="87" t="s">
        <v>12</v>
      </c>
      <c r="U14" s="18">
        <v>1815</v>
      </c>
      <c r="V14" s="18">
        <v>1710</v>
      </c>
      <c r="W14" s="18">
        <v>3523</v>
      </c>
    </row>
    <row r="15" spans="1:23" x14ac:dyDescent="0.25">
      <c r="A15" s="38" t="s">
        <v>56</v>
      </c>
      <c r="B15" s="39">
        <v>354</v>
      </c>
      <c r="C15" s="39">
        <v>324</v>
      </c>
      <c r="D15" s="39">
        <v>316</v>
      </c>
      <c r="E15" s="39">
        <v>323</v>
      </c>
      <c r="F15" s="39">
        <v>298</v>
      </c>
      <c r="G15" s="39">
        <v>373</v>
      </c>
      <c r="H15" s="39">
        <v>462</v>
      </c>
      <c r="I15" s="39">
        <v>256</v>
      </c>
      <c r="J15" s="39">
        <v>65</v>
      </c>
      <c r="K15" s="39">
        <v>2777</v>
      </c>
      <c r="L15" s="18"/>
      <c r="M15" s="18"/>
      <c r="N15" s="18"/>
      <c r="O15" s="68" t="s">
        <v>101</v>
      </c>
      <c r="P15" s="69">
        <v>23</v>
      </c>
      <c r="Q15" s="69">
        <v>3</v>
      </c>
      <c r="R15" s="69">
        <v>25</v>
      </c>
      <c r="T15" s="87" t="s">
        <v>130</v>
      </c>
      <c r="U15" s="18">
        <v>3868</v>
      </c>
      <c r="V15" s="18">
        <v>3783</v>
      </c>
      <c r="W15" s="18">
        <v>7653</v>
      </c>
    </row>
    <row r="16" spans="1:23" x14ac:dyDescent="0.25">
      <c r="A16" s="38" t="s">
        <v>57</v>
      </c>
      <c r="B16" s="39">
        <v>139</v>
      </c>
      <c r="C16" s="39">
        <v>232</v>
      </c>
      <c r="D16" s="39">
        <v>243</v>
      </c>
      <c r="E16" s="39">
        <v>285</v>
      </c>
      <c r="F16" s="39">
        <v>267</v>
      </c>
      <c r="G16" s="39">
        <v>356</v>
      </c>
      <c r="H16" s="39">
        <v>1024</v>
      </c>
      <c r="I16" s="39">
        <v>716</v>
      </c>
      <c r="J16" s="39">
        <v>154</v>
      </c>
      <c r="K16" s="39">
        <v>3410</v>
      </c>
      <c r="L16" s="21"/>
      <c r="M16" s="21"/>
      <c r="N16" s="21"/>
      <c r="O16" s="68" t="s">
        <v>102</v>
      </c>
      <c r="P16" s="69">
        <v>10229</v>
      </c>
      <c r="Q16" s="69">
        <v>8630</v>
      </c>
      <c r="R16" s="69">
        <v>18856</v>
      </c>
      <c r="T16" s="87" t="s">
        <v>131</v>
      </c>
      <c r="U16" s="18">
        <v>2011</v>
      </c>
      <c r="V16" s="18">
        <v>1893</v>
      </c>
      <c r="W16" s="18">
        <v>3906</v>
      </c>
    </row>
    <row r="17" spans="1:23" x14ac:dyDescent="0.25">
      <c r="A17" s="38" t="s">
        <v>58</v>
      </c>
      <c r="B17" s="39">
        <v>155</v>
      </c>
      <c r="C17" s="39">
        <v>227</v>
      </c>
      <c r="D17" s="39">
        <v>287</v>
      </c>
      <c r="E17" s="39">
        <v>288</v>
      </c>
      <c r="F17" s="39">
        <v>310</v>
      </c>
      <c r="G17" s="39">
        <v>370</v>
      </c>
      <c r="H17" s="39">
        <v>792</v>
      </c>
      <c r="I17" s="39">
        <v>603</v>
      </c>
      <c r="J17" s="39">
        <v>210</v>
      </c>
      <c r="K17" s="39">
        <v>3246</v>
      </c>
      <c r="L17" s="18"/>
      <c r="M17" s="18"/>
      <c r="N17" s="18"/>
      <c r="O17" s="68" t="s">
        <v>103</v>
      </c>
      <c r="P17" s="69">
        <v>607</v>
      </c>
      <c r="Q17" s="69">
        <v>629</v>
      </c>
      <c r="R17" s="69">
        <v>1238</v>
      </c>
      <c r="T17" s="87" t="s">
        <v>29</v>
      </c>
      <c r="U17" s="18">
        <v>1737</v>
      </c>
      <c r="V17" s="18">
        <v>1572</v>
      </c>
      <c r="W17" s="18">
        <v>3315</v>
      </c>
    </row>
    <row r="18" spans="1:23" x14ac:dyDescent="0.25">
      <c r="A18" s="38" t="s">
        <v>59</v>
      </c>
      <c r="B18" s="39">
        <v>159</v>
      </c>
      <c r="C18" s="39">
        <v>326</v>
      </c>
      <c r="D18" s="39">
        <v>372</v>
      </c>
      <c r="E18" s="39">
        <v>401</v>
      </c>
      <c r="F18" s="39">
        <v>440</v>
      </c>
      <c r="G18" s="39">
        <v>471</v>
      </c>
      <c r="H18" s="39">
        <v>615</v>
      </c>
      <c r="I18" s="39">
        <v>339</v>
      </c>
      <c r="J18" s="39">
        <v>100</v>
      </c>
      <c r="K18" s="39">
        <v>3225</v>
      </c>
      <c r="L18" s="18"/>
      <c r="M18" s="18"/>
      <c r="N18" s="18"/>
      <c r="O18" s="68" t="s">
        <v>104</v>
      </c>
      <c r="P18" s="69">
        <v>308</v>
      </c>
      <c r="Q18" s="69">
        <v>14</v>
      </c>
      <c r="R18" s="69">
        <v>313</v>
      </c>
      <c r="T18" s="88" t="s">
        <v>132</v>
      </c>
      <c r="U18" s="18">
        <v>3509</v>
      </c>
      <c r="V18" s="18">
        <v>3574</v>
      </c>
      <c r="W18" s="18">
        <v>7084</v>
      </c>
    </row>
    <row r="19" spans="1:23" x14ac:dyDescent="0.25">
      <c r="A19" s="38" t="s">
        <v>60</v>
      </c>
      <c r="B19" s="39">
        <v>83</v>
      </c>
      <c r="C19" s="39">
        <v>436</v>
      </c>
      <c r="D19" s="39">
        <v>496</v>
      </c>
      <c r="E19" s="39">
        <v>489</v>
      </c>
      <c r="F19" s="39">
        <v>505</v>
      </c>
      <c r="G19" s="39">
        <v>441</v>
      </c>
      <c r="H19" s="39">
        <v>420</v>
      </c>
      <c r="I19" s="39">
        <v>197</v>
      </c>
      <c r="J19" s="39">
        <v>57</v>
      </c>
      <c r="K19" s="39">
        <v>3124</v>
      </c>
      <c r="L19" s="18"/>
      <c r="M19" s="18"/>
      <c r="N19" s="18"/>
      <c r="O19" s="68" t="s">
        <v>105</v>
      </c>
      <c r="P19" s="69">
        <v>118</v>
      </c>
      <c r="Q19" s="69">
        <v>3</v>
      </c>
      <c r="R19" s="69">
        <v>124</v>
      </c>
      <c r="T19" s="88" t="s">
        <v>133</v>
      </c>
      <c r="U19" s="18">
        <v>3794</v>
      </c>
      <c r="V19" s="18">
        <v>3879</v>
      </c>
      <c r="W19" s="18">
        <v>7678</v>
      </c>
    </row>
    <row r="20" spans="1:23" x14ac:dyDescent="0.25">
      <c r="A20" s="38" t="s">
        <v>61</v>
      </c>
      <c r="B20" s="39">
        <v>40</v>
      </c>
      <c r="C20" s="39">
        <v>412</v>
      </c>
      <c r="D20" s="39">
        <v>740</v>
      </c>
      <c r="E20" s="39">
        <v>708</v>
      </c>
      <c r="F20" s="39">
        <v>687</v>
      </c>
      <c r="G20" s="39">
        <v>596</v>
      </c>
      <c r="H20" s="39">
        <v>323</v>
      </c>
      <c r="I20" s="39">
        <v>113</v>
      </c>
      <c r="J20" s="39">
        <v>39</v>
      </c>
      <c r="K20" s="39">
        <v>3664</v>
      </c>
      <c r="L20" s="18"/>
      <c r="M20" s="18"/>
      <c r="N20" s="18"/>
      <c r="O20" s="68" t="s">
        <v>106</v>
      </c>
      <c r="P20" s="69">
        <v>103</v>
      </c>
      <c r="Q20" s="69">
        <v>16</v>
      </c>
      <c r="R20" s="69">
        <v>117</v>
      </c>
      <c r="T20" s="88" t="s">
        <v>134</v>
      </c>
      <c r="U20" s="18">
        <v>3967</v>
      </c>
      <c r="V20" s="18">
        <v>3999</v>
      </c>
      <c r="W20" s="18">
        <v>7971</v>
      </c>
    </row>
    <row r="21" spans="1:23" x14ac:dyDescent="0.25">
      <c r="A21" s="38" t="s">
        <v>62</v>
      </c>
      <c r="B21" s="39">
        <v>26</v>
      </c>
      <c r="C21" s="39">
        <v>306</v>
      </c>
      <c r="D21" s="39">
        <v>955</v>
      </c>
      <c r="E21" s="39">
        <v>866</v>
      </c>
      <c r="F21" s="39">
        <v>1008</v>
      </c>
      <c r="G21" s="39">
        <v>720</v>
      </c>
      <c r="H21" s="39">
        <v>309</v>
      </c>
      <c r="I21" s="39">
        <v>89</v>
      </c>
      <c r="J21" s="39">
        <v>25</v>
      </c>
      <c r="K21" s="39">
        <v>4297</v>
      </c>
      <c r="L21" s="18"/>
      <c r="M21" s="18"/>
      <c r="N21" s="18"/>
      <c r="O21" s="68" t="s">
        <v>107</v>
      </c>
      <c r="P21" s="69">
        <v>266</v>
      </c>
      <c r="Q21" s="69">
        <v>68</v>
      </c>
      <c r="R21" s="69">
        <v>330</v>
      </c>
      <c r="T21" s="88" t="s">
        <v>135</v>
      </c>
      <c r="U21" s="18">
        <v>3335</v>
      </c>
      <c r="V21" s="18">
        <v>3582</v>
      </c>
      <c r="W21" s="18">
        <v>6914</v>
      </c>
    </row>
    <row r="22" spans="1:23" x14ac:dyDescent="0.25">
      <c r="A22" s="38" t="s">
        <v>63</v>
      </c>
      <c r="B22" s="39">
        <v>4</v>
      </c>
      <c r="C22" s="39">
        <v>145</v>
      </c>
      <c r="D22" s="39">
        <v>724</v>
      </c>
      <c r="E22" s="39">
        <v>682</v>
      </c>
      <c r="F22" s="39">
        <v>751</v>
      </c>
      <c r="G22" s="39">
        <v>513</v>
      </c>
      <c r="H22" s="39">
        <v>214</v>
      </c>
      <c r="I22" s="39">
        <v>37</v>
      </c>
      <c r="J22" s="39">
        <v>9</v>
      </c>
      <c r="K22" s="39">
        <v>3071</v>
      </c>
      <c r="L22" s="21"/>
      <c r="M22" s="21"/>
      <c r="N22" s="21"/>
      <c r="O22" s="68" t="s">
        <v>108</v>
      </c>
      <c r="P22" s="69">
        <v>207</v>
      </c>
      <c r="Q22" s="69">
        <v>207</v>
      </c>
      <c r="R22" s="69">
        <v>412</v>
      </c>
      <c r="T22" s="88" t="s">
        <v>136</v>
      </c>
      <c r="U22" s="18">
        <v>2695</v>
      </c>
      <c r="V22" s="18">
        <v>2867</v>
      </c>
      <c r="W22" s="18">
        <v>5558</v>
      </c>
    </row>
    <row r="23" spans="1:23" x14ac:dyDescent="0.25">
      <c r="A23" s="38" t="s">
        <v>64</v>
      </c>
      <c r="B23" s="39">
        <v>3</v>
      </c>
      <c r="C23" s="39">
        <v>58</v>
      </c>
      <c r="D23" s="39">
        <v>583</v>
      </c>
      <c r="E23" s="39">
        <v>657</v>
      </c>
      <c r="F23" s="39">
        <v>640</v>
      </c>
      <c r="G23" s="39">
        <v>444</v>
      </c>
      <c r="H23" s="39">
        <v>119</v>
      </c>
      <c r="I23" s="39">
        <v>32</v>
      </c>
      <c r="J23" s="39">
        <v>5</v>
      </c>
      <c r="K23" s="39">
        <v>2547</v>
      </c>
      <c r="L23" s="18"/>
      <c r="M23" s="18"/>
      <c r="N23" s="18"/>
      <c r="O23" s="70" t="s">
        <v>109</v>
      </c>
      <c r="P23" s="71">
        <v>12450</v>
      </c>
      <c r="Q23" s="71">
        <v>9986</v>
      </c>
      <c r="R23" s="71">
        <v>22432</v>
      </c>
      <c r="T23" s="88" t="s">
        <v>137</v>
      </c>
      <c r="U23" s="18">
        <v>1353</v>
      </c>
      <c r="V23" s="18">
        <v>1581</v>
      </c>
      <c r="W23" s="18">
        <v>2933</v>
      </c>
    </row>
    <row r="24" spans="1:23" x14ac:dyDescent="0.25">
      <c r="A24" s="38" t="s">
        <v>65</v>
      </c>
      <c r="B24" s="39">
        <v>0</v>
      </c>
      <c r="C24" s="39">
        <v>31</v>
      </c>
      <c r="D24" s="39">
        <v>366</v>
      </c>
      <c r="E24" s="39">
        <v>478</v>
      </c>
      <c r="F24" s="39">
        <v>513</v>
      </c>
      <c r="G24" s="39">
        <v>376</v>
      </c>
      <c r="H24" s="39">
        <v>97</v>
      </c>
      <c r="I24" s="39">
        <v>16</v>
      </c>
      <c r="J24" s="39">
        <v>8</v>
      </c>
      <c r="K24" s="39">
        <v>1881</v>
      </c>
      <c r="L24" s="18"/>
      <c r="M24" s="18"/>
      <c r="N24" s="18"/>
      <c r="O24" s="72"/>
      <c r="T24" s="88" t="s">
        <v>138</v>
      </c>
      <c r="U24" s="18">
        <v>366</v>
      </c>
      <c r="V24" s="18">
        <v>558</v>
      </c>
      <c r="W24" s="18">
        <v>922</v>
      </c>
    </row>
    <row r="25" spans="1:23" x14ac:dyDescent="0.25">
      <c r="A25" s="38" t="s">
        <v>66</v>
      </c>
      <c r="B25" s="39">
        <v>0</v>
      </c>
      <c r="C25" s="39">
        <v>62</v>
      </c>
      <c r="D25" s="39">
        <v>534</v>
      </c>
      <c r="E25" s="39">
        <v>853</v>
      </c>
      <c r="F25" s="39">
        <v>874</v>
      </c>
      <c r="G25" s="39">
        <v>535</v>
      </c>
      <c r="H25" s="39">
        <v>129</v>
      </c>
      <c r="I25" s="39">
        <v>23</v>
      </c>
      <c r="J25" s="39">
        <v>3</v>
      </c>
      <c r="K25" s="39">
        <v>3021</v>
      </c>
      <c r="L25" s="18"/>
      <c r="M25" s="18"/>
      <c r="N25" s="18"/>
      <c r="O25" s="56" t="s">
        <v>110</v>
      </c>
      <c r="T25" s="10"/>
      <c r="U25" s="39"/>
      <c r="V25" s="39"/>
      <c r="W25" s="39"/>
    </row>
    <row r="26" spans="1:23" x14ac:dyDescent="0.25">
      <c r="A26" s="38" t="s">
        <v>67</v>
      </c>
      <c r="B26" s="39">
        <v>7</v>
      </c>
      <c r="C26" s="39">
        <v>15</v>
      </c>
      <c r="D26" s="39">
        <v>168</v>
      </c>
      <c r="E26" s="39">
        <v>396</v>
      </c>
      <c r="F26" s="39">
        <v>468</v>
      </c>
      <c r="G26" s="39">
        <v>312</v>
      </c>
      <c r="H26" s="39">
        <v>78</v>
      </c>
      <c r="I26" s="39">
        <v>22</v>
      </c>
      <c r="J26" s="39">
        <v>7</v>
      </c>
      <c r="K26" s="39">
        <v>1475</v>
      </c>
      <c r="L26" s="18"/>
      <c r="M26" s="18"/>
      <c r="N26" s="18"/>
      <c r="O26" s="68" t="s">
        <v>111</v>
      </c>
      <c r="T26" s="10" t="s">
        <v>139</v>
      </c>
      <c r="U26" s="39"/>
      <c r="V26" s="39"/>
      <c r="W26" s="39"/>
    </row>
    <row r="27" spans="1:23" x14ac:dyDescent="0.25">
      <c r="L27" s="18"/>
      <c r="M27" s="18"/>
      <c r="N27" s="18"/>
      <c r="O27" s="73" t="s">
        <v>98</v>
      </c>
      <c r="P27" s="69">
        <v>44</v>
      </c>
      <c r="Q27" s="69">
        <v>37</v>
      </c>
      <c r="R27" s="69">
        <v>77</v>
      </c>
      <c r="T27" s="88" t="s">
        <v>140</v>
      </c>
      <c r="U27" s="18">
        <v>26701</v>
      </c>
      <c r="V27" s="18">
        <v>27809</v>
      </c>
      <c r="W27" s="18">
        <v>54512</v>
      </c>
    </row>
    <row r="28" spans="1:23" x14ac:dyDescent="0.25">
      <c r="A28" s="10" t="s">
        <v>73</v>
      </c>
      <c r="B28" s="39">
        <v>293</v>
      </c>
      <c r="C28" s="39">
        <v>231</v>
      </c>
      <c r="D28" s="39">
        <v>523</v>
      </c>
      <c r="E28" s="39">
        <v>466</v>
      </c>
      <c r="F28" s="39">
        <v>512</v>
      </c>
      <c r="G28" s="39">
        <v>533</v>
      </c>
      <c r="H28" s="39">
        <v>455</v>
      </c>
      <c r="I28" s="39">
        <v>343</v>
      </c>
      <c r="J28" s="39">
        <v>206</v>
      </c>
      <c r="K28" s="39">
        <v>3555</v>
      </c>
      <c r="L28" s="21"/>
      <c r="M28" s="21"/>
      <c r="N28" s="21"/>
      <c r="O28" s="73" t="s">
        <v>99</v>
      </c>
      <c r="P28" s="69">
        <v>0</v>
      </c>
      <c r="Q28" s="69">
        <v>0</v>
      </c>
      <c r="R28" s="69">
        <v>0</v>
      </c>
      <c r="T28" s="88" t="s">
        <v>141</v>
      </c>
      <c r="U28" s="18">
        <v>1758</v>
      </c>
      <c r="V28" s="18">
        <v>1180</v>
      </c>
      <c r="W28" s="18">
        <v>2935</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3906</v>
      </c>
      <c r="C30" s="40">
        <v>3315</v>
      </c>
      <c r="D30" s="40">
        <v>7084</v>
      </c>
      <c r="E30" s="40">
        <v>7678</v>
      </c>
      <c r="F30" s="40">
        <v>7971</v>
      </c>
      <c r="G30" s="40">
        <v>6914</v>
      </c>
      <c r="H30" s="40">
        <v>5558</v>
      </c>
      <c r="I30" s="40">
        <v>2933</v>
      </c>
      <c r="J30" s="40">
        <v>922</v>
      </c>
      <c r="K30" s="40">
        <v>46275</v>
      </c>
      <c r="L30" s="18"/>
      <c r="M30" s="18"/>
      <c r="N30" s="18"/>
      <c r="O30" s="73" t="s">
        <v>102</v>
      </c>
      <c r="P30" s="69">
        <v>127</v>
      </c>
      <c r="Q30" s="69">
        <v>118</v>
      </c>
      <c r="R30" s="69">
        <v>242</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9</v>
      </c>
      <c r="Q31" s="69">
        <v>14</v>
      </c>
      <c r="R31" s="69">
        <v>25</v>
      </c>
      <c r="T31" s="88" t="s">
        <v>143</v>
      </c>
      <c r="U31" s="18">
        <v>472</v>
      </c>
      <c r="V31" s="18">
        <v>519</v>
      </c>
      <c r="W31" s="18">
        <v>997</v>
      </c>
    </row>
    <row r="32" spans="1:23" x14ac:dyDescent="0.25">
      <c r="A32" s="41" t="s">
        <v>69</v>
      </c>
      <c r="L32" s="18"/>
      <c r="M32" s="18"/>
      <c r="N32" s="18"/>
      <c r="O32" s="73" t="s">
        <v>107</v>
      </c>
      <c r="P32" s="69">
        <v>0</v>
      </c>
      <c r="Q32" s="69">
        <v>0</v>
      </c>
      <c r="R32" s="69">
        <v>0</v>
      </c>
      <c r="T32" s="88" t="s">
        <v>144</v>
      </c>
      <c r="U32" s="18">
        <v>16</v>
      </c>
      <c r="V32" s="18">
        <v>12</v>
      </c>
      <c r="W32" s="18">
        <v>26</v>
      </c>
    </row>
    <row r="33" spans="1:23" x14ac:dyDescent="0.25">
      <c r="L33" s="18"/>
      <c r="M33" s="18"/>
      <c r="N33" s="18"/>
      <c r="O33" s="74" t="s">
        <v>31</v>
      </c>
      <c r="P33" s="71">
        <v>177</v>
      </c>
      <c r="Q33" s="71">
        <v>175</v>
      </c>
      <c r="R33" s="71">
        <v>356</v>
      </c>
      <c r="T33" s="88" t="s">
        <v>145</v>
      </c>
      <c r="U33" s="18">
        <v>4</v>
      </c>
      <c r="V33" s="18">
        <v>6</v>
      </c>
      <c r="W33" s="18">
        <v>15</v>
      </c>
    </row>
    <row r="34" spans="1:23" x14ac:dyDescent="0.25">
      <c r="A34" s="8" t="s">
        <v>70</v>
      </c>
      <c r="L34" s="21"/>
      <c r="M34" s="21"/>
      <c r="N34" s="21"/>
      <c r="O34" s="68" t="s">
        <v>112</v>
      </c>
      <c r="T34" s="23" t="s">
        <v>31</v>
      </c>
      <c r="U34" s="21">
        <v>500</v>
      </c>
      <c r="V34" s="21">
        <v>543</v>
      </c>
      <c r="W34" s="21">
        <v>1034</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30</v>
      </c>
      <c r="Q37" s="69">
        <v>39</v>
      </c>
      <c r="R37" s="69">
        <v>70</v>
      </c>
      <c r="T37" s="88" t="s">
        <v>147</v>
      </c>
      <c r="U37" s="18">
        <v>18612</v>
      </c>
      <c r="V37" s="18">
        <v>18649</v>
      </c>
      <c r="W37" s="18">
        <v>37263</v>
      </c>
    </row>
    <row r="38" spans="1:23" x14ac:dyDescent="0.25">
      <c r="A38" s="99" t="s">
        <v>81</v>
      </c>
      <c r="B38" s="103">
        <f>SUM(B28:D28)</f>
        <v>1047</v>
      </c>
      <c r="C38" s="103">
        <f>SUM(B13:D13)</f>
        <v>2672</v>
      </c>
      <c r="D38" s="103">
        <f>SUM(B14:D18)</f>
        <v>4379</v>
      </c>
      <c r="E38" s="104">
        <f>SUM(B19:D21)</f>
        <v>3494</v>
      </c>
      <c r="F38" s="104">
        <f>SUM(B22:D26)</f>
        <v>2700</v>
      </c>
      <c r="G38" s="103">
        <f>SUM(B38:F38)</f>
        <v>14292</v>
      </c>
      <c r="H38" s="105">
        <f>SUM(C38:F38)</f>
        <v>13245</v>
      </c>
      <c r="L38" s="18"/>
      <c r="M38" s="18"/>
      <c r="N38" s="18"/>
      <c r="O38" s="73" t="s">
        <v>103</v>
      </c>
      <c r="P38" s="69">
        <v>14</v>
      </c>
      <c r="Q38" s="69">
        <v>30</v>
      </c>
      <c r="R38" s="69">
        <v>42</v>
      </c>
      <c r="T38" s="88" t="s">
        <v>148</v>
      </c>
      <c r="U38" s="18">
        <v>8037</v>
      </c>
      <c r="V38" s="18">
        <v>8656</v>
      </c>
      <c r="W38" s="18">
        <v>16696</v>
      </c>
    </row>
    <row r="39" spans="1:23" x14ac:dyDescent="0.25">
      <c r="A39" s="99" t="s">
        <v>82</v>
      </c>
      <c r="B39" s="103">
        <f>SUM(C28:D28)</f>
        <v>754</v>
      </c>
      <c r="C39" s="103">
        <f>SUM(C13:D13)</f>
        <v>906</v>
      </c>
      <c r="D39" s="103">
        <f>SUM(C14:D18)</f>
        <v>2699</v>
      </c>
      <c r="E39" s="104">
        <f>SUM(C19:D21)</f>
        <v>3345</v>
      </c>
      <c r="F39" s="104">
        <f>SUM(C22:D26)</f>
        <v>2686</v>
      </c>
      <c r="G39" s="103">
        <f t="shared" ref="G39:G41" si="0">SUM(B39:F39)</f>
        <v>10390</v>
      </c>
      <c r="H39" s="105">
        <f t="shared" ref="H39:H41" si="1">SUM(C39:F39)</f>
        <v>9636</v>
      </c>
      <c r="L39" s="18"/>
      <c r="M39" s="18"/>
      <c r="N39" s="18" t="e">
        <f>+H50:H51+H76:H98</f>
        <v>#VALUE!</v>
      </c>
      <c r="O39" s="73" t="s">
        <v>107</v>
      </c>
      <c r="P39" s="69">
        <v>7</v>
      </c>
      <c r="Q39" s="69">
        <v>4</v>
      </c>
      <c r="R39" s="69">
        <v>12</v>
      </c>
      <c r="T39" s="10"/>
      <c r="U39" s="39"/>
      <c r="V39" s="39"/>
      <c r="W39" s="39"/>
    </row>
    <row r="40" spans="1:23" ht="14.45" customHeight="1" x14ac:dyDescent="0.25">
      <c r="A40" s="106" t="s">
        <v>83</v>
      </c>
      <c r="B40" s="107">
        <f>SUM(E28:F28)</f>
        <v>978</v>
      </c>
      <c r="C40" s="107">
        <f>SUM(E13:F13)</f>
        <v>1111</v>
      </c>
      <c r="D40" s="107">
        <f>SUM(E14:F18)</f>
        <v>2989</v>
      </c>
      <c r="E40" s="108">
        <f>SUM(E19:F21)</f>
        <v>4263</v>
      </c>
      <c r="F40" s="108">
        <f>SUM(E22:F26)</f>
        <v>6312</v>
      </c>
      <c r="G40" s="103">
        <f t="shared" si="0"/>
        <v>15653</v>
      </c>
      <c r="H40" s="105">
        <f t="shared" si="1"/>
        <v>14675</v>
      </c>
      <c r="L40" s="22"/>
      <c r="M40" s="22"/>
      <c r="N40" s="22"/>
      <c r="O40" s="74" t="s">
        <v>31</v>
      </c>
      <c r="P40" s="71">
        <v>51</v>
      </c>
      <c r="Q40" s="71">
        <v>76</v>
      </c>
      <c r="R40" s="71">
        <v>125</v>
      </c>
      <c r="T40" s="10" t="s">
        <v>149</v>
      </c>
      <c r="U40" s="39"/>
      <c r="V40" s="39"/>
      <c r="W40" s="39"/>
    </row>
    <row r="41" spans="1:23" x14ac:dyDescent="0.25">
      <c r="A41" s="99" t="s">
        <v>84</v>
      </c>
      <c r="B41" s="103">
        <f>SUM(G28:J28)</f>
        <v>1537</v>
      </c>
      <c r="C41" s="103">
        <f>SUM(G13:J13)</f>
        <v>1122</v>
      </c>
      <c r="D41" s="103">
        <f>SUM(G14:J18)</f>
        <v>7367</v>
      </c>
      <c r="E41" s="104">
        <f>SUM(G19:J21)</f>
        <v>3329</v>
      </c>
      <c r="F41" s="104">
        <f>SUM(G22:J26)</f>
        <v>2979</v>
      </c>
      <c r="G41" s="103">
        <f t="shared" si="0"/>
        <v>16334</v>
      </c>
      <c r="H41" s="105">
        <f t="shared" si="1"/>
        <v>14797</v>
      </c>
      <c r="L41" s="25"/>
      <c r="M41" s="25"/>
      <c r="N41" s="25"/>
      <c r="O41" s="68" t="s">
        <v>113</v>
      </c>
      <c r="P41" s="69">
        <v>112</v>
      </c>
      <c r="Q41" s="69">
        <v>57</v>
      </c>
      <c r="R41" s="69">
        <v>172</v>
      </c>
      <c r="T41" s="88" t="s">
        <v>150</v>
      </c>
      <c r="U41" s="18">
        <v>23620</v>
      </c>
      <c r="V41" s="18">
        <v>23845</v>
      </c>
      <c r="W41" s="18">
        <v>47468</v>
      </c>
    </row>
    <row r="42" spans="1:23" x14ac:dyDescent="0.25">
      <c r="A42" s="109" t="s">
        <v>92</v>
      </c>
      <c r="B42" s="107">
        <f>B38+SUM(B40:B41)</f>
        <v>3562</v>
      </c>
      <c r="C42" s="107">
        <f t="shared" ref="C42:H42" si="2">C38+SUM(C40:C41)</f>
        <v>4905</v>
      </c>
      <c r="D42" s="107">
        <f t="shared" si="2"/>
        <v>14735</v>
      </c>
      <c r="E42" s="107">
        <f t="shared" si="2"/>
        <v>11086</v>
      </c>
      <c r="F42" s="107">
        <f t="shared" si="2"/>
        <v>11991</v>
      </c>
      <c r="G42" s="107">
        <f t="shared" si="2"/>
        <v>46279</v>
      </c>
      <c r="H42" s="110">
        <f t="shared" si="2"/>
        <v>42717</v>
      </c>
      <c r="L42" s="18"/>
      <c r="M42" s="18"/>
      <c r="N42" s="18"/>
      <c r="O42" s="70" t="s">
        <v>114</v>
      </c>
      <c r="P42" s="71">
        <v>343</v>
      </c>
      <c r="Q42" s="71">
        <v>306</v>
      </c>
      <c r="R42" s="71">
        <v>649</v>
      </c>
      <c r="T42" s="88" t="s">
        <v>151</v>
      </c>
      <c r="U42" s="18">
        <v>3169</v>
      </c>
      <c r="V42" s="18">
        <v>3622</v>
      </c>
      <c r="W42" s="18">
        <v>6796</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23771</v>
      </c>
      <c r="V44" s="18">
        <v>24282</v>
      </c>
      <c r="W44" s="18">
        <v>48047</v>
      </c>
    </row>
    <row r="45" spans="1:23" x14ac:dyDescent="0.25">
      <c r="A45" s="114" t="s">
        <v>126</v>
      </c>
      <c r="B45" s="103">
        <f>SUM(W14:W24)</f>
        <v>57457</v>
      </c>
      <c r="C45" s="103"/>
      <c r="D45" s="103"/>
      <c r="E45" s="112"/>
      <c r="F45" s="113"/>
      <c r="G45" s="103"/>
      <c r="H45" s="105"/>
      <c r="L45" s="18"/>
      <c r="M45" s="18"/>
      <c r="N45" s="18"/>
      <c r="O45" s="68" t="s">
        <v>116</v>
      </c>
      <c r="P45" s="69">
        <v>21</v>
      </c>
      <c r="Q45" s="69">
        <v>32</v>
      </c>
      <c r="R45" s="69">
        <v>52</v>
      </c>
      <c r="T45" s="10"/>
      <c r="U45" s="39"/>
      <c r="V45" s="39"/>
      <c r="W45" s="39"/>
    </row>
    <row r="46" spans="1:23" x14ac:dyDescent="0.25">
      <c r="A46" s="106" t="s">
        <v>74</v>
      </c>
      <c r="B46" s="107">
        <f>SUM(W16:W24)</f>
        <v>46281</v>
      </c>
      <c r="C46" s="107"/>
      <c r="D46" s="107"/>
      <c r="E46" s="115"/>
      <c r="F46" s="115"/>
      <c r="G46" s="107"/>
      <c r="H46" s="110"/>
      <c r="L46" s="27"/>
      <c r="M46" s="27"/>
      <c r="N46" s="27"/>
      <c r="O46" s="68" t="s">
        <v>117</v>
      </c>
      <c r="P46" s="69">
        <v>9</v>
      </c>
      <c r="Q46" s="69">
        <v>0</v>
      </c>
      <c r="R46" s="69">
        <v>7</v>
      </c>
      <c r="T46" s="41" t="s">
        <v>153</v>
      </c>
      <c r="U46" s="39"/>
      <c r="V46" s="39"/>
      <c r="W46" s="39"/>
    </row>
    <row r="47" spans="1:23" x14ac:dyDescent="0.25">
      <c r="A47" s="106" t="s">
        <v>75</v>
      </c>
      <c r="B47" s="104">
        <f>SUM(W17:W24)</f>
        <v>42375</v>
      </c>
      <c r="C47" s="104"/>
      <c r="D47" s="104"/>
      <c r="E47" s="115"/>
      <c r="F47" s="115"/>
      <c r="G47" s="104"/>
      <c r="H47" s="116"/>
      <c r="L47" s="27"/>
      <c r="M47" s="27"/>
      <c r="N47" s="27"/>
      <c r="O47" s="68" t="s">
        <v>118</v>
      </c>
      <c r="P47" s="69">
        <v>12</v>
      </c>
      <c r="Q47" s="69">
        <v>0</v>
      </c>
      <c r="R47" s="69">
        <v>11</v>
      </c>
      <c r="T47" s="8" t="s">
        <v>154</v>
      </c>
      <c r="U47" s="39"/>
      <c r="V47" s="39"/>
      <c r="W47" s="39"/>
    </row>
    <row r="48" spans="1:23" x14ac:dyDescent="0.25">
      <c r="A48" s="117"/>
      <c r="B48" s="104"/>
      <c r="C48" s="104"/>
      <c r="D48" s="104"/>
      <c r="E48" s="115"/>
      <c r="F48" s="115"/>
      <c r="G48" s="104"/>
      <c r="H48" s="116"/>
      <c r="L48" s="27"/>
      <c r="M48" s="27"/>
      <c r="N48" s="27"/>
      <c r="O48" s="70" t="s">
        <v>119</v>
      </c>
      <c r="P48" s="71">
        <v>38</v>
      </c>
      <c r="Q48" s="71">
        <v>36</v>
      </c>
      <c r="R48" s="71">
        <v>76</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2.4571403895150494E-2</v>
      </c>
      <c r="C50" s="53" t="s">
        <v>165</v>
      </c>
      <c r="D50" s="53"/>
      <c r="E50" s="53" t="s">
        <v>166</v>
      </c>
      <c r="F50" s="124">
        <f>R27/(R23+R42+R48)</f>
        <v>3.3251284708727385E-3</v>
      </c>
      <c r="G50" s="53"/>
      <c r="H50" s="122"/>
      <c r="L50" s="25"/>
      <c r="M50" s="25"/>
      <c r="N50" s="25"/>
      <c r="O50" s="56" t="s">
        <v>120</v>
      </c>
      <c r="P50" s="69">
        <v>423</v>
      </c>
      <c r="Q50" s="69">
        <v>691</v>
      </c>
      <c r="R50" s="69">
        <v>1113</v>
      </c>
      <c r="T50" s="8" t="s">
        <v>157</v>
      </c>
      <c r="U50" s="39"/>
      <c r="V50" s="39"/>
      <c r="W50" s="39"/>
    </row>
    <row r="51" spans="1:23" x14ac:dyDescent="0.25">
      <c r="A51" s="123" t="s">
        <v>98</v>
      </c>
      <c r="B51" s="124">
        <f>(R12+R27+R40+R46)/(R23+R42+R48)</f>
        <v>4.5472211426350564E-2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1214</v>
      </c>
      <c r="Q52" s="69">
        <v>1552</v>
      </c>
      <c r="R52" s="69">
        <v>2760</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4.0836543753439737E-2</v>
      </c>
      <c r="D54" s="125"/>
      <c r="E54" s="125"/>
      <c r="F54" s="125"/>
      <c r="G54" s="125"/>
      <c r="H54" s="126"/>
      <c r="O54" s="56" t="s">
        <v>122</v>
      </c>
      <c r="P54" s="69">
        <v>124</v>
      </c>
      <c r="Q54" s="69">
        <v>93</v>
      </c>
      <c r="R54" s="69">
        <v>217</v>
      </c>
      <c r="T54" s="91" t="s">
        <v>161</v>
      </c>
      <c r="U54" s="90"/>
      <c r="V54" s="90"/>
      <c r="W54" s="90"/>
    </row>
    <row r="55" spans="1:23" x14ac:dyDescent="0.25">
      <c r="A55" s="128" t="s">
        <v>169</v>
      </c>
      <c r="B55" s="125"/>
      <c r="C55" s="132">
        <f>R50/B46</f>
        <v>2.4048745705581125E-2</v>
      </c>
      <c r="D55" s="125"/>
      <c r="E55" s="125"/>
      <c r="F55" s="125"/>
      <c r="G55" s="125"/>
      <c r="H55" s="126"/>
      <c r="T55" s="8" t="s">
        <v>162</v>
      </c>
      <c r="U55" s="90"/>
      <c r="V55" s="90"/>
      <c r="W55" s="90"/>
    </row>
    <row r="56" spans="1:23" x14ac:dyDescent="0.25">
      <c r="A56" s="128" t="s">
        <v>170</v>
      </c>
      <c r="B56" s="125"/>
      <c r="C56" s="132">
        <f>R50/B47</f>
        <v>2.6265486725663718E-2</v>
      </c>
      <c r="D56" s="125"/>
      <c r="E56" s="125"/>
      <c r="F56" s="125"/>
      <c r="G56" s="125"/>
      <c r="H56" s="126"/>
      <c r="O56" s="75" t="s">
        <v>31</v>
      </c>
      <c r="P56" s="76">
        <v>14592</v>
      </c>
      <c r="Q56" s="76">
        <v>12664</v>
      </c>
      <c r="R56" s="76">
        <v>27255</v>
      </c>
      <c r="T56" s="8" t="s">
        <v>163</v>
      </c>
      <c r="U56" s="90"/>
      <c r="V56" s="90"/>
      <c r="W56" s="90"/>
    </row>
    <row r="57" spans="1:23" ht="15.75" thickBot="1" x14ac:dyDescent="0.3">
      <c r="A57" s="129" t="s">
        <v>171</v>
      </c>
      <c r="B57" s="130"/>
      <c r="C57" s="133">
        <f>R50/B45</f>
        <v>1.9371007884156848E-2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13F265AB-952D-4BE6-9496-31D43C9732C5}"/>
    <hyperlink ref="J3" r:id="rId1" tooltip="Personal Income" xr:uid="{C39A7D34-0A4C-46FC-8E33-1C223683A19B}"/>
    <hyperlink ref="K4" r:id="rId2" tooltip="Age" xr:uid="{A0E6456D-636A-4FE5-85E8-801963C3934A}"/>
    <hyperlink ref="K5" r:id="rId3" tooltip="Sex" xr:uid="{FC7992A0-F1FC-4732-9F35-2C7249B97321}"/>
    <hyperlink ref="K1" location="'List of Tables (1) '!A1" tooltip="List of tables" display="List of tables" xr:uid="{1B97DFEA-422F-401C-9EBA-0E3C27860709}"/>
    <hyperlink ref="R3" r:id="rId4" tooltip="Method of Travel to Work" xr:uid="{E668C64A-322D-4903-91AC-D34F8FF1748B}"/>
    <hyperlink ref="R4" r:id="rId5" tooltip="Sex" xr:uid="{2CC7859A-BBEF-409A-A676-40D801717C2F}"/>
    <hyperlink ref="R1" location="'List of Tables (1) '!A1" tooltip="List of tables" display="List of tables" xr:uid="{D4CE46F4-931C-4962-A4DC-69ACB68DA28B}"/>
  </hyperlinks>
  <pageMargins left="0.7" right="0.7" top="0.75" bottom="0.75" header="0.3" footer="0.3"/>
  <pageSetup paperSize="9" orientation="portrait"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008C8-DC9C-4228-8269-F7CE636CD38D}">
  <dimension ref="A1:W70"/>
  <sheetViews>
    <sheetView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5" t="s">
        <v>195</v>
      </c>
      <c r="U1" s="81"/>
      <c r="V1" s="81"/>
      <c r="W1" s="6"/>
    </row>
    <row r="2" spans="1:23" x14ac:dyDescent="0.25">
      <c r="A2" s="5" t="s">
        <v>195</v>
      </c>
      <c r="B2" s="10"/>
      <c r="C2" s="10"/>
      <c r="D2" s="10"/>
      <c r="J2" s="33"/>
      <c r="K2" s="6" t="s">
        <v>3</v>
      </c>
      <c r="L2" s="3"/>
      <c r="M2" s="3"/>
      <c r="N2" s="6"/>
      <c r="O2" s="57" t="s">
        <v>195</v>
      </c>
      <c r="P2" s="55"/>
      <c r="Q2" s="58"/>
      <c r="R2" s="6" t="s">
        <v>3</v>
      </c>
      <c r="T2" s="5"/>
      <c r="U2" s="81"/>
      <c r="V2" s="81"/>
      <c r="W2" s="49"/>
    </row>
    <row r="3" spans="1:23" x14ac:dyDescent="0.25">
      <c r="J3" s="155" t="s">
        <v>42</v>
      </c>
      <c r="K3" s="155"/>
      <c r="L3" s="9"/>
      <c r="M3" s="10"/>
      <c r="N3" s="49"/>
      <c r="Q3" s="58"/>
      <c r="R3" s="4" t="s">
        <v>93</v>
      </c>
      <c r="T3" s="82" t="s">
        <v>127</v>
      </c>
      <c r="U3" s="81"/>
      <c r="V3" s="81"/>
      <c r="W3" s="4"/>
    </row>
    <row r="4" spans="1:23" x14ac:dyDescent="0.25">
      <c r="A4" s="12" t="s">
        <v>71</v>
      </c>
      <c r="J4" s="33"/>
      <c r="K4" s="49" t="s">
        <v>4</v>
      </c>
      <c r="L4" s="3"/>
      <c r="M4" s="10"/>
      <c r="N4" s="49"/>
      <c r="O4" s="59" t="s">
        <v>94</v>
      </c>
      <c r="P4" s="60"/>
      <c r="Q4" s="60"/>
      <c r="R4" s="4" t="s">
        <v>6</v>
      </c>
      <c r="T4" s="1" t="s">
        <v>7</v>
      </c>
      <c r="U4" s="81"/>
      <c r="V4" s="81"/>
      <c r="W4" s="4"/>
    </row>
    <row r="5" spans="1:23" x14ac:dyDescent="0.25">
      <c r="A5" s="10" t="s">
        <v>43</v>
      </c>
      <c r="B5" s="12"/>
      <c r="C5" s="12"/>
      <c r="D5" s="12"/>
      <c r="E5" s="12"/>
      <c r="J5" s="12"/>
      <c r="K5" s="49" t="s">
        <v>6</v>
      </c>
      <c r="L5" s="3"/>
      <c r="M5" s="3"/>
      <c r="N5" s="3"/>
      <c r="O5" s="61" t="s">
        <v>95</v>
      </c>
      <c r="P5" s="61"/>
      <c r="T5" s="83"/>
      <c r="U5" s="84"/>
      <c r="V5" s="84"/>
      <c r="W5" s="8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5"/>
      <c r="U8" s="86" t="s">
        <v>8</v>
      </c>
      <c r="V8" s="86" t="s">
        <v>9</v>
      </c>
      <c r="W8" s="86" t="s">
        <v>10</v>
      </c>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1"/>
      <c r="U9" s="39"/>
      <c r="V9" s="39"/>
      <c r="W9" s="39"/>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t="s">
        <v>128</v>
      </c>
      <c r="U10" s="18">
        <v>19970</v>
      </c>
      <c r="V10" s="18">
        <v>18948</v>
      </c>
      <c r="W10" s="18">
        <v>38918</v>
      </c>
    </row>
    <row r="11" spans="1:23" x14ac:dyDescent="0.25">
      <c r="A11" s="42"/>
      <c r="B11" s="157" t="s">
        <v>72</v>
      </c>
      <c r="C11" s="158"/>
      <c r="D11" s="158"/>
      <c r="E11" s="158"/>
      <c r="F11" s="158"/>
      <c r="G11" s="158"/>
      <c r="H11" s="158"/>
      <c r="I11" s="158"/>
      <c r="J11" s="158"/>
      <c r="K11" s="158"/>
      <c r="L11" s="18"/>
      <c r="M11" s="18"/>
      <c r="N11" s="18"/>
      <c r="O11" s="68" t="s">
        <v>97</v>
      </c>
      <c r="P11" s="69">
        <v>429</v>
      </c>
      <c r="Q11" s="69">
        <v>533</v>
      </c>
      <c r="R11" s="69">
        <v>969</v>
      </c>
      <c r="T11" s="1"/>
      <c r="U11" s="39"/>
      <c r="V11" s="39"/>
      <c r="W11" s="39"/>
    </row>
    <row r="12" spans="1:23" x14ac:dyDescent="0.25">
      <c r="A12" s="42"/>
      <c r="B12" s="10"/>
      <c r="C12" s="10"/>
      <c r="D12" s="10"/>
      <c r="E12" s="10"/>
      <c r="F12" s="10"/>
      <c r="G12" s="10"/>
      <c r="H12" s="10"/>
      <c r="I12" s="10"/>
      <c r="J12" s="10"/>
      <c r="K12" s="10"/>
      <c r="L12" s="18"/>
      <c r="M12" s="18"/>
      <c r="N12" s="18"/>
      <c r="O12" s="68" t="s">
        <v>98</v>
      </c>
      <c r="P12" s="69">
        <v>265</v>
      </c>
      <c r="Q12" s="69">
        <v>106</v>
      </c>
      <c r="R12" s="69">
        <v>372</v>
      </c>
      <c r="T12" s="1" t="s">
        <v>129</v>
      </c>
      <c r="U12" s="39"/>
      <c r="V12" s="39"/>
      <c r="W12" s="39"/>
    </row>
    <row r="13" spans="1:23" x14ac:dyDescent="0.25">
      <c r="A13" s="38" t="s">
        <v>55</v>
      </c>
      <c r="B13" s="39">
        <v>1005</v>
      </c>
      <c r="C13" s="39">
        <v>327</v>
      </c>
      <c r="D13" s="39">
        <v>613</v>
      </c>
      <c r="E13" s="39">
        <v>472</v>
      </c>
      <c r="F13" s="39">
        <v>355</v>
      </c>
      <c r="G13" s="39">
        <v>385</v>
      </c>
      <c r="H13" s="39">
        <v>128</v>
      </c>
      <c r="I13" s="39">
        <v>32</v>
      </c>
      <c r="J13" s="39">
        <v>4</v>
      </c>
      <c r="K13" s="39">
        <v>3309</v>
      </c>
      <c r="L13" s="18"/>
      <c r="M13" s="18"/>
      <c r="N13" s="18"/>
      <c r="O13" s="68" t="s">
        <v>99</v>
      </c>
      <c r="P13" s="69">
        <v>3</v>
      </c>
      <c r="Q13" s="69">
        <v>0</v>
      </c>
      <c r="R13" s="69">
        <v>3</v>
      </c>
      <c r="T13" s="87" t="s">
        <v>12</v>
      </c>
      <c r="U13" s="18">
        <v>1759</v>
      </c>
      <c r="V13" s="18">
        <v>1634</v>
      </c>
      <c r="W13" s="18">
        <v>3391</v>
      </c>
    </row>
    <row r="14" spans="1:23" x14ac:dyDescent="0.25">
      <c r="A14" s="38" t="s">
        <v>68</v>
      </c>
      <c r="B14" s="39">
        <v>423</v>
      </c>
      <c r="C14" s="39">
        <v>149</v>
      </c>
      <c r="D14" s="39">
        <v>181</v>
      </c>
      <c r="E14" s="39">
        <v>116</v>
      </c>
      <c r="F14" s="39">
        <v>107</v>
      </c>
      <c r="G14" s="39">
        <v>91</v>
      </c>
      <c r="H14" s="39">
        <v>62</v>
      </c>
      <c r="I14" s="39">
        <v>17</v>
      </c>
      <c r="J14" s="39">
        <v>10</v>
      </c>
      <c r="K14" s="39">
        <v>1152</v>
      </c>
      <c r="L14" s="18"/>
      <c r="M14" s="18"/>
      <c r="N14" s="18"/>
      <c r="O14" s="68" t="s">
        <v>100</v>
      </c>
      <c r="P14" s="69">
        <v>0</v>
      </c>
      <c r="Q14" s="69">
        <v>0</v>
      </c>
      <c r="R14" s="69">
        <v>3</v>
      </c>
      <c r="T14" s="87" t="s">
        <v>130</v>
      </c>
      <c r="U14" s="18">
        <v>2742</v>
      </c>
      <c r="V14" s="18">
        <v>2544</v>
      </c>
      <c r="W14" s="18">
        <v>5291</v>
      </c>
    </row>
    <row r="15" spans="1:23" x14ac:dyDescent="0.25">
      <c r="A15" s="38" t="s">
        <v>56</v>
      </c>
      <c r="B15" s="39">
        <v>251</v>
      </c>
      <c r="C15" s="39">
        <v>293</v>
      </c>
      <c r="D15" s="39">
        <v>424</v>
      </c>
      <c r="E15" s="39">
        <v>303</v>
      </c>
      <c r="F15" s="39">
        <v>245</v>
      </c>
      <c r="G15" s="39">
        <v>275</v>
      </c>
      <c r="H15" s="39">
        <v>225</v>
      </c>
      <c r="I15" s="39">
        <v>117</v>
      </c>
      <c r="J15" s="39">
        <v>21</v>
      </c>
      <c r="K15" s="39">
        <v>2150</v>
      </c>
      <c r="L15" s="18"/>
      <c r="M15" s="18"/>
      <c r="N15" s="18"/>
      <c r="O15" s="68" t="s">
        <v>101</v>
      </c>
      <c r="P15" s="69">
        <v>16</v>
      </c>
      <c r="Q15" s="69">
        <v>6</v>
      </c>
      <c r="R15" s="69">
        <v>23</v>
      </c>
      <c r="T15" s="87" t="s">
        <v>131</v>
      </c>
      <c r="U15" s="18">
        <v>1198</v>
      </c>
      <c r="V15" s="18">
        <v>1101</v>
      </c>
      <c r="W15" s="18">
        <v>2296</v>
      </c>
    </row>
    <row r="16" spans="1:23" x14ac:dyDescent="0.25">
      <c r="A16" s="38" t="s">
        <v>57</v>
      </c>
      <c r="B16" s="39">
        <v>91</v>
      </c>
      <c r="C16" s="39">
        <v>189</v>
      </c>
      <c r="D16" s="39">
        <v>273</v>
      </c>
      <c r="E16" s="39">
        <v>242</v>
      </c>
      <c r="F16" s="39">
        <v>211</v>
      </c>
      <c r="G16" s="39">
        <v>286</v>
      </c>
      <c r="H16" s="39">
        <v>530</v>
      </c>
      <c r="I16" s="39">
        <v>326</v>
      </c>
      <c r="J16" s="39">
        <v>62</v>
      </c>
      <c r="K16" s="39">
        <v>2215</v>
      </c>
      <c r="L16" s="21"/>
      <c r="M16" s="21"/>
      <c r="N16" s="21"/>
      <c r="O16" s="68" t="s">
        <v>102</v>
      </c>
      <c r="P16" s="69">
        <v>6054</v>
      </c>
      <c r="Q16" s="69">
        <v>4580</v>
      </c>
      <c r="R16" s="69">
        <v>10628</v>
      </c>
      <c r="T16" s="87" t="s">
        <v>29</v>
      </c>
      <c r="U16" s="18">
        <v>1483</v>
      </c>
      <c r="V16" s="18">
        <v>1395</v>
      </c>
      <c r="W16" s="18">
        <v>2875</v>
      </c>
    </row>
    <row r="17" spans="1:23" x14ac:dyDescent="0.25">
      <c r="A17" s="38" t="s">
        <v>58</v>
      </c>
      <c r="B17" s="39">
        <v>90</v>
      </c>
      <c r="C17" s="39">
        <v>188</v>
      </c>
      <c r="D17" s="39">
        <v>324</v>
      </c>
      <c r="E17" s="39">
        <v>252</v>
      </c>
      <c r="F17" s="39">
        <v>245</v>
      </c>
      <c r="G17" s="39">
        <v>228</v>
      </c>
      <c r="H17" s="39">
        <v>384</v>
      </c>
      <c r="I17" s="39">
        <v>258</v>
      </c>
      <c r="J17" s="39">
        <v>95</v>
      </c>
      <c r="K17" s="39">
        <v>2059</v>
      </c>
      <c r="L17" s="18"/>
      <c r="M17" s="18"/>
      <c r="N17" s="18"/>
      <c r="O17" s="68" t="s">
        <v>103</v>
      </c>
      <c r="P17" s="69">
        <v>385</v>
      </c>
      <c r="Q17" s="69">
        <v>419</v>
      </c>
      <c r="R17" s="69">
        <v>805</v>
      </c>
      <c r="T17" s="88" t="s">
        <v>132</v>
      </c>
      <c r="U17" s="18">
        <v>3810</v>
      </c>
      <c r="V17" s="18">
        <v>3772</v>
      </c>
      <c r="W17" s="18">
        <v>7581</v>
      </c>
    </row>
    <row r="18" spans="1:23" x14ac:dyDescent="0.25">
      <c r="A18" s="38" t="s">
        <v>59</v>
      </c>
      <c r="B18" s="39">
        <v>85</v>
      </c>
      <c r="C18" s="39">
        <v>269</v>
      </c>
      <c r="D18" s="39">
        <v>440</v>
      </c>
      <c r="E18" s="39">
        <v>366</v>
      </c>
      <c r="F18" s="39">
        <v>280</v>
      </c>
      <c r="G18" s="39">
        <v>209</v>
      </c>
      <c r="H18" s="39">
        <v>178</v>
      </c>
      <c r="I18" s="39">
        <v>90</v>
      </c>
      <c r="J18" s="39">
        <v>28</v>
      </c>
      <c r="K18" s="39">
        <v>1951</v>
      </c>
      <c r="L18" s="18"/>
      <c r="M18" s="18"/>
      <c r="N18" s="18"/>
      <c r="O18" s="68" t="s">
        <v>104</v>
      </c>
      <c r="P18" s="69">
        <v>116</v>
      </c>
      <c r="Q18" s="69">
        <v>3</v>
      </c>
      <c r="R18" s="69">
        <v>119</v>
      </c>
      <c r="T18" s="88" t="s">
        <v>133</v>
      </c>
      <c r="U18" s="18">
        <v>3178</v>
      </c>
      <c r="V18" s="18">
        <v>2781</v>
      </c>
      <c r="W18" s="18">
        <v>5961</v>
      </c>
    </row>
    <row r="19" spans="1:23" x14ac:dyDescent="0.25">
      <c r="A19" s="38" t="s">
        <v>60</v>
      </c>
      <c r="B19" s="39">
        <v>51</v>
      </c>
      <c r="C19" s="39">
        <v>314</v>
      </c>
      <c r="D19" s="39">
        <v>522</v>
      </c>
      <c r="E19" s="39">
        <v>403</v>
      </c>
      <c r="F19" s="39">
        <v>318</v>
      </c>
      <c r="G19" s="39">
        <v>207</v>
      </c>
      <c r="H19" s="39">
        <v>117</v>
      </c>
      <c r="I19" s="39">
        <v>53</v>
      </c>
      <c r="J19" s="39">
        <v>16</v>
      </c>
      <c r="K19" s="39">
        <v>1998</v>
      </c>
      <c r="L19" s="18"/>
      <c r="M19" s="18"/>
      <c r="N19" s="18"/>
      <c r="O19" s="68" t="s">
        <v>105</v>
      </c>
      <c r="P19" s="69">
        <v>71</v>
      </c>
      <c r="Q19" s="69">
        <v>3</v>
      </c>
      <c r="R19" s="69">
        <v>76</v>
      </c>
      <c r="T19" s="88" t="s">
        <v>134</v>
      </c>
      <c r="U19" s="18">
        <v>2423</v>
      </c>
      <c r="V19" s="18">
        <v>2208</v>
      </c>
      <c r="W19" s="18">
        <v>4638</v>
      </c>
    </row>
    <row r="20" spans="1:23" x14ac:dyDescent="0.25">
      <c r="A20" s="38" t="s">
        <v>61</v>
      </c>
      <c r="B20" s="39">
        <v>23</v>
      </c>
      <c r="C20" s="39">
        <v>302</v>
      </c>
      <c r="D20" s="39">
        <v>773</v>
      </c>
      <c r="E20" s="39">
        <v>521</v>
      </c>
      <c r="F20" s="39">
        <v>470</v>
      </c>
      <c r="G20" s="39">
        <v>265</v>
      </c>
      <c r="H20" s="39">
        <v>57</v>
      </c>
      <c r="I20" s="39">
        <v>18</v>
      </c>
      <c r="J20" s="39">
        <v>7</v>
      </c>
      <c r="K20" s="39">
        <v>2436</v>
      </c>
      <c r="L20" s="18"/>
      <c r="M20" s="18"/>
      <c r="N20" s="18"/>
      <c r="O20" s="68" t="s">
        <v>106</v>
      </c>
      <c r="P20" s="69">
        <v>34</v>
      </c>
      <c r="Q20" s="69">
        <v>3</v>
      </c>
      <c r="R20" s="69">
        <v>36</v>
      </c>
      <c r="T20" s="88" t="s">
        <v>135</v>
      </c>
      <c r="U20" s="18">
        <v>1653</v>
      </c>
      <c r="V20" s="18">
        <v>1656</v>
      </c>
      <c r="W20" s="18">
        <v>3305</v>
      </c>
    </row>
    <row r="21" spans="1:23" x14ac:dyDescent="0.25">
      <c r="A21" s="38" t="s">
        <v>62</v>
      </c>
      <c r="B21" s="39">
        <v>11</v>
      </c>
      <c r="C21" s="39">
        <v>210</v>
      </c>
      <c r="D21" s="39">
        <v>960</v>
      </c>
      <c r="E21" s="39">
        <v>717</v>
      </c>
      <c r="F21" s="39">
        <v>566</v>
      </c>
      <c r="G21" s="39">
        <v>308</v>
      </c>
      <c r="H21" s="39">
        <v>92</v>
      </c>
      <c r="I21" s="39">
        <v>18</v>
      </c>
      <c r="J21" s="39">
        <v>5</v>
      </c>
      <c r="K21" s="39">
        <v>2879</v>
      </c>
      <c r="L21" s="18"/>
      <c r="M21" s="18"/>
      <c r="N21" s="18"/>
      <c r="O21" s="68" t="s">
        <v>107</v>
      </c>
      <c r="P21" s="69">
        <v>171</v>
      </c>
      <c r="Q21" s="69">
        <v>41</v>
      </c>
      <c r="R21" s="69">
        <v>214</v>
      </c>
      <c r="T21" s="88" t="s">
        <v>136</v>
      </c>
      <c r="U21" s="18">
        <v>1078</v>
      </c>
      <c r="V21" s="18">
        <v>1084</v>
      </c>
      <c r="W21" s="18">
        <v>2162</v>
      </c>
    </row>
    <row r="22" spans="1:23" x14ac:dyDescent="0.25">
      <c r="A22" s="38" t="s">
        <v>63</v>
      </c>
      <c r="B22" s="39">
        <v>4</v>
      </c>
      <c r="C22" s="39">
        <v>115</v>
      </c>
      <c r="D22" s="39">
        <v>710</v>
      </c>
      <c r="E22" s="39">
        <v>517</v>
      </c>
      <c r="F22" s="39">
        <v>373</v>
      </c>
      <c r="G22" s="39">
        <v>189</v>
      </c>
      <c r="H22" s="39">
        <v>36</v>
      </c>
      <c r="I22" s="39">
        <v>7</v>
      </c>
      <c r="J22" s="39">
        <v>0</v>
      </c>
      <c r="K22" s="39">
        <v>1957</v>
      </c>
      <c r="L22" s="21"/>
      <c r="M22" s="21"/>
      <c r="N22" s="21"/>
      <c r="O22" s="68" t="s">
        <v>108</v>
      </c>
      <c r="P22" s="69">
        <v>98</v>
      </c>
      <c r="Q22" s="69">
        <v>115</v>
      </c>
      <c r="R22" s="69">
        <v>208</v>
      </c>
      <c r="T22" s="88" t="s">
        <v>137</v>
      </c>
      <c r="U22" s="18">
        <v>536</v>
      </c>
      <c r="V22" s="18">
        <v>565</v>
      </c>
      <c r="W22" s="18">
        <v>1098</v>
      </c>
    </row>
    <row r="23" spans="1:23" x14ac:dyDescent="0.25">
      <c r="A23" s="38" t="s">
        <v>64</v>
      </c>
      <c r="B23" s="39">
        <v>0</v>
      </c>
      <c r="C23" s="39">
        <v>54</v>
      </c>
      <c r="D23" s="39">
        <v>549</v>
      </c>
      <c r="E23" s="39">
        <v>400</v>
      </c>
      <c r="F23" s="39">
        <v>294</v>
      </c>
      <c r="G23" s="39">
        <v>176</v>
      </c>
      <c r="H23" s="39">
        <v>22</v>
      </c>
      <c r="I23" s="39">
        <v>3</v>
      </c>
      <c r="J23" s="39">
        <v>0</v>
      </c>
      <c r="K23" s="39">
        <v>1492</v>
      </c>
      <c r="L23" s="18"/>
      <c r="M23" s="18"/>
      <c r="N23" s="18"/>
      <c r="O23" s="70" t="s">
        <v>109</v>
      </c>
      <c r="P23" s="71">
        <v>7641</v>
      </c>
      <c r="Q23" s="71">
        <v>5810</v>
      </c>
      <c r="R23" s="71">
        <v>13447</v>
      </c>
      <c r="T23" s="88" t="s">
        <v>138</v>
      </c>
      <c r="U23" s="18">
        <v>123</v>
      </c>
      <c r="V23" s="18">
        <v>200</v>
      </c>
      <c r="W23" s="18">
        <v>324</v>
      </c>
    </row>
    <row r="24" spans="1:23" x14ac:dyDescent="0.25">
      <c r="A24" s="38" t="s">
        <v>65</v>
      </c>
      <c r="B24" s="39">
        <v>3</v>
      </c>
      <c r="C24" s="39">
        <v>29</v>
      </c>
      <c r="D24" s="39">
        <v>346</v>
      </c>
      <c r="E24" s="39">
        <v>314</v>
      </c>
      <c r="F24" s="39">
        <v>221</v>
      </c>
      <c r="G24" s="39">
        <v>109</v>
      </c>
      <c r="H24" s="39">
        <v>15</v>
      </c>
      <c r="I24" s="39">
        <v>0</v>
      </c>
      <c r="J24" s="39">
        <v>0</v>
      </c>
      <c r="K24" s="39">
        <v>1040</v>
      </c>
      <c r="L24" s="18"/>
      <c r="M24" s="18"/>
      <c r="N24" s="18"/>
      <c r="O24" s="72"/>
      <c r="T24" s="10"/>
      <c r="U24" s="39"/>
      <c r="V24" s="39"/>
      <c r="W24" s="39"/>
    </row>
    <row r="25" spans="1:23" x14ac:dyDescent="0.25">
      <c r="A25" s="38" t="s">
        <v>66</v>
      </c>
      <c r="B25" s="39">
        <v>0</v>
      </c>
      <c r="C25" s="39">
        <v>33</v>
      </c>
      <c r="D25" s="39">
        <v>392</v>
      </c>
      <c r="E25" s="39">
        <v>464</v>
      </c>
      <c r="F25" s="39">
        <v>332</v>
      </c>
      <c r="G25" s="39">
        <v>174</v>
      </c>
      <c r="H25" s="39">
        <v>30</v>
      </c>
      <c r="I25" s="39">
        <v>3</v>
      </c>
      <c r="J25" s="39">
        <v>3</v>
      </c>
      <c r="K25" s="39">
        <v>1428</v>
      </c>
      <c r="L25" s="18"/>
      <c r="M25" s="18"/>
      <c r="N25" s="18"/>
      <c r="O25" s="56" t="s">
        <v>110</v>
      </c>
      <c r="T25" s="10" t="s">
        <v>139</v>
      </c>
      <c r="U25" s="39"/>
      <c r="V25" s="39"/>
      <c r="W25" s="39"/>
    </row>
    <row r="26" spans="1:23" x14ac:dyDescent="0.25">
      <c r="A26" s="38" t="s">
        <v>67</v>
      </c>
      <c r="B26" s="39">
        <v>5</v>
      </c>
      <c r="C26" s="39">
        <v>8</v>
      </c>
      <c r="D26" s="39">
        <v>110</v>
      </c>
      <c r="E26" s="39">
        <v>147</v>
      </c>
      <c r="F26" s="39">
        <v>144</v>
      </c>
      <c r="G26" s="39">
        <v>76</v>
      </c>
      <c r="H26" s="39">
        <v>16</v>
      </c>
      <c r="I26" s="39">
        <v>4</v>
      </c>
      <c r="J26" s="39">
        <v>3</v>
      </c>
      <c r="K26" s="39">
        <v>522</v>
      </c>
      <c r="L26" s="18"/>
      <c r="M26" s="18"/>
      <c r="N26" s="18"/>
      <c r="O26" s="68" t="s">
        <v>111</v>
      </c>
      <c r="T26" s="88" t="s">
        <v>140</v>
      </c>
      <c r="U26" s="18">
        <v>18814</v>
      </c>
      <c r="V26" s="18">
        <v>18258</v>
      </c>
      <c r="W26" s="18">
        <v>37075</v>
      </c>
    </row>
    <row r="27" spans="1:23" x14ac:dyDescent="0.25">
      <c r="L27" s="18"/>
      <c r="M27" s="18"/>
      <c r="N27" s="18"/>
      <c r="O27" s="73" t="s">
        <v>98</v>
      </c>
      <c r="P27" s="69">
        <v>193</v>
      </c>
      <c r="Q27" s="69">
        <v>228</v>
      </c>
      <c r="R27" s="69">
        <v>413</v>
      </c>
      <c r="T27" s="88" t="s">
        <v>141</v>
      </c>
      <c r="U27" s="18">
        <v>1154</v>
      </c>
      <c r="V27" s="18">
        <v>691</v>
      </c>
      <c r="W27" s="18">
        <v>1844</v>
      </c>
    </row>
    <row r="28" spans="1:23" x14ac:dyDescent="0.25">
      <c r="A28" s="10" t="s">
        <v>73</v>
      </c>
      <c r="B28" s="39">
        <v>255</v>
      </c>
      <c r="C28" s="39">
        <v>382</v>
      </c>
      <c r="D28" s="39">
        <v>965</v>
      </c>
      <c r="E28" s="39">
        <v>729</v>
      </c>
      <c r="F28" s="39">
        <v>474</v>
      </c>
      <c r="G28" s="39">
        <v>328</v>
      </c>
      <c r="H28" s="39">
        <v>286</v>
      </c>
      <c r="I28" s="39">
        <v>165</v>
      </c>
      <c r="J28" s="39">
        <v>65</v>
      </c>
      <c r="K28" s="39">
        <v>3645</v>
      </c>
      <c r="L28" s="21"/>
      <c r="M28" s="21"/>
      <c r="N28" s="21"/>
      <c r="O28" s="73" t="s">
        <v>99</v>
      </c>
      <c r="P28" s="69">
        <v>0</v>
      </c>
      <c r="Q28" s="69">
        <v>0</v>
      </c>
      <c r="R28" s="69">
        <v>0</v>
      </c>
      <c r="T28" s="10"/>
      <c r="U28" s="39"/>
      <c r="V28" s="39"/>
      <c r="W28" s="39"/>
    </row>
    <row r="29" spans="1:23" x14ac:dyDescent="0.25">
      <c r="A29" s="10"/>
      <c r="B29" s="39"/>
      <c r="C29" s="39"/>
      <c r="D29" s="39"/>
      <c r="E29" s="39"/>
      <c r="F29" s="39"/>
      <c r="G29" s="39"/>
      <c r="H29" s="39"/>
      <c r="I29" s="39"/>
      <c r="J29" s="39"/>
      <c r="K29" s="39"/>
      <c r="L29" s="18"/>
      <c r="M29" s="18"/>
      <c r="N29" s="18"/>
      <c r="O29" s="73" t="s">
        <v>100</v>
      </c>
      <c r="P29" s="69">
        <v>0</v>
      </c>
      <c r="Q29" s="69">
        <v>0</v>
      </c>
      <c r="R29" s="69">
        <v>0</v>
      </c>
      <c r="T29" s="89" t="s">
        <v>142</v>
      </c>
      <c r="U29" s="39"/>
      <c r="V29" s="39"/>
      <c r="W29" s="39"/>
    </row>
    <row r="30" spans="1:23" x14ac:dyDescent="0.25">
      <c r="A30" s="26" t="s">
        <v>31</v>
      </c>
      <c r="B30" s="40">
        <v>2296</v>
      </c>
      <c r="C30" s="40">
        <v>2875</v>
      </c>
      <c r="D30" s="40">
        <v>7581</v>
      </c>
      <c r="E30" s="40">
        <v>5961</v>
      </c>
      <c r="F30" s="40">
        <v>4638</v>
      </c>
      <c r="G30" s="40">
        <v>3305</v>
      </c>
      <c r="H30" s="40">
        <v>2162</v>
      </c>
      <c r="I30" s="40">
        <v>1098</v>
      </c>
      <c r="J30" s="40">
        <v>324</v>
      </c>
      <c r="K30" s="40">
        <v>30236</v>
      </c>
      <c r="L30" s="18"/>
      <c r="M30" s="18"/>
      <c r="N30" s="18"/>
      <c r="O30" s="73" t="s">
        <v>102</v>
      </c>
      <c r="P30" s="69">
        <v>104</v>
      </c>
      <c r="Q30" s="69">
        <v>124</v>
      </c>
      <c r="R30" s="69">
        <v>228</v>
      </c>
      <c r="T30" s="88" t="s">
        <v>143</v>
      </c>
      <c r="U30" s="18">
        <v>842</v>
      </c>
      <c r="V30" s="18">
        <v>531</v>
      </c>
      <c r="W30" s="18">
        <v>1371</v>
      </c>
    </row>
    <row r="31" spans="1:23" x14ac:dyDescent="0.25">
      <c r="A31" s="26"/>
      <c r="B31" s="40"/>
      <c r="C31" s="40"/>
      <c r="D31" s="40"/>
      <c r="E31" s="40"/>
      <c r="F31" s="40"/>
      <c r="G31" s="40"/>
      <c r="H31" s="40"/>
      <c r="I31" s="40"/>
      <c r="J31" s="40"/>
      <c r="K31" s="40"/>
      <c r="L31" s="18"/>
      <c r="M31" s="18"/>
      <c r="N31" s="18"/>
      <c r="O31" s="73" t="s">
        <v>103</v>
      </c>
      <c r="P31" s="69">
        <v>27</v>
      </c>
      <c r="Q31" s="69">
        <v>27</v>
      </c>
      <c r="R31" s="69">
        <v>50</v>
      </c>
      <c r="T31" s="88" t="s">
        <v>144</v>
      </c>
      <c r="U31" s="18">
        <v>9</v>
      </c>
      <c r="V31" s="18">
        <v>3</v>
      </c>
      <c r="W31" s="18">
        <v>9</v>
      </c>
    </row>
    <row r="32" spans="1:23" x14ac:dyDescent="0.25">
      <c r="A32" s="41" t="s">
        <v>69</v>
      </c>
      <c r="L32" s="18"/>
      <c r="M32" s="18"/>
      <c r="N32" s="18"/>
      <c r="O32" s="73" t="s">
        <v>107</v>
      </c>
      <c r="P32" s="69">
        <v>15</v>
      </c>
      <c r="Q32" s="69">
        <v>7</v>
      </c>
      <c r="R32" s="69">
        <v>17</v>
      </c>
      <c r="T32" s="88" t="s">
        <v>145</v>
      </c>
      <c r="U32" s="18">
        <v>20</v>
      </c>
      <c r="V32" s="18">
        <v>4</v>
      </c>
      <c r="W32" s="18">
        <v>27</v>
      </c>
    </row>
    <row r="33" spans="1:23" x14ac:dyDescent="0.25">
      <c r="L33" s="18"/>
      <c r="M33" s="18"/>
      <c r="N33" s="18"/>
      <c r="O33" s="74" t="s">
        <v>31</v>
      </c>
      <c r="P33" s="71">
        <v>334</v>
      </c>
      <c r="Q33" s="71">
        <v>380</v>
      </c>
      <c r="R33" s="71">
        <v>710</v>
      </c>
      <c r="T33" s="23" t="s">
        <v>31</v>
      </c>
      <c r="U33" s="21">
        <v>869</v>
      </c>
      <c r="V33" s="21">
        <v>534</v>
      </c>
      <c r="W33" s="21">
        <v>1406</v>
      </c>
    </row>
    <row r="34" spans="1:23" x14ac:dyDescent="0.25">
      <c r="A34" s="8" t="s">
        <v>70</v>
      </c>
      <c r="L34" s="21"/>
      <c r="M34" s="21"/>
      <c r="N34" s="21"/>
      <c r="O34" s="68" t="s">
        <v>112</v>
      </c>
      <c r="T34" s="10"/>
      <c r="U34" s="39"/>
      <c r="V34" s="39"/>
      <c r="W34" s="39"/>
    </row>
    <row r="35" spans="1:23" ht="15.75" thickBot="1" x14ac:dyDescent="0.3">
      <c r="L35" s="18"/>
      <c r="M35" s="18"/>
      <c r="N35" s="18"/>
      <c r="O35" s="73" t="s">
        <v>99</v>
      </c>
      <c r="P35" s="69">
        <v>0</v>
      </c>
      <c r="Q35" s="69">
        <v>0</v>
      </c>
      <c r="R35" s="69">
        <v>0</v>
      </c>
      <c r="T35" s="10" t="s">
        <v>146</v>
      </c>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88" t="s">
        <v>147</v>
      </c>
      <c r="U36" s="18">
        <v>11684</v>
      </c>
      <c r="V36" s="18">
        <v>10858</v>
      </c>
      <c r="W36" s="18">
        <v>22541</v>
      </c>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8</v>
      </c>
      <c r="Q37" s="69">
        <v>3</v>
      </c>
      <c r="R37" s="69">
        <v>15</v>
      </c>
      <c r="T37" s="88" t="s">
        <v>148</v>
      </c>
      <c r="U37" s="18">
        <v>6730</v>
      </c>
      <c r="V37" s="18">
        <v>6659</v>
      </c>
      <c r="W37" s="18">
        <v>13387</v>
      </c>
    </row>
    <row r="38" spans="1:23" x14ac:dyDescent="0.25">
      <c r="A38" s="99" t="s">
        <v>81</v>
      </c>
      <c r="B38" s="103">
        <f>SUM(B28:D28)</f>
        <v>1602</v>
      </c>
      <c r="C38" s="103">
        <f>SUM(B13:D13)</f>
        <v>1945</v>
      </c>
      <c r="D38" s="103">
        <f>SUM(B14:D18)</f>
        <v>3670</v>
      </c>
      <c r="E38" s="104">
        <f>SUM(B19:D21)</f>
        <v>3166</v>
      </c>
      <c r="F38" s="104">
        <f>SUM(B22:D26)</f>
        <v>2358</v>
      </c>
      <c r="G38" s="103">
        <f>SUM(B38:F38)</f>
        <v>12741</v>
      </c>
      <c r="H38" s="105">
        <f>SUM(C38:F38)</f>
        <v>11139</v>
      </c>
      <c r="L38" s="18"/>
      <c r="M38" s="18"/>
      <c r="N38" s="18"/>
      <c r="O38" s="73" t="s">
        <v>103</v>
      </c>
      <c r="P38" s="69">
        <v>14</v>
      </c>
      <c r="Q38" s="69">
        <v>8</v>
      </c>
      <c r="R38" s="69">
        <v>23</v>
      </c>
      <c r="T38" s="10"/>
      <c r="U38" s="39"/>
      <c r="V38" s="39"/>
      <c r="W38" s="39"/>
    </row>
    <row r="39" spans="1:23" x14ac:dyDescent="0.25">
      <c r="A39" s="99" t="s">
        <v>82</v>
      </c>
      <c r="B39" s="103">
        <f>SUM(C28:D28)</f>
        <v>1347</v>
      </c>
      <c r="C39" s="103">
        <f>SUM(C13:D13)</f>
        <v>940</v>
      </c>
      <c r="D39" s="103">
        <f>SUM(C14:D18)</f>
        <v>2730</v>
      </c>
      <c r="E39" s="104">
        <f>SUM(C19:D21)</f>
        <v>3081</v>
      </c>
      <c r="F39" s="104">
        <f>SUM(C22:D26)</f>
        <v>2346</v>
      </c>
      <c r="G39" s="103">
        <f t="shared" ref="G39:G41" si="0">SUM(B39:F39)</f>
        <v>10444</v>
      </c>
      <c r="H39" s="105">
        <f t="shared" ref="H39:H41" si="1">SUM(C39:F39)</f>
        <v>9097</v>
      </c>
      <c r="L39" s="18"/>
      <c r="M39" s="18"/>
      <c r="N39" s="18" t="e">
        <f>+H50:H51+H76:H98</f>
        <v>#VALUE!</v>
      </c>
      <c r="O39" s="73" t="s">
        <v>107</v>
      </c>
      <c r="P39" s="69">
        <v>7</v>
      </c>
      <c r="Q39" s="69">
        <v>0</v>
      </c>
      <c r="R39" s="69">
        <v>7</v>
      </c>
      <c r="T39" s="10" t="s">
        <v>149</v>
      </c>
      <c r="U39" s="39"/>
      <c r="V39" s="39"/>
      <c r="W39" s="39"/>
    </row>
    <row r="40" spans="1:23" ht="14.45" customHeight="1" x14ac:dyDescent="0.25">
      <c r="A40" s="106" t="s">
        <v>83</v>
      </c>
      <c r="B40" s="107">
        <f>SUM(E28:F28)</f>
        <v>1203</v>
      </c>
      <c r="C40" s="107">
        <f>SUM(E13:F13)</f>
        <v>827</v>
      </c>
      <c r="D40" s="107">
        <f>SUM(E14:F18)</f>
        <v>2367</v>
      </c>
      <c r="E40" s="108">
        <f>SUM(E19:F21)</f>
        <v>2995</v>
      </c>
      <c r="F40" s="108">
        <f>SUM(E22:F26)</f>
        <v>3206</v>
      </c>
      <c r="G40" s="103">
        <f t="shared" si="0"/>
        <v>10598</v>
      </c>
      <c r="H40" s="105">
        <f t="shared" si="1"/>
        <v>9395</v>
      </c>
      <c r="L40" s="22"/>
      <c r="M40" s="22"/>
      <c r="N40" s="22"/>
      <c r="O40" s="74" t="s">
        <v>31</v>
      </c>
      <c r="P40" s="71">
        <v>21</v>
      </c>
      <c r="Q40" s="71">
        <v>13</v>
      </c>
      <c r="R40" s="71">
        <v>34</v>
      </c>
      <c r="T40" s="88" t="s">
        <v>150</v>
      </c>
      <c r="U40" s="18">
        <v>13950</v>
      </c>
      <c r="V40" s="18">
        <v>13864</v>
      </c>
      <c r="W40" s="18">
        <v>27816</v>
      </c>
    </row>
    <row r="41" spans="1:23" x14ac:dyDescent="0.25">
      <c r="A41" s="99" t="s">
        <v>84</v>
      </c>
      <c r="B41" s="103">
        <f>SUM(G28:J28)</f>
        <v>844</v>
      </c>
      <c r="C41" s="103">
        <f>SUM(G13:J13)</f>
        <v>549</v>
      </c>
      <c r="D41" s="103">
        <f>SUM(G14:J18)</f>
        <v>3492</v>
      </c>
      <c r="E41" s="104">
        <f>SUM(G19:J21)</f>
        <v>1163</v>
      </c>
      <c r="F41" s="104">
        <f>SUM(G22:J26)</f>
        <v>866</v>
      </c>
      <c r="G41" s="103">
        <f t="shared" si="0"/>
        <v>6914</v>
      </c>
      <c r="H41" s="105">
        <f t="shared" si="1"/>
        <v>6070</v>
      </c>
      <c r="L41" s="25"/>
      <c r="M41" s="25"/>
      <c r="N41" s="25"/>
      <c r="O41" s="68" t="s">
        <v>113</v>
      </c>
      <c r="P41" s="69">
        <v>64</v>
      </c>
      <c r="Q41" s="69">
        <v>24</v>
      </c>
      <c r="R41" s="69">
        <v>84</v>
      </c>
      <c r="T41" s="88" t="s">
        <v>151</v>
      </c>
      <c r="U41" s="18">
        <v>3625</v>
      </c>
      <c r="V41" s="18">
        <v>3794</v>
      </c>
      <c r="W41" s="18">
        <v>7422</v>
      </c>
    </row>
    <row r="42" spans="1:23" x14ac:dyDescent="0.25">
      <c r="A42" s="109" t="s">
        <v>92</v>
      </c>
      <c r="B42" s="107">
        <f>B38+SUM(B40:B41)</f>
        <v>3649</v>
      </c>
      <c r="C42" s="107">
        <f t="shared" ref="C42:H42" si="2">C38+SUM(C40:C41)</f>
        <v>3321</v>
      </c>
      <c r="D42" s="107">
        <f t="shared" si="2"/>
        <v>9529</v>
      </c>
      <c r="E42" s="107">
        <f t="shared" si="2"/>
        <v>7324</v>
      </c>
      <c r="F42" s="107">
        <f t="shared" si="2"/>
        <v>6430</v>
      </c>
      <c r="G42" s="107">
        <f t="shared" si="2"/>
        <v>30253</v>
      </c>
      <c r="H42" s="110">
        <f t="shared" si="2"/>
        <v>26604</v>
      </c>
      <c r="L42" s="18"/>
      <c r="M42" s="18"/>
      <c r="N42" s="18"/>
      <c r="O42" s="70" t="s">
        <v>114</v>
      </c>
      <c r="P42" s="71">
        <v>423</v>
      </c>
      <c r="Q42" s="71">
        <v>412</v>
      </c>
      <c r="R42" s="71">
        <v>833</v>
      </c>
      <c r="T42" s="10"/>
      <c r="U42" s="39"/>
      <c r="V42" s="39"/>
      <c r="W42" s="39"/>
    </row>
    <row r="43" spans="1:23" x14ac:dyDescent="0.25">
      <c r="A43" s="111"/>
      <c r="B43" s="103"/>
      <c r="C43" s="103"/>
      <c r="D43" s="103"/>
      <c r="E43" s="112"/>
      <c r="F43" s="113"/>
      <c r="G43" s="103"/>
      <c r="H43" s="105"/>
      <c r="L43" s="18"/>
      <c r="M43" s="18"/>
      <c r="N43" s="18"/>
      <c r="O43" s="72"/>
      <c r="T43" s="10" t="s">
        <v>152</v>
      </c>
      <c r="U43" s="18">
        <v>14435</v>
      </c>
      <c r="V43" s="18">
        <v>14293</v>
      </c>
      <c r="W43" s="18">
        <v>28729</v>
      </c>
    </row>
    <row r="44" spans="1:23" x14ac:dyDescent="0.25">
      <c r="A44" s="114" t="s">
        <v>125</v>
      </c>
      <c r="B44" s="103"/>
      <c r="C44" s="103"/>
      <c r="D44" s="103"/>
      <c r="E44" s="112"/>
      <c r="F44" s="113"/>
      <c r="G44" s="103"/>
      <c r="H44" s="105"/>
      <c r="L44" s="18"/>
      <c r="M44" s="18"/>
      <c r="N44" s="18"/>
      <c r="O44" s="56" t="s">
        <v>115</v>
      </c>
      <c r="T44" s="10"/>
      <c r="U44" s="39"/>
      <c r="V44" s="39"/>
      <c r="W44" s="39"/>
    </row>
    <row r="45" spans="1:23" x14ac:dyDescent="0.25">
      <c r="A45" s="114" t="s">
        <v>126</v>
      </c>
      <c r="B45" s="103">
        <f>SUM(W14:W24)</f>
        <v>35531</v>
      </c>
      <c r="C45" s="103"/>
      <c r="D45" s="103"/>
      <c r="E45" s="112"/>
      <c r="F45" s="113"/>
      <c r="G45" s="103"/>
      <c r="H45" s="105"/>
      <c r="L45" s="18"/>
      <c r="M45" s="18"/>
      <c r="N45" s="18"/>
      <c r="O45" s="68" t="s">
        <v>116</v>
      </c>
      <c r="P45" s="69">
        <v>74</v>
      </c>
      <c r="Q45" s="69">
        <v>109</v>
      </c>
      <c r="R45" s="69">
        <v>181</v>
      </c>
      <c r="T45" s="41" t="s">
        <v>153</v>
      </c>
      <c r="U45" s="39"/>
      <c r="V45" s="39"/>
      <c r="W45" s="39"/>
    </row>
    <row r="46" spans="1:23" x14ac:dyDescent="0.25">
      <c r="A46" s="106" t="s">
        <v>74</v>
      </c>
      <c r="B46" s="107">
        <f>SUM(W16:W24)</f>
        <v>27944</v>
      </c>
      <c r="C46" s="107"/>
      <c r="D46" s="107"/>
      <c r="E46" s="115"/>
      <c r="F46" s="115"/>
      <c r="G46" s="107"/>
      <c r="H46" s="110"/>
      <c r="L46" s="27"/>
      <c r="M46" s="27"/>
      <c r="N46" s="27"/>
      <c r="O46" s="68" t="s">
        <v>117</v>
      </c>
      <c r="P46" s="69">
        <v>8</v>
      </c>
      <c r="Q46" s="69">
        <v>0</v>
      </c>
      <c r="R46" s="69">
        <v>8</v>
      </c>
      <c r="T46" s="8" t="s">
        <v>154</v>
      </c>
      <c r="U46" s="39"/>
      <c r="V46" s="39"/>
      <c r="W46" s="39"/>
    </row>
    <row r="47" spans="1:23" x14ac:dyDescent="0.25">
      <c r="A47" s="106" t="s">
        <v>75</v>
      </c>
      <c r="B47" s="104">
        <f>SUM(W17:W24)</f>
        <v>25069</v>
      </c>
      <c r="C47" s="104"/>
      <c r="D47" s="104"/>
      <c r="E47" s="115"/>
      <c r="F47" s="115"/>
      <c r="G47" s="104"/>
      <c r="H47" s="116"/>
      <c r="L47" s="27"/>
      <c r="M47" s="27"/>
      <c r="N47" s="27"/>
      <c r="O47" s="68" t="s">
        <v>118</v>
      </c>
      <c r="P47" s="69">
        <v>5</v>
      </c>
      <c r="Q47" s="69">
        <v>0</v>
      </c>
      <c r="R47" s="69">
        <v>5</v>
      </c>
      <c r="T47" s="8" t="s">
        <v>155</v>
      </c>
      <c r="U47" s="39"/>
      <c r="V47" s="39"/>
      <c r="W47" s="39"/>
    </row>
    <row r="48" spans="1:23" x14ac:dyDescent="0.25">
      <c r="A48" s="117"/>
      <c r="B48" s="104"/>
      <c r="C48" s="104"/>
      <c r="D48" s="104"/>
      <c r="E48" s="115"/>
      <c r="F48" s="115"/>
      <c r="G48" s="104"/>
      <c r="H48" s="116"/>
      <c r="L48" s="27"/>
      <c r="M48" s="27"/>
      <c r="N48" s="27"/>
      <c r="O48" s="70" t="s">
        <v>119</v>
      </c>
      <c r="P48" s="71">
        <v>80</v>
      </c>
      <c r="Q48" s="71">
        <v>109</v>
      </c>
      <c r="R48" s="71">
        <v>190</v>
      </c>
      <c r="T48" s="8" t="s">
        <v>156</v>
      </c>
      <c r="U48" s="39"/>
      <c r="V48" s="39"/>
      <c r="W48" s="39"/>
    </row>
    <row r="49" spans="1:23" x14ac:dyDescent="0.25">
      <c r="A49" s="117" t="s">
        <v>164</v>
      </c>
      <c r="B49" s="50"/>
      <c r="C49" s="50"/>
      <c r="D49" s="50"/>
      <c r="E49" s="115"/>
      <c r="F49" s="115"/>
      <c r="G49" s="50"/>
      <c r="H49" s="118"/>
      <c r="L49" s="22"/>
      <c r="M49" s="22"/>
      <c r="N49" s="22"/>
      <c r="O49" s="72"/>
      <c r="T49" s="8" t="s">
        <v>157</v>
      </c>
      <c r="U49" s="39"/>
      <c r="V49" s="39"/>
      <c r="W49" s="39"/>
    </row>
    <row r="50" spans="1:23" x14ac:dyDescent="0.25">
      <c r="A50" s="119" t="s">
        <v>97</v>
      </c>
      <c r="B50" s="120">
        <f>(R11+R33+R45)/(R23+R42+R48)</f>
        <v>0.12854181064270906</v>
      </c>
      <c r="C50" s="53" t="s">
        <v>165</v>
      </c>
      <c r="D50" s="53"/>
      <c r="E50" s="53" t="s">
        <v>166</v>
      </c>
      <c r="F50" s="124">
        <f>R27/(R23+R42+R48)</f>
        <v>2.8541810642709053E-2</v>
      </c>
      <c r="G50" s="53"/>
      <c r="H50" s="122"/>
      <c r="L50" s="25"/>
      <c r="M50" s="25"/>
      <c r="N50" s="25"/>
      <c r="O50" s="56" t="s">
        <v>120</v>
      </c>
      <c r="P50" s="69">
        <v>132</v>
      </c>
      <c r="Q50" s="69">
        <v>272</v>
      </c>
      <c r="R50" s="69">
        <v>409</v>
      </c>
      <c r="T50" s="8" t="s">
        <v>158</v>
      </c>
      <c r="U50" s="90"/>
      <c r="V50" s="90"/>
      <c r="W50" s="90"/>
    </row>
    <row r="51" spans="1:23" x14ac:dyDescent="0.25">
      <c r="A51" s="123" t="s">
        <v>98</v>
      </c>
      <c r="B51" s="124">
        <f>(R12+R27+R40+R46)/(R23+R42+R48)</f>
        <v>5.7152729785763648E-2</v>
      </c>
      <c r="C51" s="134"/>
      <c r="D51" s="134"/>
      <c r="E51" s="134"/>
      <c r="F51" s="134"/>
      <c r="G51" s="125"/>
      <c r="H51" s="126"/>
      <c r="T51" s="8" t="s">
        <v>159</v>
      </c>
      <c r="U51" s="90"/>
      <c r="V51" s="90"/>
      <c r="W51" s="90"/>
    </row>
    <row r="52" spans="1:23" x14ac:dyDescent="0.25">
      <c r="A52" s="127"/>
      <c r="B52" s="125"/>
      <c r="C52" s="125"/>
      <c r="D52" s="125"/>
      <c r="E52" s="125"/>
      <c r="F52" s="125"/>
      <c r="G52" s="125"/>
      <c r="H52" s="126"/>
      <c r="O52" s="56" t="s">
        <v>121</v>
      </c>
      <c r="P52" s="69">
        <v>711</v>
      </c>
      <c r="Q52" s="69">
        <v>1001</v>
      </c>
      <c r="R52" s="69">
        <v>1713</v>
      </c>
      <c r="T52" s="8" t="s">
        <v>160</v>
      </c>
      <c r="U52" s="90"/>
      <c r="V52" s="90"/>
      <c r="W52" s="90"/>
    </row>
    <row r="53" spans="1:23" x14ac:dyDescent="0.25">
      <c r="A53" s="117" t="s">
        <v>167</v>
      </c>
      <c r="B53" s="125"/>
      <c r="C53" s="125"/>
      <c r="D53" s="125"/>
      <c r="E53" s="125"/>
      <c r="F53" s="125"/>
      <c r="G53" s="125"/>
      <c r="H53" s="126"/>
      <c r="T53" s="91" t="s">
        <v>161</v>
      </c>
      <c r="U53" s="90"/>
      <c r="V53" s="90"/>
      <c r="W53" s="90"/>
    </row>
    <row r="54" spans="1:23" x14ac:dyDescent="0.25">
      <c r="A54" s="128" t="s">
        <v>168</v>
      </c>
      <c r="B54" s="125"/>
      <c r="C54" s="132">
        <f>(R50/R56)</f>
        <v>2.4342340197595524E-2</v>
      </c>
      <c r="D54" s="125"/>
      <c r="E54" s="125"/>
      <c r="F54" s="125"/>
      <c r="G54" s="125"/>
      <c r="H54" s="126"/>
      <c r="O54" s="56" t="s">
        <v>122</v>
      </c>
      <c r="P54" s="69">
        <v>116</v>
      </c>
      <c r="Q54" s="69">
        <v>92</v>
      </c>
      <c r="R54" s="69">
        <v>208</v>
      </c>
      <c r="T54" s="8" t="s">
        <v>162</v>
      </c>
      <c r="U54" s="90"/>
      <c r="V54" s="90"/>
      <c r="W54" s="90"/>
    </row>
    <row r="55" spans="1:23" x14ac:dyDescent="0.25">
      <c r="A55" s="128" t="s">
        <v>169</v>
      </c>
      <c r="B55" s="125"/>
      <c r="C55" s="132">
        <f>R50/B46</f>
        <v>1.4636415688519897E-2</v>
      </c>
      <c r="D55" s="125"/>
      <c r="E55" s="125"/>
      <c r="F55" s="125"/>
      <c r="G55" s="125"/>
      <c r="H55" s="126"/>
      <c r="T55" s="8" t="s">
        <v>163</v>
      </c>
      <c r="U55" s="90"/>
      <c r="V55" s="90"/>
      <c r="W55" s="90"/>
    </row>
    <row r="56" spans="1:23" x14ac:dyDescent="0.25">
      <c r="A56" s="128" t="s">
        <v>170</v>
      </c>
      <c r="B56" s="125"/>
      <c r="C56" s="132">
        <f>R50/B47</f>
        <v>1.6314970680920658E-2</v>
      </c>
      <c r="D56" s="125"/>
      <c r="E56" s="125"/>
      <c r="F56" s="125"/>
      <c r="G56" s="125"/>
      <c r="H56" s="126"/>
      <c r="O56" s="75" t="s">
        <v>31</v>
      </c>
      <c r="P56" s="76">
        <v>9102</v>
      </c>
      <c r="Q56" s="76">
        <v>7703</v>
      </c>
      <c r="R56" s="76">
        <v>16802</v>
      </c>
      <c r="T56" s="92"/>
      <c r="U56" s="10"/>
      <c r="V56" s="10"/>
      <c r="W56" s="10"/>
    </row>
    <row r="57" spans="1:23" ht="15.75" thickBot="1" x14ac:dyDescent="0.3">
      <c r="A57" s="129" t="s">
        <v>171</v>
      </c>
      <c r="B57" s="130"/>
      <c r="C57" s="133">
        <f>R50/B45</f>
        <v>1.1511074836058652E-2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J3" r:id="rId1" tooltip="Personal Income" xr:uid="{B2369CB3-5FC1-481C-AEF9-6EE95C24FF96}"/>
    <hyperlink ref="K4" r:id="rId2" tooltip="Age" xr:uid="{535BF302-93EE-4FF9-9214-EC35244C8FB8}"/>
    <hyperlink ref="K5" r:id="rId3" tooltip="Sex" xr:uid="{7A95DD06-3616-49A3-BCED-6A7836A13404}"/>
    <hyperlink ref="K1" location="'List of Tables (1) '!A1" tooltip="List of tables" display="List of tables" xr:uid="{C42FE923-9DB5-46DA-9110-6DA8807B8CD1}"/>
    <hyperlink ref="R3" r:id="rId4" tooltip="Method of Travel to Work" xr:uid="{CB9E91CF-6258-4EEF-B80A-6129CFAD5AB2}"/>
    <hyperlink ref="R4" r:id="rId5" tooltip="Sex" xr:uid="{D2937C81-0012-4CED-BD08-DC6FE144C25C}"/>
    <hyperlink ref="R1" location="'List of Tables (1) '!A1" tooltip="List of tables" display="List of tables" xr:uid="{D02CDC19-FF39-47FF-95DC-B7149DF68F90}"/>
  </hyperlinks>
  <pageMargins left="0.7" right="0.7" top="0.75" bottom="0.75" header="0.3" footer="0.3"/>
  <pageSetup paperSize="9" orientation="portrait"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EA96-ACA0-4B30-9376-534464B3CC35}">
  <dimension ref="A1:W70"/>
  <sheetViews>
    <sheetView workbookViewId="0">
      <selection activeCell="O1" sqref="O1:R59"/>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196</v>
      </c>
      <c r="B2" s="10"/>
      <c r="C2" s="10"/>
      <c r="D2" s="10"/>
      <c r="J2" s="33"/>
      <c r="K2" s="6" t="s">
        <v>3</v>
      </c>
      <c r="L2" s="3"/>
      <c r="M2" s="3"/>
      <c r="N2" s="6"/>
      <c r="O2" s="57" t="s">
        <v>196</v>
      </c>
      <c r="P2" s="55"/>
      <c r="Q2" s="58"/>
      <c r="R2" s="6" t="s">
        <v>3</v>
      </c>
      <c r="T2" s="5" t="s">
        <v>196</v>
      </c>
      <c r="U2" s="81"/>
      <c r="V2" s="81"/>
      <c r="W2" s="6"/>
    </row>
    <row r="3" spans="1:23" x14ac:dyDescent="0.25">
      <c r="J3" s="155" t="s">
        <v>42</v>
      </c>
      <c r="K3" s="155"/>
      <c r="L3" s="9"/>
      <c r="M3" s="10"/>
      <c r="N3" s="49"/>
      <c r="Q3" s="58"/>
      <c r="R3" s="4" t="s">
        <v>93</v>
      </c>
      <c r="T3" s="5"/>
      <c r="U3" s="81"/>
      <c r="V3" s="81"/>
      <c r="W3" s="49"/>
    </row>
    <row r="4" spans="1:23" x14ac:dyDescent="0.25">
      <c r="A4" s="12" t="s">
        <v>71</v>
      </c>
      <c r="J4" s="33"/>
      <c r="K4" s="49" t="s">
        <v>4</v>
      </c>
      <c r="L4" s="3"/>
      <c r="M4" s="10"/>
      <c r="N4" s="49"/>
      <c r="O4" s="59" t="s">
        <v>94</v>
      </c>
      <c r="P4" s="60"/>
      <c r="Q4" s="60"/>
      <c r="R4" s="4" t="s">
        <v>6</v>
      </c>
      <c r="T4" s="82" t="s">
        <v>127</v>
      </c>
      <c r="U4" s="81"/>
      <c r="V4" s="81"/>
      <c r="W4" s="4"/>
    </row>
    <row r="5" spans="1:23" x14ac:dyDescent="0.25">
      <c r="A5" s="10" t="s">
        <v>43</v>
      </c>
      <c r="B5" s="12"/>
      <c r="C5" s="12"/>
      <c r="D5" s="12"/>
      <c r="E5" s="12"/>
      <c r="J5" s="12"/>
      <c r="K5" s="49"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278</v>
      </c>
      <c r="Q11" s="69">
        <v>297</v>
      </c>
      <c r="R11" s="69">
        <v>570</v>
      </c>
      <c r="T11" s="1" t="s">
        <v>128</v>
      </c>
      <c r="U11" s="18">
        <v>39188</v>
      </c>
      <c r="V11" s="18">
        <v>41620</v>
      </c>
      <c r="W11" s="18">
        <v>80813</v>
      </c>
    </row>
    <row r="12" spans="1:23" x14ac:dyDescent="0.25">
      <c r="A12" s="42"/>
      <c r="B12" s="10"/>
      <c r="C12" s="10"/>
      <c r="D12" s="10"/>
      <c r="E12" s="10"/>
      <c r="F12" s="10"/>
      <c r="G12" s="10"/>
      <c r="H12" s="10"/>
      <c r="I12" s="10"/>
      <c r="J12" s="10"/>
      <c r="K12" s="10"/>
      <c r="L12" s="18"/>
      <c r="M12" s="18"/>
      <c r="N12" s="18"/>
      <c r="O12" s="68" t="s">
        <v>98</v>
      </c>
      <c r="P12" s="69">
        <v>722</v>
      </c>
      <c r="Q12" s="69">
        <v>183</v>
      </c>
      <c r="R12" s="69">
        <v>906</v>
      </c>
      <c r="T12" s="1"/>
      <c r="U12" s="39"/>
      <c r="V12" s="39"/>
      <c r="W12" s="39"/>
    </row>
    <row r="13" spans="1:23" x14ac:dyDescent="0.25">
      <c r="A13" s="38" t="s">
        <v>55</v>
      </c>
      <c r="B13" s="39">
        <v>2161</v>
      </c>
      <c r="C13" s="39">
        <v>427</v>
      </c>
      <c r="D13" s="39">
        <v>792</v>
      </c>
      <c r="E13" s="39">
        <v>773</v>
      </c>
      <c r="F13" s="39">
        <v>781</v>
      </c>
      <c r="G13" s="39">
        <v>1101</v>
      </c>
      <c r="H13" s="39">
        <v>439</v>
      </c>
      <c r="I13" s="39">
        <v>163</v>
      </c>
      <c r="J13" s="39">
        <v>67</v>
      </c>
      <c r="K13" s="39">
        <v>6695</v>
      </c>
      <c r="L13" s="18"/>
      <c r="M13" s="18"/>
      <c r="N13" s="18"/>
      <c r="O13" s="68" t="s">
        <v>99</v>
      </c>
      <c r="P13" s="69">
        <v>3</v>
      </c>
      <c r="Q13" s="69">
        <v>0</v>
      </c>
      <c r="R13" s="69">
        <v>6</v>
      </c>
      <c r="T13" s="1" t="s">
        <v>129</v>
      </c>
      <c r="U13" s="39"/>
      <c r="V13" s="39"/>
      <c r="W13" s="39"/>
    </row>
    <row r="14" spans="1:23" x14ac:dyDescent="0.25">
      <c r="A14" s="38" t="s">
        <v>68</v>
      </c>
      <c r="B14" s="39">
        <v>999</v>
      </c>
      <c r="C14" s="39">
        <v>249</v>
      </c>
      <c r="D14" s="39">
        <v>259</v>
      </c>
      <c r="E14" s="39">
        <v>274</v>
      </c>
      <c r="F14" s="39">
        <v>219</v>
      </c>
      <c r="G14" s="39">
        <v>328</v>
      </c>
      <c r="H14" s="39">
        <v>256</v>
      </c>
      <c r="I14" s="39">
        <v>105</v>
      </c>
      <c r="J14" s="39">
        <v>32</v>
      </c>
      <c r="K14" s="39">
        <v>2721</v>
      </c>
      <c r="L14" s="18"/>
      <c r="M14" s="18"/>
      <c r="N14" s="18"/>
      <c r="O14" s="68" t="s">
        <v>100</v>
      </c>
      <c r="P14" s="69">
        <v>3</v>
      </c>
      <c r="Q14" s="69">
        <v>0</v>
      </c>
      <c r="R14" s="69">
        <v>6</v>
      </c>
      <c r="T14" s="87" t="s">
        <v>12</v>
      </c>
      <c r="U14" s="18">
        <v>2367</v>
      </c>
      <c r="V14" s="18">
        <v>2301</v>
      </c>
      <c r="W14" s="18">
        <v>4669</v>
      </c>
    </row>
    <row r="15" spans="1:23" x14ac:dyDescent="0.25">
      <c r="A15" s="38" t="s">
        <v>56</v>
      </c>
      <c r="B15" s="39">
        <v>492</v>
      </c>
      <c r="C15" s="39">
        <v>506</v>
      </c>
      <c r="D15" s="39">
        <v>638</v>
      </c>
      <c r="E15" s="39">
        <v>556</v>
      </c>
      <c r="F15" s="39">
        <v>505</v>
      </c>
      <c r="G15" s="39">
        <v>844</v>
      </c>
      <c r="H15" s="39">
        <v>955</v>
      </c>
      <c r="I15" s="39">
        <v>519</v>
      </c>
      <c r="J15" s="39">
        <v>119</v>
      </c>
      <c r="K15" s="39">
        <v>5144</v>
      </c>
      <c r="L15" s="18"/>
      <c r="M15" s="18"/>
      <c r="N15" s="18"/>
      <c r="O15" s="68" t="s">
        <v>101</v>
      </c>
      <c r="P15" s="69">
        <v>12</v>
      </c>
      <c r="Q15" s="69">
        <v>11</v>
      </c>
      <c r="R15" s="69">
        <v>23</v>
      </c>
      <c r="T15" s="87" t="s">
        <v>130</v>
      </c>
      <c r="U15" s="18">
        <v>5074</v>
      </c>
      <c r="V15" s="18">
        <v>4815</v>
      </c>
      <c r="W15" s="18">
        <v>9889</v>
      </c>
    </row>
    <row r="16" spans="1:23" x14ac:dyDescent="0.25">
      <c r="A16" s="38" t="s">
        <v>57</v>
      </c>
      <c r="B16" s="39">
        <v>226</v>
      </c>
      <c r="C16" s="39">
        <v>361</v>
      </c>
      <c r="D16" s="39">
        <v>446</v>
      </c>
      <c r="E16" s="39">
        <v>471</v>
      </c>
      <c r="F16" s="39">
        <v>550</v>
      </c>
      <c r="G16" s="39">
        <v>913</v>
      </c>
      <c r="H16" s="39">
        <v>2382</v>
      </c>
      <c r="I16" s="39">
        <v>1713</v>
      </c>
      <c r="J16" s="39">
        <v>386</v>
      </c>
      <c r="K16" s="39">
        <v>7455</v>
      </c>
      <c r="L16" s="21"/>
      <c r="M16" s="21"/>
      <c r="N16" s="21"/>
      <c r="O16" s="68" t="s">
        <v>102</v>
      </c>
      <c r="P16" s="69">
        <v>10002</v>
      </c>
      <c r="Q16" s="69">
        <v>9587</v>
      </c>
      <c r="R16" s="69">
        <v>19589</v>
      </c>
      <c r="T16" s="87" t="s">
        <v>131</v>
      </c>
      <c r="U16" s="18">
        <v>2458</v>
      </c>
      <c r="V16" s="18">
        <v>2388</v>
      </c>
      <c r="W16" s="18">
        <v>4849</v>
      </c>
    </row>
    <row r="17" spans="1:23" x14ac:dyDescent="0.25">
      <c r="A17" s="38" t="s">
        <v>58</v>
      </c>
      <c r="B17" s="39">
        <v>181</v>
      </c>
      <c r="C17" s="39">
        <v>345</v>
      </c>
      <c r="D17" s="39">
        <v>457</v>
      </c>
      <c r="E17" s="39">
        <v>456</v>
      </c>
      <c r="F17" s="39">
        <v>582</v>
      </c>
      <c r="G17" s="39">
        <v>788</v>
      </c>
      <c r="H17" s="39">
        <v>1661</v>
      </c>
      <c r="I17" s="39">
        <v>1168</v>
      </c>
      <c r="J17" s="39">
        <v>439</v>
      </c>
      <c r="K17" s="39">
        <v>6086</v>
      </c>
      <c r="L17" s="18"/>
      <c r="M17" s="18"/>
      <c r="N17" s="18"/>
      <c r="O17" s="68" t="s">
        <v>103</v>
      </c>
      <c r="P17" s="69">
        <v>883</v>
      </c>
      <c r="Q17" s="69">
        <v>747</v>
      </c>
      <c r="R17" s="69">
        <v>1631</v>
      </c>
      <c r="T17" s="87" t="s">
        <v>29</v>
      </c>
      <c r="U17" s="18">
        <v>2202</v>
      </c>
      <c r="V17" s="18">
        <v>2138</v>
      </c>
      <c r="W17" s="18">
        <v>4340</v>
      </c>
    </row>
    <row r="18" spans="1:23" x14ac:dyDescent="0.25">
      <c r="A18" s="38" t="s">
        <v>59</v>
      </c>
      <c r="B18" s="39">
        <v>165</v>
      </c>
      <c r="C18" s="39">
        <v>487</v>
      </c>
      <c r="D18" s="39">
        <v>659</v>
      </c>
      <c r="E18" s="39">
        <v>684</v>
      </c>
      <c r="F18" s="39">
        <v>636</v>
      </c>
      <c r="G18" s="39">
        <v>731</v>
      </c>
      <c r="H18" s="39">
        <v>1245</v>
      </c>
      <c r="I18" s="39">
        <v>643</v>
      </c>
      <c r="J18" s="39">
        <v>246</v>
      </c>
      <c r="K18" s="39">
        <v>5486</v>
      </c>
      <c r="L18" s="18"/>
      <c r="M18" s="18"/>
      <c r="N18" s="18"/>
      <c r="O18" s="68" t="s">
        <v>104</v>
      </c>
      <c r="P18" s="69">
        <v>261</v>
      </c>
      <c r="Q18" s="69">
        <v>4</v>
      </c>
      <c r="R18" s="69">
        <v>264</v>
      </c>
      <c r="T18" s="88" t="s">
        <v>132</v>
      </c>
      <c r="U18" s="18">
        <v>4213</v>
      </c>
      <c r="V18" s="18">
        <v>4590</v>
      </c>
      <c r="W18" s="18">
        <v>8802</v>
      </c>
    </row>
    <row r="19" spans="1:23" x14ac:dyDescent="0.25">
      <c r="A19" s="38" t="s">
        <v>60</v>
      </c>
      <c r="B19" s="39">
        <v>117</v>
      </c>
      <c r="C19" s="39">
        <v>483</v>
      </c>
      <c r="D19" s="39">
        <v>659</v>
      </c>
      <c r="E19" s="39">
        <v>598</v>
      </c>
      <c r="F19" s="39">
        <v>676</v>
      </c>
      <c r="G19" s="39">
        <v>623</v>
      </c>
      <c r="H19" s="39">
        <v>684</v>
      </c>
      <c r="I19" s="39">
        <v>419</v>
      </c>
      <c r="J19" s="39">
        <v>124</v>
      </c>
      <c r="K19" s="39">
        <v>4385</v>
      </c>
      <c r="L19" s="18"/>
      <c r="M19" s="18"/>
      <c r="N19" s="18"/>
      <c r="O19" s="68" t="s">
        <v>105</v>
      </c>
      <c r="P19" s="69">
        <v>127</v>
      </c>
      <c r="Q19" s="69">
        <v>15</v>
      </c>
      <c r="R19" s="69">
        <v>141</v>
      </c>
      <c r="T19" s="88" t="s">
        <v>133</v>
      </c>
      <c r="U19" s="18">
        <v>4444</v>
      </c>
      <c r="V19" s="18">
        <v>4835</v>
      </c>
      <c r="W19" s="18">
        <v>9282</v>
      </c>
    </row>
    <row r="20" spans="1:23" x14ac:dyDescent="0.25">
      <c r="A20" s="38" t="s">
        <v>61</v>
      </c>
      <c r="B20" s="39">
        <v>61</v>
      </c>
      <c r="C20" s="39">
        <v>427</v>
      </c>
      <c r="D20" s="39">
        <v>754</v>
      </c>
      <c r="E20" s="39">
        <v>736</v>
      </c>
      <c r="F20" s="39">
        <v>855</v>
      </c>
      <c r="G20" s="39">
        <v>681</v>
      </c>
      <c r="H20" s="39">
        <v>513</v>
      </c>
      <c r="I20" s="39">
        <v>190</v>
      </c>
      <c r="J20" s="39">
        <v>66</v>
      </c>
      <c r="K20" s="39">
        <v>4280</v>
      </c>
      <c r="L20" s="18"/>
      <c r="M20" s="18"/>
      <c r="N20" s="18"/>
      <c r="O20" s="68" t="s">
        <v>106</v>
      </c>
      <c r="P20" s="69">
        <v>83</v>
      </c>
      <c r="Q20" s="69">
        <v>26</v>
      </c>
      <c r="R20" s="69">
        <v>109</v>
      </c>
      <c r="T20" s="88" t="s">
        <v>134</v>
      </c>
      <c r="U20" s="18">
        <v>5036</v>
      </c>
      <c r="V20" s="18">
        <v>5402</v>
      </c>
      <c r="W20" s="18">
        <v>10442</v>
      </c>
    </row>
    <row r="21" spans="1:23" x14ac:dyDescent="0.25">
      <c r="A21" s="38" t="s">
        <v>62</v>
      </c>
      <c r="B21" s="39">
        <v>20</v>
      </c>
      <c r="C21" s="39">
        <v>320</v>
      </c>
      <c r="D21" s="39">
        <v>891</v>
      </c>
      <c r="E21" s="39">
        <v>848</v>
      </c>
      <c r="F21" s="39">
        <v>921</v>
      </c>
      <c r="G21" s="39">
        <v>782</v>
      </c>
      <c r="H21" s="39">
        <v>414</v>
      </c>
      <c r="I21" s="39">
        <v>184</v>
      </c>
      <c r="J21" s="39">
        <v>70</v>
      </c>
      <c r="K21" s="39">
        <v>4440</v>
      </c>
      <c r="L21" s="18"/>
      <c r="M21" s="18"/>
      <c r="N21" s="18"/>
      <c r="O21" s="68" t="s">
        <v>107</v>
      </c>
      <c r="P21" s="69">
        <v>500</v>
      </c>
      <c r="Q21" s="69">
        <v>111</v>
      </c>
      <c r="R21" s="69">
        <v>610</v>
      </c>
      <c r="T21" s="88" t="s">
        <v>135</v>
      </c>
      <c r="U21" s="18">
        <v>4751</v>
      </c>
      <c r="V21" s="18">
        <v>5473</v>
      </c>
      <c r="W21" s="18">
        <v>10230</v>
      </c>
    </row>
    <row r="22" spans="1:23" x14ac:dyDescent="0.25">
      <c r="A22" s="38" t="s">
        <v>63</v>
      </c>
      <c r="B22" s="39">
        <v>11</v>
      </c>
      <c r="C22" s="39">
        <v>164</v>
      </c>
      <c r="D22" s="39">
        <v>610</v>
      </c>
      <c r="E22" s="39">
        <v>619</v>
      </c>
      <c r="F22" s="39">
        <v>757</v>
      </c>
      <c r="G22" s="39">
        <v>551</v>
      </c>
      <c r="H22" s="39">
        <v>202</v>
      </c>
      <c r="I22" s="39">
        <v>37</v>
      </c>
      <c r="J22" s="39">
        <v>15</v>
      </c>
      <c r="K22" s="39">
        <v>2969</v>
      </c>
      <c r="L22" s="21"/>
      <c r="M22" s="21"/>
      <c r="N22" s="21"/>
      <c r="O22" s="68" t="s">
        <v>108</v>
      </c>
      <c r="P22" s="69">
        <v>261</v>
      </c>
      <c r="Q22" s="69">
        <v>270</v>
      </c>
      <c r="R22" s="69">
        <v>532</v>
      </c>
      <c r="T22" s="88" t="s">
        <v>136</v>
      </c>
      <c r="U22" s="18">
        <v>4875</v>
      </c>
      <c r="V22" s="18">
        <v>5234</v>
      </c>
      <c r="W22" s="18">
        <v>10111</v>
      </c>
    </row>
    <row r="23" spans="1:23" x14ac:dyDescent="0.25">
      <c r="A23" s="38" t="s">
        <v>64</v>
      </c>
      <c r="B23" s="39">
        <v>4</v>
      </c>
      <c r="C23" s="39">
        <v>106</v>
      </c>
      <c r="D23" s="39">
        <v>541</v>
      </c>
      <c r="E23" s="39">
        <v>556</v>
      </c>
      <c r="F23" s="39">
        <v>690</v>
      </c>
      <c r="G23" s="39">
        <v>497</v>
      </c>
      <c r="H23" s="39">
        <v>128</v>
      </c>
      <c r="I23" s="39">
        <v>37</v>
      </c>
      <c r="J23" s="39">
        <v>12</v>
      </c>
      <c r="K23" s="39">
        <v>2566</v>
      </c>
      <c r="L23" s="18"/>
      <c r="M23" s="18"/>
      <c r="N23" s="18"/>
      <c r="O23" s="70" t="s">
        <v>109</v>
      </c>
      <c r="P23" s="71">
        <v>13138</v>
      </c>
      <c r="Q23" s="71">
        <v>11256</v>
      </c>
      <c r="R23" s="71">
        <v>24392</v>
      </c>
      <c r="T23" s="88" t="s">
        <v>137</v>
      </c>
      <c r="U23" s="18">
        <v>2886</v>
      </c>
      <c r="V23" s="18">
        <v>3200</v>
      </c>
      <c r="W23" s="18">
        <v>6082</v>
      </c>
    </row>
    <row r="24" spans="1:23" x14ac:dyDescent="0.25">
      <c r="A24" s="38" t="s">
        <v>65</v>
      </c>
      <c r="B24" s="39">
        <v>3</v>
      </c>
      <c r="C24" s="39">
        <v>50</v>
      </c>
      <c r="D24" s="39">
        <v>396</v>
      </c>
      <c r="E24" s="39">
        <v>554</v>
      </c>
      <c r="F24" s="39">
        <v>628</v>
      </c>
      <c r="G24" s="39">
        <v>446</v>
      </c>
      <c r="H24" s="39">
        <v>94</v>
      </c>
      <c r="I24" s="39">
        <v>16</v>
      </c>
      <c r="J24" s="39">
        <v>4</v>
      </c>
      <c r="K24" s="39">
        <v>2192</v>
      </c>
      <c r="L24" s="18"/>
      <c r="M24" s="18"/>
      <c r="N24" s="18"/>
      <c r="O24" s="72"/>
      <c r="T24" s="88" t="s">
        <v>138</v>
      </c>
      <c r="U24" s="18">
        <v>879</v>
      </c>
      <c r="V24" s="18">
        <v>1243</v>
      </c>
      <c r="W24" s="18">
        <v>2124</v>
      </c>
    </row>
    <row r="25" spans="1:23" x14ac:dyDescent="0.25">
      <c r="A25" s="38" t="s">
        <v>66</v>
      </c>
      <c r="B25" s="39">
        <v>0</v>
      </c>
      <c r="C25" s="39">
        <v>66</v>
      </c>
      <c r="D25" s="39">
        <v>715</v>
      </c>
      <c r="E25" s="39">
        <v>961</v>
      </c>
      <c r="F25" s="39">
        <v>1180</v>
      </c>
      <c r="G25" s="39">
        <v>705</v>
      </c>
      <c r="H25" s="39">
        <v>149</v>
      </c>
      <c r="I25" s="39">
        <v>27</v>
      </c>
      <c r="J25" s="39">
        <v>14</v>
      </c>
      <c r="K25" s="39">
        <v>3821</v>
      </c>
      <c r="L25" s="18"/>
      <c r="M25" s="18"/>
      <c r="N25" s="18"/>
      <c r="O25" s="56" t="s">
        <v>110</v>
      </c>
      <c r="T25" s="10"/>
      <c r="U25" s="39"/>
      <c r="V25" s="39"/>
      <c r="W25" s="39"/>
    </row>
    <row r="26" spans="1:23" x14ac:dyDescent="0.25">
      <c r="A26" s="38" t="s">
        <v>67</v>
      </c>
      <c r="B26" s="39">
        <v>0</v>
      </c>
      <c r="C26" s="39">
        <v>17</v>
      </c>
      <c r="D26" s="39">
        <v>276</v>
      </c>
      <c r="E26" s="39">
        <v>472</v>
      </c>
      <c r="F26" s="39">
        <v>670</v>
      </c>
      <c r="G26" s="39">
        <v>417</v>
      </c>
      <c r="H26" s="39">
        <v>95</v>
      </c>
      <c r="I26" s="39">
        <v>41</v>
      </c>
      <c r="J26" s="39">
        <v>6</v>
      </c>
      <c r="K26" s="39">
        <v>1999</v>
      </c>
      <c r="L26" s="18"/>
      <c r="M26" s="18"/>
      <c r="N26" s="18"/>
      <c r="O26" s="68" t="s">
        <v>111</v>
      </c>
      <c r="T26" s="10" t="s">
        <v>139</v>
      </c>
      <c r="U26" s="39"/>
      <c r="V26" s="39"/>
      <c r="W26" s="39"/>
    </row>
    <row r="27" spans="1:23" x14ac:dyDescent="0.25">
      <c r="L27" s="18"/>
      <c r="M27" s="18"/>
      <c r="N27" s="18"/>
      <c r="O27" s="73" t="s">
        <v>98</v>
      </c>
      <c r="P27" s="69">
        <v>117</v>
      </c>
      <c r="Q27" s="69">
        <v>120</v>
      </c>
      <c r="R27" s="69">
        <v>235</v>
      </c>
      <c r="T27" s="88" t="s">
        <v>140</v>
      </c>
      <c r="U27" s="18">
        <v>35522</v>
      </c>
      <c r="V27" s="18">
        <v>39151</v>
      </c>
      <c r="W27" s="18">
        <v>74674</v>
      </c>
    </row>
    <row r="28" spans="1:23" x14ac:dyDescent="0.25">
      <c r="A28" s="10" t="s">
        <v>73</v>
      </c>
      <c r="B28" s="39">
        <v>405</v>
      </c>
      <c r="C28" s="39">
        <v>333</v>
      </c>
      <c r="D28" s="39">
        <v>718</v>
      </c>
      <c r="E28" s="39">
        <v>718</v>
      </c>
      <c r="F28" s="39">
        <v>800</v>
      </c>
      <c r="G28" s="39">
        <v>816</v>
      </c>
      <c r="H28" s="39">
        <v>898</v>
      </c>
      <c r="I28" s="39">
        <v>825</v>
      </c>
      <c r="J28" s="39">
        <v>516</v>
      </c>
      <c r="K28" s="39">
        <v>6026</v>
      </c>
      <c r="L28" s="21"/>
      <c r="M28" s="21"/>
      <c r="N28" s="21"/>
      <c r="O28" s="73" t="s">
        <v>99</v>
      </c>
      <c r="P28" s="69">
        <v>0</v>
      </c>
      <c r="Q28" s="69">
        <v>0</v>
      </c>
      <c r="R28" s="69">
        <v>0</v>
      </c>
      <c r="T28" s="88" t="s">
        <v>141</v>
      </c>
      <c r="U28" s="18">
        <v>3666</v>
      </c>
      <c r="V28" s="18">
        <v>2470</v>
      </c>
      <c r="W28" s="18">
        <v>6139</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4849</v>
      </c>
      <c r="C30" s="40">
        <v>4340</v>
      </c>
      <c r="D30" s="40">
        <v>8802</v>
      </c>
      <c r="E30" s="40">
        <v>9282</v>
      </c>
      <c r="F30" s="40">
        <v>10442</v>
      </c>
      <c r="G30" s="40">
        <v>10230</v>
      </c>
      <c r="H30" s="40">
        <v>10111</v>
      </c>
      <c r="I30" s="40">
        <v>6082</v>
      </c>
      <c r="J30" s="40">
        <v>2124</v>
      </c>
      <c r="K30" s="40">
        <v>66260</v>
      </c>
      <c r="L30" s="18"/>
      <c r="M30" s="18"/>
      <c r="N30" s="18"/>
      <c r="O30" s="73" t="s">
        <v>102</v>
      </c>
      <c r="P30" s="69">
        <v>143</v>
      </c>
      <c r="Q30" s="69">
        <v>127</v>
      </c>
      <c r="R30" s="69">
        <v>270</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14</v>
      </c>
      <c r="Q31" s="69">
        <v>22</v>
      </c>
      <c r="R31" s="69">
        <v>35</v>
      </c>
      <c r="T31" s="88" t="s">
        <v>143</v>
      </c>
      <c r="U31" s="18">
        <v>798</v>
      </c>
      <c r="V31" s="18">
        <v>832</v>
      </c>
      <c r="W31" s="18">
        <v>1637</v>
      </c>
    </row>
    <row r="32" spans="1:23" x14ac:dyDescent="0.25">
      <c r="A32" s="41" t="s">
        <v>69</v>
      </c>
      <c r="L32" s="18"/>
      <c r="M32" s="18"/>
      <c r="N32" s="18"/>
      <c r="O32" s="73" t="s">
        <v>107</v>
      </c>
      <c r="P32" s="69">
        <v>13</v>
      </c>
      <c r="Q32" s="69">
        <v>9</v>
      </c>
      <c r="R32" s="69">
        <v>20</v>
      </c>
      <c r="T32" s="88" t="s">
        <v>144</v>
      </c>
      <c r="U32" s="18">
        <v>22</v>
      </c>
      <c r="V32" s="18">
        <v>22</v>
      </c>
      <c r="W32" s="18">
        <v>42</v>
      </c>
    </row>
    <row r="33" spans="1:23" x14ac:dyDescent="0.25">
      <c r="L33" s="18"/>
      <c r="M33" s="18"/>
      <c r="N33" s="18"/>
      <c r="O33" s="74" t="s">
        <v>31</v>
      </c>
      <c r="P33" s="71">
        <v>286</v>
      </c>
      <c r="Q33" s="71">
        <v>275</v>
      </c>
      <c r="R33" s="71">
        <v>561</v>
      </c>
      <c r="T33" s="88" t="s">
        <v>145</v>
      </c>
      <c r="U33" s="18">
        <v>14</v>
      </c>
      <c r="V33" s="18">
        <v>17</v>
      </c>
      <c r="W33" s="18">
        <v>36</v>
      </c>
    </row>
    <row r="34" spans="1:23" x14ac:dyDescent="0.25">
      <c r="A34" s="8" t="s">
        <v>70</v>
      </c>
      <c r="L34" s="21"/>
      <c r="M34" s="21"/>
      <c r="N34" s="21"/>
      <c r="O34" s="68" t="s">
        <v>112</v>
      </c>
      <c r="T34" s="23" t="s">
        <v>31</v>
      </c>
      <c r="U34" s="21">
        <v>840</v>
      </c>
      <c r="V34" s="21">
        <v>875</v>
      </c>
      <c r="W34" s="21">
        <v>1718</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10</v>
      </c>
      <c r="Q37" s="69">
        <v>7</v>
      </c>
      <c r="R37" s="69">
        <v>21</v>
      </c>
      <c r="T37" s="88" t="s">
        <v>147</v>
      </c>
      <c r="U37" s="18">
        <v>25792</v>
      </c>
      <c r="V37" s="18">
        <v>27097</v>
      </c>
      <c r="W37" s="18">
        <v>52883</v>
      </c>
    </row>
    <row r="38" spans="1:23" x14ac:dyDescent="0.25">
      <c r="A38" s="99" t="s">
        <v>81</v>
      </c>
      <c r="B38" s="103">
        <f>SUM(B28:D28)</f>
        <v>1456</v>
      </c>
      <c r="C38" s="103">
        <f>SUM(B13:D13)</f>
        <v>3380</v>
      </c>
      <c r="D38" s="103">
        <f>SUM(B14:D18)</f>
        <v>6470</v>
      </c>
      <c r="E38" s="104">
        <f>SUM(B19:D21)</f>
        <v>3732</v>
      </c>
      <c r="F38" s="104">
        <f>SUM(B22:D26)</f>
        <v>2959</v>
      </c>
      <c r="G38" s="103">
        <f>SUM(B38:F38)</f>
        <v>17997</v>
      </c>
      <c r="H38" s="105">
        <f>SUM(C38:F38)</f>
        <v>16541</v>
      </c>
      <c r="L38" s="18"/>
      <c r="M38" s="18"/>
      <c r="N38" s="18"/>
      <c r="O38" s="73" t="s">
        <v>103</v>
      </c>
      <c r="P38" s="69">
        <v>9</v>
      </c>
      <c r="Q38" s="69">
        <v>17</v>
      </c>
      <c r="R38" s="69">
        <v>22</v>
      </c>
      <c r="T38" s="88" t="s">
        <v>148</v>
      </c>
      <c r="U38" s="18">
        <v>10495</v>
      </c>
      <c r="V38" s="18">
        <v>11725</v>
      </c>
      <c r="W38" s="18">
        <v>22221</v>
      </c>
    </row>
    <row r="39" spans="1:23" x14ac:dyDescent="0.25">
      <c r="A39" s="99" t="s">
        <v>82</v>
      </c>
      <c r="B39" s="103">
        <f>SUM(C28:D28)</f>
        <v>1051</v>
      </c>
      <c r="C39" s="103">
        <f>SUM(C13:D13)</f>
        <v>1219</v>
      </c>
      <c r="D39" s="103">
        <f>SUM(C14:D18)</f>
        <v>4407</v>
      </c>
      <c r="E39" s="104">
        <f>SUM(C19:D21)</f>
        <v>3534</v>
      </c>
      <c r="F39" s="104">
        <f>SUM(C22:D26)</f>
        <v>2941</v>
      </c>
      <c r="G39" s="103">
        <f t="shared" ref="G39:G41" si="0">SUM(B39:F39)</f>
        <v>13152</v>
      </c>
      <c r="H39" s="105">
        <f t="shared" ref="H39:H41" si="1">SUM(C39:F39)</f>
        <v>12101</v>
      </c>
      <c r="L39" s="18"/>
      <c r="M39" s="18"/>
      <c r="N39" s="18" t="e">
        <f>+H50:H51+H76:H98</f>
        <v>#VALUE!</v>
      </c>
      <c r="O39" s="73" t="s">
        <v>107</v>
      </c>
      <c r="P39" s="69">
        <v>15</v>
      </c>
      <c r="Q39" s="69">
        <v>3</v>
      </c>
      <c r="R39" s="69">
        <v>18</v>
      </c>
      <c r="T39" s="10"/>
      <c r="U39" s="39"/>
      <c r="V39" s="39"/>
      <c r="W39" s="39"/>
    </row>
    <row r="40" spans="1:23" ht="14.45" customHeight="1" x14ac:dyDescent="0.25">
      <c r="A40" s="106" t="s">
        <v>83</v>
      </c>
      <c r="B40" s="107">
        <f>SUM(E28:F28)</f>
        <v>1518</v>
      </c>
      <c r="C40" s="107">
        <f>SUM(E13:F13)</f>
        <v>1554</v>
      </c>
      <c r="D40" s="107">
        <f>SUM(E14:F18)</f>
        <v>4933</v>
      </c>
      <c r="E40" s="108">
        <f>SUM(E19:F21)</f>
        <v>4634</v>
      </c>
      <c r="F40" s="108">
        <f>SUM(E22:F26)</f>
        <v>7087</v>
      </c>
      <c r="G40" s="103">
        <f t="shared" si="0"/>
        <v>19726</v>
      </c>
      <c r="H40" s="105">
        <f t="shared" si="1"/>
        <v>18208</v>
      </c>
      <c r="L40" s="22"/>
      <c r="M40" s="22"/>
      <c r="N40" s="22"/>
      <c r="O40" s="74" t="s">
        <v>31</v>
      </c>
      <c r="P40" s="71">
        <v>38</v>
      </c>
      <c r="Q40" s="71">
        <v>31</v>
      </c>
      <c r="R40" s="71">
        <v>62</v>
      </c>
      <c r="T40" s="10" t="s">
        <v>149</v>
      </c>
      <c r="U40" s="39"/>
      <c r="V40" s="39"/>
      <c r="W40" s="39"/>
    </row>
    <row r="41" spans="1:23" x14ac:dyDescent="0.25">
      <c r="A41" s="99" t="s">
        <v>84</v>
      </c>
      <c r="B41" s="103">
        <f>SUM(G28:J28)</f>
        <v>3055</v>
      </c>
      <c r="C41" s="103">
        <f>SUM(G13:J13)</f>
        <v>1770</v>
      </c>
      <c r="D41" s="103">
        <f>SUM(G14:J18)</f>
        <v>15473</v>
      </c>
      <c r="E41" s="104">
        <f>SUM(G19:J21)</f>
        <v>4750</v>
      </c>
      <c r="F41" s="104">
        <f>SUM(G22:J26)</f>
        <v>3493</v>
      </c>
      <c r="G41" s="103">
        <f t="shared" si="0"/>
        <v>28541</v>
      </c>
      <c r="H41" s="105">
        <f t="shared" si="1"/>
        <v>25486</v>
      </c>
      <c r="L41" s="25"/>
      <c r="M41" s="25"/>
      <c r="N41" s="25"/>
      <c r="O41" s="68" t="s">
        <v>113</v>
      </c>
      <c r="P41" s="69">
        <v>214</v>
      </c>
      <c r="Q41" s="69">
        <v>56</v>
      </c>
      <c r="R41" s="69">
        <v>273</v>
      </c>
      <c r="T41" s="88" t="s">
        <v>150</v>
      </c>
      <c r="U41" s="18">
        <v>34045</v>
      </c>
      <c r="V41" s="18">
        <v>36123</v>
      </c>
      <c r="W41" s="18">
        <v>70172</v>
      </c>
    </row>
    <row r="42" spans="1:23" x14ac:dyDescent="0.25">
      <c r="A42" s="109" t="s">
        <v>92</v>
      </c>
      <c r="B42" s="107">
        <f>B38+SUM(B40:B41)</f>
        <v>6029</v>
      </c>
      <c r="C42" s="107">
        <f t="shared" ref="C42:H42" si="2">C38+SUM(C40:C41)</f>
        <v>6704</v>
      </c>
      <c r="D42" s="107">
        <f t="shared" si="2"/>
        <v>26876</v>
      </c>
      <c r="E42" s="107">
        <f t="shared" si="2"/>
        <v>13116</v>
      </c>
      <c r="F42" s="107">
        <f t="shared" si="2"/>
        <v>13539</v>
      </c>
      <c r="G42" s="107">
        <f t="shared" si="2"/>
        <v>66264</v>
      </c>
      <c r="H42" s="110">
        <f t="shared" si="2"/>
        <v>60235</v>
      </c>
      <c r="L42" s="18"/>
      <c r="M42" s="18"/>
      <c r="N42" s="18"/>
      <c r="O42" s="70" t="s">
        <v>114</v>
      </c>
      <c r="P42" s="71">
        <v>538</v>
      </c>
      <c r="Q42" s="71">
        <v>362</v>
      </c>
      <c r="R42" s="71">
        <v>903</v>
      </c>
      <c r="T42" s="88" t="s">
        <v>151</v>
      </c>
      <c r="U42" s="18">
        <v>2464</v>
      </c>
      <c r="V42" s="18">
        <v>3007</v>
      </c>
      <c r="W42" s="18">
        <v>5471</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32030</v>
      </c>
      <c r="V44" s="18">
        <v>34189</v>
      </c>
      <c r="W44" s="18">
        <v>66220</v>
      </c>
    </row>
    <row r="45" spans="1:23" x14ac:dyDescent="0.25">
      <c r="A45" s="114" t="s">
        <v>126</v>
      </c>
      <c r="B45" s="103">
        <f>SUM(W14:W24)</f>
        <v>80820</v>
      </c>
      <c r="C45" s="103"/>
      <c r="D45" s="103"/>
      <c r="E45" s="112"/>
      <c r="F45" s="113"/>
      <c r="G45" s="103"/>
      <c r="H45" s="105"/>
      <c r="L45" s="18"/>
      <c r="M45" s="18"/>
      <c r="N45" s="18"/>
      <c r="O45" s="68" t="s">
        <v>116</v>
      </c>
      <c r="P45" s="69">
        <v>88</v>
      </c>
      <c r="Q45" s="69">
        <v>103</v>
      </c>
      <c r="R45" s="69">
        <v>190</v>
      </c>
      <c r="T45" s="10"/>
      <c r="U45" s="39"/>
      <c r="V45" s="39"/>
      <c r="W45" s="39"/>
    </row>
    <row r="46" spans="1:23" x14ac:dyDescent="0.25">
      <c r="A46" s="106" t="s">
        <v>74</v>
      </c>
      <c r="B46" s="107">
        <f>SUM(W16:W24)</f>
        <v>66262</v>
      </c>
      <c r="C46" s="107"/>
      <c r="D46" s="107"/>
      <c r="E46" s="115"/>
      <c r="F46" s="115"/>
      <c r="G46" s="107"/>
      <c r="H46" s="110"/>
      <c r="L46" s="27"/>
      <c r="M46" s="27"/>
      <c r="N46" s="27"/>
      <c r="O46" s="68" t="s">
        <v>117</v>
      </c>
      <c r="P46" s="69">
        <v>13</v>
      </c>
      <c r="Q46" s="69">
        <v>4</v>
      </c>
      <c r="R46" s="69">
        <v>18</v>
      </c>
      <c r="T46" s="41" t="s">
        <v>153</v>
      </c>
      <c r="U46" s="39"/>
      <c r="V46" s="39"/>
      <c r="W46" s="39"/>
    </row>
    <row r="47" spans="1:23" x14ac:dyDescent="0.25">
      <c r="A47" s="106" t="s">
        <v>75</v>
      </c>
      <c r="B47" s="104">
        <f>SUM(W17:W24)</f>
        <v>61413</v>
      </c>
      <c r="C47" s="104"/>
      <c r="D47" s="104"/>
      <c r="E47" s="115"/>
      <c r="F47" s="115"/>
      <c r="G47" s="104"/>
      <c r="H47" s="116"/>
      <c r="L47" s="27"/>
      <c r="M47" s="27"/>
      <c r="N47" s="27"/>
      <c r="O47" s="68" t="s">
        <v>118</v>
      </c>
      <c r="P47" s="69">
        <v>10</v>
      </c>
      <c r="Q47" s="69">
        <v>7</v>
      </c>
      <c r="R47" s="69">
        <v>11</v>
      </c>
      <c r="T47" s="8" t="s">
        <v>154</v>
      </c>
      <c r="U47" s="39"/>
      <c r="V47" s="39"/>
      <c r="W47" s="39"/>
    </row>
    <row r="48" spans="1:23" x14ac:dyDescent="0.25">
      <c r="A48" s="117"/>
      <c r="B48" s="104"/>
      <c r="C48" s="104"/>
      <c r="D48" s="104"/>
      <c r="E48" s="115"/>
      <c r="F48" s="115"/>
      <c r="G48" s="104"/>
      <c r="H48" s="116"/>
      <c r="L48" s="27"/>
      <c r="M48" s="27"/>
      <c r="N48" s="27"/>
      <c r="O48" s="70" t="s">
        <v>119</v>
      </c>
      <c r="P48" s="71">
        <v>116</v>
      </c>
      <c r="Q48" s="71">
        <v>106</v>
      </c>
      <c r="R48" s="71">
        <v>221</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5.1771437529393324E-2</v>
      </c>
      <c r="C50" s="53" t="s">
        <v>165</v>
      </c>
      <c r="D50" s="53"/>
      <c r="E50" s="53" t="s">
        <v>166</v>
      </c>
      <c r="F50" s="124">
        <f>R27/(R23+R42+R48)</f>
        <v>9.2099075090139523E-3</v>
      </c>
      <c r="G50" s="53"/>
      <c r="H50" s="122"/>
      <c r="L50" s="25"/>
      <c r="M50" s="25"/>
      <c r="N50" s="25"/>
      <c r="O50" s="56" t="s">
        <v>120</v>
      </c>
      <c r="P50" s="69">
        <v>384</v>
      </c>
      <c r="Q50" s="69">
        <v>807</v>
      </c>
      <c r="R50" s="69">
        <v>1196</v>
      </c>
      <c r="T50" s="8" t="s">
        <v>157</v>
      </c>
      <c r="U50" s="39"/>
      <c r="V50" s="39"/>
      <c r="W50" s="39"/>
    </row>
    <row r="51" spans="1:23" x14ac:dyDescent="0.25">
      <c r="A51" s="123" t="s">
        <v>98</v>
      </c>
      <c r="B51" s="124">
        <f>(R12+R27+R40+R46)/(R23+R42+R48)</f>
        <v>4.7852327951089513E-2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1940</v>
      </c>
      <c r="Q52" s="69">
        <v>2002</v>
      </c>
      <c r="R52" s="69">
        <v>3940</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3.8535893800747519E-2</v>
      </c>
      <c r="D54" s="125"/>
      <c r="E54" s="125"/>
      <c r="F54" s="125"/>
      <c r="G54" s="125"/>
      <c r="H54" s="126"/>
      <c r="O54" s="56" t="s">
        <v>122</v>
      </c>
      <c r="P54" s="69">
        <v>230</v>
      </c>
      <c r="Q54" s="69">
        <v>159</v>
      </c>
      <c r="R54" s="69">
        <v>388</v>
      </c>
      <c r="T54" s="91" t="s">
        <v>161</v>
      </c>
      <c r="U54" s="90"/>
      <c r="V54" s="90"/>
      <c r="W54" s="90"/>
    </row>
    <row r="55" spans="1:23" x14ac:dyDescent="0.25">
      <c r="A55" s="128" t="s">
        <v>169</v>
      </c>
      <c r="B55" s="125"/>
      <c r="C55" s="132">
        <f>R50/B46</f>
        <v>1.8049560834263983E-2</v>
      </c>
      <c r="D55" s="125"/>
      <c r="E55" s="125"/>
      <c r="F55" s="125"/>
      <c r="G55" s="125"/>
      <c r="H55" s="126"/>
      <c r="T55" s="8" t="s">
        <v>162</v>
      </c>
      <c r="U55" s="90"/>
      <c r="V55" s="90"/>
      <c r="W55" s="90"/>
    </row>
    <row r="56" spans="1:23" x14ac:dyDescent="0.25">
      <c r="A56" s="128" t="s">
        <v>170</v>
      </c>
      <c r="B56" s="125"/>
      <c r="C56" s="132">
        <f>R50/B47</f>
        <v>1.9474704052887825E-2</v>
      </c>
      <c r="D56" s="125"/>
      <c r="E56" s="125"/>
      <c r="F56" s="125"/>
      <c r="G56" s="125"/>
      <c r="H56" s="126"/>
      <c r="O56" s="75" t="s">
        <v>31</v>
      </c>
      <c r="P56" s="76">
        <v>16346</v>
      </c>
      <c r="Q56" s="76">
        <v>14689</v>
      </c>
      <c r="R56" s="76">
        <v>31036</v>
      </c>
      <c r="T56" s="8" t="s">
        <v>163</v>
      </c>
      <c r="U56" s="90"/>
      <c r="V56" s="90"/>
      <c r="W56" s="90"/>
    </row>
    <row r="57" spans="1:23" ht="15.75" thickBot="1" x14ac:dyDescent="0.3">
      <c r="A57" s="129" t="s">
        <v>171</v>
      </c>
      <c r="B57" s="130"/>
      <c r="C57" s="133">
        <f>R50/B45</f>
        <v>1.479831724820589E-2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6D8FC7F3-1312-4CBC-AAAC-A01C8CAD8EE0}"/>
    <hyperlink ref="J3" r:id="rId1" tooltip="Personal Income" xr:uid="{F1B10B36-692A-4FF7-A28A-3D7B00B1F905}"/>
    <hyperlink ref="K4" r:id="rId2" tooltip="Age" xr:uid="{230D21B5-CEA1-42FF-B343-2AC83E0EE0E9}"/>
    <hyperlink ref="K5" r:id="rId3" tooltip="Sex" xr:uid="{ABCF8215-3590-40B5-ADCF-A80E8A21568D}"/>
    <hyperlink ref="K1" location="'List of Tables (1) '!A1" tooltip="List of tables" display="List of tables" xr:uid="{D855E49C-EAD1-412D-8354-B524CED8E7D6}"/>
    <hyperlink ref="R3" r:id="rId4" tooltip="Method of Travel to Work" xr:uid="{A41B2971-BFD0-4455-A267-45D42CE7C917}"/>
    <hyperlink ref="R4" r:id="rId5" tooltip="Sex" xr:uid="{05713A2E-DBD0-40D7-85B6-78C19D45FBFC}"/>
    <hyperlink ref="R1" location="'List of Tables (1) '!A1" tooltip="List of tables" display="List of tables" xr:uid="{77B50066-6F7D-4B88-B0A2-AF485C235631}"/>
  </hyperlinks>
  <pageMargins left="0.7" right="0.7" top="0.75" bottom="0.75" header="0.3" footer="0.3"/>
  <pageSetup paperSize="9"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010EF-D6A9-479D-8F33-C441A861CE9D}">
  <dimension ref="A1:W70"/>
  <sheetViews>
    <sheetView workbookViewId="0">
      <selection activeCell="L10" sqref="L10"/>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10"/>
      <c r="V1" s="10"/>
      <c r="W1" s="4" t="s">
        <v>1</v>
      </c>
    </row>
    <row r="2" spans="1:23" x14ac:dyDescent="0.25">
      <c r="A2" s="5" t="s">
        <v>197</v>
      </c>
      <c r="B2" s="10"/>
      <c r="C2" s="10"/>
      <c r="D2" s="10"/>
      <c r="J2" s="33"/>
      <c r="K2" s="6" t="s">
        <v>3</v>
      </c>
      <c r="L2" s="3"/>
      <c r="M2" s="3"/>
      <c r="N2" s="6"/>
      <c r="O2" s="57" t="s">
        <v>197</v>
      </c>
      <c r="P2" s="55"/>
      <c r="Q2" s="58"/>
      <c r="R2" s="6" t="s">
        <v>3</v>
      </c>
      <c r="T2" s="5" t="s">
        <v>197</v>
      </c>
      <c r="U2" s="10"/>
      <c r="V2" s="10"/>
      <c r="W2" s="6"/>
    </row>
    <row r="3" spans="1:23" x14ac:dyDescent="0.25">
      <c r="J3" s="155" t="s">
        <v>42</v>
      </c>
      <c r="K3" s="155"/>
      <c r="L3" s="9"/>
      <c r="M3" s="10"/>
      <c r="N3" s="49"/>
      <c r="Q3" s="58"/>
      <c r="R3" s="4" t="s">
        <v>93</v>
      </c>
      <c r="T3" s="10"/>
      <c r="U3" s="10"/>
      <c r="V3" s="10"/>
      <c r="W3" s="49"/>
    </row>
    <row r="4" spans="1:23" x14ac:dyDescent="0.25">
      <c r="A4" s="12" t="s">
        <v>71</v>
      </c>
      <c r="J4" s="33"/>
      <c r="K4" s="49" t="s">
        <v>4</v>
      </c>
      <c r="L4" s="3"/>
      <c r="M4" s="10"/>
      <c r="N4" s="49"/>
      <c r="O4" s="59" t="s">
        <v>94</v>
      </c>
      <c r="P4" s="60"/>
      <c r="Q4" s="60"/>
      <c r="R4" s="4" t="s">
        <v>6</v>
      </c>
      <c r="T4" s="12" t="s">
        <v>182</v>
      </c>
      <c r="U4" s="10"/>
      <c r="V4" s="10"/>
      <c r="W4" s="90"/>
    </row>
    <row r="5" spans="1:23" x14ac:dyDescent="0.25">
      <c r="A5" s="10" t="s">
        <v>43</v>
      </c>
      <c r="B5" s="12"/>
      <c r="C5" s="12"/>
      <c r="D5" s="12"/>
      <c r="E5" s="12"/>
      <c r="J5" s="12"/>
      <c r="K5" s="49" t="s">
        <v>6</v>
      </c>
      <c r="L5" s="3"/>
      <c r="M5" s="3"/>
      <c r="N5" s="3"/>
      <c r="O5" s="61" t="s">
        <v>95</v>
      </c>
      <c r="P5" s="61"/>
      <c r="T5" s="1" t="s">
        <v>7</v>
      </c>
      <c r="U5" s="10"/>
      <c r="V5" s="10"/>
      <c r="W5" s="10"/>
    </row>
    <row r="6" spans="1:23" x14ac:dyDescent="0.25">
      <c r="L6" s="3"/>
      <c r="M6" s="3"/>
      <c r="N6" s="3"/>
      <c r="T6" s="10"/>
      <c r="U6" s="10"/>
      <c r="V6" s="10"/>
      <c r="W6" s="10"/>
    </row>
    <row r="7" spans="1:23" x14ac:dyDescent="0.25">
      <c r="L7" s="14"/>
      <c r="M7" s="14"/>
      <c r="N7" s="4"/>
      <c r="O7" s="62"/>
      <c r="P7" s="62"/>
      <c r="Q7" s="62"/>
      <c r="R7" s="63"/>
      <c r="T7" s="10"/>
      <c r="U7" s="10"/>
      <c r="V7" s="10"/>
      <c r="W7" s="10"/>
    </row>
    <row r="8" spans="1:23" x14ac:dyDescent="0.25">
      <c r="B8" s="156" t="s">
        <v>4</v>
      </c>
      <c r="C8" s="156"/>
      <c r="D8" s="156"/>
      <c r="E8" s="156"/>
      <c r="F8" s="156"/>
      <c r="G8" s="156"/>
      <c r="H8" s="156"/>
      <c r="I8" s="156"/>
      <c r="J8" s="156"/>
      <c r="L8" s="15"/>
      <c r="M8" s="15"/>
      <c r="N8" s="15"/>
      <c r="O8" s="64"/>
      <c r="P8" s="65" t="s">
        <v>8</v>
      </c>
      <c r="Q8" s="65" t="s">
        <v>9</v>
      </c>
      <c r="R8" s="65" t="s">
        <v>10</v>
      </c>
      <c r="T8" s="150"/>
      <c r="U8" s="15" t="s">
        <v>8</v>
      </c>
      <c r="V8" s="15" t="s">
        <v>9</v>
      </c>
      <c r="W8" s="15" t="s">
        <v>10</v>
      </c>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10"/>
      <c r="U9" s="151"/>
      <c r="V9" s="151"/>
      <c r="W9" s="151"/>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0" t="s">
        <v>183</v>
      </c>
      <c r="U10" s="152"/>
      <c r="V10" s="152"/>
      <c r="W10" s="152"/>
    </row>
    <row r="11" spans="1:23" x14ac:dyDescent="0.25">
      <c r="A11" s="42"/>
      <c r="B11" s="157" t="s">
        <v>72</v>
      </c>
      <c r="C11" s="158"/>
      <c r="D11" s="158"/>
      <c r="E11" s="158"/>
      <c r="F11" s="158"/>
      <c r="G11" s="158"/>
      <c r="H11" s="158"/>
      <c r="I11" s="158"/>
      <c r="J11" s="158"/>
      <c r="K11" s="158"/>
      <c r="L11" s="18"/>
      <c r="M11" s="18"/>
      <c r="N11" s="18"/>
      <c r="O11" s="68" t="s">
        <v>97</v>
      </c>
      <c r="P11" s="69">
        <v>541</v>
      </c>
      <c r="Q11" s="69">
        <v>476</v>
      </c>
      <c r="R11" s="69">
        <v>1011</v>
      </c>
      <c r="T11" s="88" t="s">
        <v>12</v>
      </c>
      <c r="U11" s="18">
        <v>583</v>
      </c>
      <c r="V11" s="18">
        <v>614</v>
      </c>
      <c r="W11" s="18">
        <v>1195</v>
      </c>
    </row>
    <row r="12" spans="1:23" x14ac:dyDescent="0.25">
      <c r="A12" s="42"/>
      <c r="B12" s="10"/>
      <c r="C12" s="10"/>
      <c r="D12" s="10"/>
      <c r="E12" s="10"/>
      <c r="F12" s="10"/>
      <c r="G12" s="10"/>
      <c r="H12" s="10"/>
      <c r="I12" s="10"/>
      <c r="J12" s="10"/>
      <c r="K12" s="10"/>
      <c r="L12" s="18"/>
      <c r="M12" s="18"/>
      <c r="N12" s="18"/>
      <c r="O12" s="68" t="s">
        <v>98</v>
      </c>
      <c r="P12" s="69">
        <v>1061</v>
      </c>
      <c r="Q12" s="69">
        <v>814</v>
      </c>
      <c r="R12" s="69">
        <v>1874</v>
      </c>
      <c r="T12" s="88" t="s">
        <v>130</v>
      </c>
      <c r="U12" s="18">
        <v>5798</v>
      </c>
      <c r="V12" s="18">
        <v>5435</v>
      </c>
      <c r="W12" s="18">
        <v>11232</v>
      </c>
    </row>
    <row r="13" spans="1:23" x14ac:dyDescent="0.25">
      <c r="A13" s="38" t="s">
        <v>55</v>
      </c>
      <c r="B13" s="39">
        <v>3043</v>
      </c>
      <c r="C13" s="39">
        <v>928</v>
      </c>
      <c r="D13" s="39">
        <v>889</v>
      </c>
      <c r="E13" s="39">
        <v>1010</v>
      </c>
      <c r="F13" s="39">
        <v>877</v>
      </c>
      <c r="G13" s="39">
        <v>1059</v>
      </c>
      <c r="H13" s="39">
        <v>565</v>
      </c>
      <c r="I13" s="39">
        <v>231</v>
      </c>
      <c r="J13" s="39">
        <v>72</v>
      </c>
      <c r="K13" s="39">
        <v>8668</v>
      </c>
      <c r="L13" s="18"/>
      <c r="M13" s="18"/>
      <c r="N13" s="18"/>
      <c r="O13" s="68" t="s">
        <v>99</v>
      </c>
      <c r="P13" s="69">
        <v>3</v>
      </c>
      <c r="Q13" s="69">
        <v>0</v>
      </c>
      <c r="R13" s="69">
        <v>5</v>
      </c>
      <c r="T13" s="88" t="s">
        <v>131</v>
      </c>
      <c r="U13" s="18">
        <v>2787</v>
      </c>
      <c r="V13" s="18">
        <v>2802</v>
      </c>
      <c r="W13" s="18">
        <v>5590</v>
      </c>
    </row>
    <row r="14" spans="1:23" x14ac:dyDescent="0.25">
      <c r="A14" s="38" t="s">
        <v>68</v>
      </c>
      <c r="B14" s="39">
        <v>1724</v>
      </c>
      <c r="C14" s="39">
        <v>721</v>
      </c>
      <c r="D14" s="39">
        <v>292</v>
      </c>
      <c r="E14" s="39">
        <v>336</v>
      </c>
      <c r="F14" s="39">
        <v>325</v>
      </c>
      <c r="G14" s="39">
        <v>457</v>
      </c>
      <c r="H14" s="39">
        <v>323</v>
      </c>
      <c r="I14" s="39">
        <v>151</v>
      </c>
      <c r="J14" s="39">
        <v>98</v>
      </c>
      <c r="K14" s="39">
        <v>4431</v>
      </c>
      <c r="L14" s="18"/>
      <c r="M14" s="18"/>
      <c r="N14" s="18"/>
      <c r="O14" s="68" t="s">
        <v>100</v>
      </c>
      <c r="P14" s="69">
        <v>3</v>
      </c>
      <c r="Q14" s="69">
        <v>8</v>
      </c>
      <c r="R14" s="69">
        <v>6</v>
      </c>
      <c r="T14" s="88" t="s">
        <v>29</v>
      </c>
      <c r="U14" s="18">
        <v>1682</v>
      </c>
      <c r="V14" s="18">
        <v>1698</v>
      </c>
      <c r="W14" s="18">
        <v>3378</v>
      </c>
    </row>
    <row r="15" spans="1:23" x14ac:dyDescent="0.25">
      <c r="A15" s="38" t="s">
        <v>56</v>
      </c>
      <c r="B15" s="39">
        <v>655</v>
      </c>
      <c r="C15" s="39">
        <v>930</v>
      </c>
      <c r="D15" s="39">
        <v>512</v>
      </c>
      <c r="E15" s="39">
        <v>468</v>
      </c>
      <c r="F15" s="39">
        <v>503</v>
      </c>
      <c r="G15" s="39">
        <v>649</v>
      </c>
      <c r="H15" s="39">
        <v>775</v>
      </c>
      <c r="I15" s="39">
        <v>439</v>
      </c>
      <c r="J15" s="39">
        <v>200</v>
      </c>
      <c r="K15" s="39">
        <v>5135</v>
      </c>
      <c r="L15" s="18"/>
      <c r="M15" s="18"/>
      <c r="N15" s="18"/>
      <c r="O15" s="68" t="s">
        <v>101</v>
      </c>
      <c r="P15" s="69">
        <v>43</v>
      </c>
      <c r="Q15" s="69">
        <v>20</v>
      </c>
      <c r="R15" s="69">
        <v>64</v>
      </c>
      <c r="T15" s="88" t="s">
        <v>184</v>
      </c>
      <c r="U15" s="18">
        <v>1571</v>
      </c>
      <c r="V15" s="18">
        <v>2146</v>
      </c>
      <c r="W15" s="18">
        <v>3718</v>
      </c>
    </row>
    <row r="16" spans="1:23" x14ac:dyDescent="0.25">
      <c r="A16" s="38" t="s">
        <v>57</v>
      </c>
      <c r="B16" s="39">
        <v>265</v>
      </c>
      <c r="C16" s="39">
        <v>611</v>
      </c>
      <c r="D16" s="39">
        <v>440</v>
      </c>
      <c r="E16" s="39">
        <v>372</v>
      </c>
      <c r="F16" s="39">
        <v>470</v>
      </c>
      <c r="G16" s="39">
        <v>582</v>
      </c>
      <c r="H16" s="39">
        <v>1093</v>
      </c>
      <c r="I16" s="39">
        <v>1039</v>
      </c>
      <c r="J16" s="39">
        <v>437</v>
      </c>
      <c r="K16" s="39">
        <v>5302</v>
      </c>
      <c r="L16" s="21"/>
      <c r="M16" s="21"/>
      <c r="N16" s="21"/>
      <c r="O16" s="68" t="s">
        <v>102</v>
      </c>
      <c r="P16" s="69">
        <v>15889</v>
      </c>
      <c r="Q16" s="69">
        <v>14103</v>
      </c>
      <c r="R16" s="69">
        <v>29995</v>
      </c>
      <c r="T16" s="10"/>
      <c r="U16" s="152"/>
      <c r="V16" s="152"/>
      <c r="W16" s="152"/>
    </row>
    <row r="17" spans="1:23" x14ac:dyDescent="0.25">
      <c r="A17" s="38" t="s">
        <v>58</v>
      </c>
      <c r="B17" s="39">
        <v>145</v>
      </c>
      <c r="C17" s="39">
        <v>480</v>
      </c>
      <c r="D17" s="39">
        <v>449</v>
      </c>
      <c r="E17" s="39">
        <v>458</v>
      </c>
      <c r="F17" s="39">
        <v>475</v>
      </c>
      <c r="G17" s="39">
        <v>643</v>
      </c>
      <c r="H17" s="39">
        <v>1138</v>
      </c>
      <c r="I17" s="39">
        <v>1083</v>
      </c>
      <c r="J17" s="39">
        <v>577</v>
      </c>
      <c r="K17" s="39">
        <v>5439</v>
      </c>
      <c r="L17" s="18"/>
      <c r="M17" s="18"/>
      <c r="N17" s="18"/>
      <c r="O17" s="68" t="s">
        <v>103</v>
      </c>
      <c r="P17" s="69">
        <v>743</v>
      </c>
      <c r="Q17" s="69">
        <v>1122</v>
      </c>
      <c r="R17" s="69">
        <v>1860</v>
      </c>
      <c r="T17" s="10" t="s">
        <v>185</v>
      </c>
      <c r="U17" s="39"/>
      <c r="V17" s="39"/>
      <c r="W17" s="39"/>
    </row>
    <row r="18" spans="1:23" x14ac:dyDescent="0.25">
      <c r="A18" s="38" t="s">
        <v>59</v>
      </c>
      <c r="B18" s="39">
        <v>118</v>
      </c>
      <c r="C18" s="39">
        <v>576</v>
      </c>
      <c r="D18" s="39">
        <v>604</v>
      </c>
      <c r="E18" s="39">
        <v>610</v>
      </c>
      <c r="F18" s="39">
        <v>661</v>
      </c>
      <c r="G18" s="39">
        <v>725</v>
      </c>
      <c r="H18" s="39">
        <v>1063</v>
      </c>
      <c r="I18" s="39">
        <v>649</v>
      </c>
      <c r="J18" s="39">
        <v>343</v>
      </c>
      <c r="K18" s="39">
        <v>5354</v>
      </c>
      <c r="L18" s="18"/>
      <c r="M18" s="18"/>
      <c r="N18" s="18"/>
      <c r="O18" s="68" t="s">
        <v>104</v>
      </c>
      <c r="P18" s="69">
        <v>165</v>
      </c>
      <c r="Q18" s="69">
        <v>5</v>
      </c>
      <c r="R18" s="69">
        <v>172</v>
      </c>
      <c r="T18" s="88" t="s">
        <v>186</v>
      </c>
      <c r="U18" s="18">
        <v>25201</v>
      </c>
      <c r="V18" s="18">
        <v>26946</v>
      </c>
      <c r="W18" s="18">
        <v>52147</v>
      </c>
    </row>
    <row r="19" spans="1:23" x14ac:dyDescent="0.25">
      <c r="A19" s="38" t="s">
        <v>60</v>
      </c>
      <c r="B19" s="39">
        <v>80</v>
      </c>
      <c r="C19" s="39">
        <v>486</v>
      </c>
      <c r="D19" s="39">
        <v>742</v>
      </c>
      <c r="E19" s="39">
        <v>650</v>
      </c>
      <c r="F19" s="39">
        <v>652</v>
      </c>
      <c r="G19" s="39">
        <v>780</v>
      </c>
      <c r="H19" s="39">
        <v>799</v>
      </c>
      <c r="I19" s="39">
        <v>438</v>
      </c>
      <c r="J19" s="39">
        <v>225</v>
      </c>
      <c r="K19" s="39">
        <v>4848</v>
      </c>
      <c r="L19" s="18"/>
      <c r="M19" s="18"/>
      <c r="N19" s="18"/>
      <c r="O19" s="68" t="s">
        <v>105</v>
      </c>
      <c r="P19" s="69">
        <v>179</v>
      </c>
      <c r="Q19" s="69">
        <v>13</v>
      </c>
      <c r="R19" s="69">
        <v>190</v>
      </c>
      <c r="T19" s="88" t="s">
        <v>187</v>
      </c>
      <c r="U19" s="18">
        <v>2876</v>
      </c>
      <c r="V19" s="18">
        <v>3114</v>
      </c>
      <c r="W19" s="18">
        <v>5991</v>
      </c>
    </row>
    <row r="20" spans="1:23" x14ac:dyDescent="0.25">
      <c r="A20" s="38" t="s">
        <v>61</v>
      </c>
      <c r="B20" s="39">
        <v>36</v>
      </c>
      <c r="C20" s="39">
        <v>540</v>
      </c>
      <c r="D20" s="39">
        <v>945</v>
      </c>
      <c r="E20" s="39">
        <v>750</v>
      </c>
      <c r="F20" s="39">
        <v>892</v>
      </c>
      <c r="G20" s="39">
        <v>885</v>
      </c>
      <c r="H20" s="39">
        <v>732</v>
      </c>
      <c r="I20" s="39">
        <v>290</v>
      </c>
      <c r="J20" s="39">
        <v>187</v>
      </c>
      <c r="K20" s="39">
        <v>5249</v>
      </c>
      <c r="L20" s="18"/>
      <c r="M20" s="18"/>
      <c r="N20" s="18"/>
      <c r="O20" s="68" t="s">
        <v>106</v>
      </c>
      <c r="P20" s="69">
        <v>535</v>
      </c>
      <c r="Q20" s="69">
        <v>139</v>
      </c>
      <c r="R20" s="69">
        <v>681</v>
      </c>
      <c r="T20" s="88" t="s">
        <v>188</v>
      </c>
      <c r="U20" s="18">
        <v>5707</v>
      </c>
      <c r="V20" s="18">
        <v>6818</v>
      </c>
      <c r="W20" s="18">
        <v>12520</v>
      </c>
    </row>
    <row r="21" spans="1:23" x14ac:dyDescent="0.25">
      <c r="A21" s="38" t="s">
        <v>62</v>
      </c>
      <c r="B21" s="39">
        <v>14</v>
      </c>
      <c r="C21" s="39">
        <v>525</v>
      </c>
      <c r="D21" s="39">
        <v>1268</v>
      </c>
      <c r="E21" s="39">
        <v>983</v>
      </c>
      <c r="F21" s="39">
        <v>1153</v>
      </c>
      <c r="G21" s="39">
        <v>1087</v>
      </c>
      <c r="H21" s="39">
        <v>616</v>
      </c>
      <c r="I21" s="39">
        <v>203</v>
      </c>
      <c r="J21" s="39">
        <v>122</v>
      </c>
      <c r="K21" s="39">
        <v>5971</v>
      </c>
      <c r="L21" s="18"/>
      <c r="M21" s="18"/>
      <c r="N21" s="18"/>
      <c r="O21" s="68" t="s">
        <v>107</v>
      </c>
      <c r="P21" s="69">
        <v>320</v>
      </c>
      <c r="Q21" s="69">
        <v>81</v>
      </c>
      <c r="R21" s="69">
        <v>402</v>
      </c>
      <c r="T21" s="88" t="s">
        <v>189</v>
      </c>
      <c r="U21" s="18">
        <v>1403</v>
      </c>
      <c r="V21" s="18">
        <v>1615</v>
      </c>
      <c r="W21" s="18">
        <v>3012</v>
      </c>
    </row>
    <row r="22" spans="1:23" x14ac:dyDescent="0.25">
      <c r="A22" s="38" t="s">
        <v>63</v>
      </c>
      <c r="B22" s="39">
        <v>3</v>
      </c>
      <c r="C22" s="39">
        <v>260</v>
      </c>
      <c r="D22" s="39">
        <v>1143</v>
      </c>
      <c r="E22" s="39">
        <v>888</v>
      </c>
      <c r="F22" s="39">
        <v>977</v>
      </c>
      <c r="G22" s="39">
        <v>898</v>
      </c>
      <c r="H22" s="39">
        <v>371</v>
      </c>
      <c r="I22" s="39">
        <v>111</v>
      </c>
      <c r="J22" s="39">
        <v>54</v>
      </c>
      <c r="K22" s="39">
        <v>4722</v>
      </c>
      <c r="L22" s="21"/>
      <c r="M22" s="21"/>
      <c r="N22" s="21"/>
      <c r="O22" s="68" t="s">
        <v>108</v>
      </c>
      <c r="P22" s="69">
        <v>368</v>
      </c>
      <c r="Q22" s="69">
        <v>388</v>
      </c>
      <c r="R22" s="69">
        <v>756</v>
      </c>
      <c r="T22" s="88" t="s">
        <v>190</v>
      </c>
      <c r="U22" s="18">
        <v>860</v>
      </c>
      <c r="V22" s="18">
        <v>1193</v>
      </c>
      <c r="W22" s="18">
        <v>2047</v>
      </c>
    </row>
    <row r="23" spans="1:23" x14ac:dyDescent="0.25">
      <c r="A23" s="38" t="s">
        <v>64</v>
      </c>
      <c r="B23" s="39">
        <v>6</v>
      </c>
      <c r="C23" s="39">
        <v>151</v>
      </c>
      <c r="D23" s="39">
        <v>1042</v>
      </c>
      <c r="E23" s="39">
        <v>977</v>
      </c>
      <c r="F23" s="39">
        <v>1046</v>
      </c>
      <c r="G23" s="39">
        <v>888</v>
      </c>
      <c r="H23" s="39">
        <v>309</v>
      </c>
      <c r="I23" s="39">
        <v>89</v>
      </c>
      <c r="J23" s="39">
        <v>37</v>
      </c>
      <c r="K23" s="39">
        <v>4540</v>
      </c>
      <c r="L23" s="18"/>
      <c r="M23" s="18"/>
      <c r="N23" s="18"/>
      <c r="O23" s="70" t="s">
        <v>109</v>
      </c>
      <c r="P23" s="71">
        <v>19849</v>
      </c>
      <c r="Q23" s="71">
        <v>17179</v>
      </c>
      <c r="R23" s="71">
        <v>37029</v>
      </c>
      <c r="T23" s="88" t="s">
        <v>191</v>
      </c>
      <c r="U23" s="18">
        <v>132</v>
      </c>
      <c r="V23" s="18">
        <v>151</v>
      </c>
      <c r="W23" s="18">
        <v>281</v>
      </c>
    </row>
    <row r="24" spans="1:23" x14ac:dyDescent="0.25">
      <c r="A24" s="38" t="s">
        <v>65</v>
      </c>
      <c r="B24" s="39">
        <v>0</v>
      </c>
      <c r="C24" s="39">
        <v>49</v>
      </c>
      <c r="D24" s="39">
        <v>716</v>
      </c>
      <c r="E24" s="39">
        <v>871</v>
      </c>
      <c r="F24" s="39">
        <v>931</v>
      </c>
      <c r="G24" s="39">
        <v>728</v>
      </c>
      <c r="H24" s="39">
        <v>239</v>
      </c>
      <c r="I24" s="39">
        <v>67</v>
      </c>
      <c r="J24" s="39">
        <v>31</v>
      </c>
      <c r="K24" s="39">
        <v>3633</v>
      </c>
      <c r="L24" s="18"/>
      <c r="M24" s="18"/>
      <c r="N24" s="18"/>
      <c r="O24" s="72"/>
      <c r="T24" s="10"/>
      <c r="U24" s="39"/>
      <c r="V24" s="39"/>
      <c r="W24" s="39"/>
    </row>
    <row r="25" spans="1:23" x14ac:dyDescent="0.25">
      <c r="A25" s="38" t="s">
        <v>66</v>
      </c>
      <c r="B25" s="39">
        <v>3</v>
      </c>
      <c r="C25" s="39">
        <v>43</v>
      </c>
      <c r="D25" s="39">
        <v>1079</v>
      </c>
      <c r="E25" s="39">
        <v>1699</v>
      </c>
      <c r="F25" s="39">
        <v>1905</v>
      </c>
      <c r="G25" s="39">
        <v>1436</v>
      </c>
      <c r="H25" s="39">
        <v>370</v>
      </c>
      <c r="I25" s="39">
        <v>90</v>
      </c>
      <c r="J25" s="39">
        <v>42</v>
      </c>
      <c r="K25" s="39">
        <v>6666</v>
      </c>
      <c r="L25" s="18"/>
      <c r="M25" s="18"/>
      <c r="N25" s="18"/>
      <c r="O25" s="56" t="s">
        <v>110</v>
      </c>
      <c r="T25" s="10" t="s">
        <v>192</v>
      </c>
      <c r="U25" s="18">
        <v>43781</v>
      </c>
      <c r="V25" s="18">
        <v>47201</v>
      </c>
      <c r="W25" s="18">
        <v>90980</v>
      </c>
    </row>
    <row r="26" spans="1:23" x14ac:dyDescent="0.25">
      <c r="A26" s="38" t="s">
        <v>67</v>
      </c>
      <c r="B26" s="39">
        <v>3</v>
      </c>
      <c r="C26" s="39">
        <v>22</v>
      </c>
      <c r="D26" s="39">
        <v>460</v>
      </c>
      <c r="E26" s="39">
        <v>1605</v>
      </c>
      <c r="F26" s="39">
        <v>1912</v>
      </c>
      <c r="G26" s="39">
        <v>1203</v>
      </c>
      <c r="H26" s="39">
        <v>354</v>
      </c>
      <c r="I26" s="39">
        <v>103</v>
      </c>
      <c r="J26" s="39">
        <v>28</v>
      </c>
      <c r="K26" s="39">
        <v>5689</v>
      </c>
      <c r="L26" s="18"/>
      <c r="M26" s="18"/>
      <c r="N26" s="18"/>
      <c r="O26" s="68" t="s">
        <v>111</v>
      </c>
      <c r="T26" s="13" t="s">
        <v>193</v>
      </c>
      <c r="U26" s="18">
        <v>2563</v>
      </c>
      <c r="V26" s="18">
        <v>3386</v>
      </c>
      <c r="W26" s="18">
        <v>5946</v>
      </c>
    </row>
    <row r="27" spans="1:23" x14ac:dyDescent="0.25">
      <c r="L27" s="18"/>
      <c r="M27" s="18"/>
      <c r="N27" s="18"/>
      <c r="O27" s="73" t="s">
        <v>98</v>
      </c>
      <c r="P27" s="69">
        <v>597</v>
      </c>
      <c r="Q27" s="69">
        <v>438</v>
      </c>
      <c r="R27" s="69">
        <v>1040</v>
      </c>
      <c r="T27" s="88"/>
      <c r="U27" s="152"/>
      <c r="V27" s="152"/>
      <c r="W27" s="152"/>
    </row>
    <row r="28" spans="1:23" x14ac:dyDescent="0.25">
      <c r="A28" s="10" t="s">
        <v>73</v>
      </c>
      <c r="B28" s="39">
        <v>406</v>
      </c>
      <c r="C28" s="39">
        <v>347</v>
      </c>
      <c r="D28" s="39">
        <v>740</v>
      </c>
      <c r="E28" s="39">
        <v>643</v>
      </c>
      <c r="F28" s="39">
        <v>727</v>
      </c>
      <c r="G28" s="39">
        <v>679</v>
      </c>
      <c r="H28" s="39">
        <v>629</v>
      </c>
      <c r="I28" s="39">
        <v>671</v>
      </c>
      <c r="J28" s="39">
        <v>781</v>
      </c>
      <c r="K28" s="39">
        <v>5627</v>
      </c>
      <c r="L28" s="21"/>
      <c r="M28" s="21"/>
      <c r="N28" s="21"/>
      <c r="O28" s="73" t="s">
        <v>99</v>
      </c>
      <c r="P28" s="69">
        <v>0</v>
      </c>
      <c r="Q28" s="69">
        <v>0</v>
      </c>
      <c r="R28" s="69">
        <v>0</v>
      </c>
      <c r="T28" s="41" t="s">
        <v>153</v>
      </c>
      <c r="U28" s="152"/>
      <c r="V28" s="152"/>
      <c r="W28" s="152"/>
    </row>
    <row r="29" spans="1:23" x14ac:dyDescent="0.25">
      <c r="A29" s="10"/>
      <c r="B29" s="39"/>
      <c r="C29" s="39"/>
      <c r="D29" s="39"/>
      <c r="E29" s="39"/>
      <c r="F29" s="39"/>
      <c r="G29" s="39"/>
      <c r="H29" s="39"/>
      <c r="I29" s="39"/>
      <c r="J29" s="39"/>
      <c r="K29" s="39"/>
      <c r="L29" s="18"/>
      <c r="M29" s="18"/>
      <c r="N29" s="18"/>
      <c r="O29" s="73" t="s">
        <v>100</v>
      </c>
      <c r="P29" s="69">
        <v>0</v>
      </c>
      <c r="Q29" s="69">
        <v>0</v>
      </c>
      <c r="R29" s="69">
        <v>0</v>
      </c>
      <c r="T29" s="8" t="s">
        <v>154</v>
      </c>
      <c r="U29" s="10"/>
      <c r="V29" s="10"/>
      <c r="W29" s="10"/>
    </row>
    <row r="30" spans="1:23" x14ac:dyDescent="0.25">
      <c r="A30" s="26" t="s">
        <v>31</v>
      </c>
      <c r="B30" s="40">
        <v>6496</v>
      </c>
      <c r="C30" s="40">
        <v>6666</v>
      </c>
      <c r="D30" s="40">
        <v>11320</v>
      </c>
      <c r="E30" s="40">
        <v>12324</v>
      </c>
      <c r="F30" s="40">
        <v>13521</v>
      </c>
      <c r="G30" s="40">
        <v>12702</v>
      </c>
      <c r="H30" s="40">
        <v>9370</v>
      </c>
      <c r="I30" s="40">
        <v>5662</v>
      </c>
      <c r="J30" s="40">
        <v>3221</v>
      </c>
      <c r="K30" s="40">
        <v>81281</v>
      </c>
      <c r="L30" s="18"/>
      <c r="M30" s="18"/>
      <c r="N30" s="18"/>
      <c r="O30" s="73" t="s">
        <v>102</v>
      </c>
      <c r="P30" s="69">
        <v>141</v>
      </c>
      <c r="Q30" s="69">
        <v>175</v>
      </c>
      <c r="R30" s="69">
        <v>312</v>
      </c>
      <c r="T30" s="8" t="s">
        <v>155</v>
      </c>
      <c r="U30" s="10"/>
      <c r="V30" s="10"/>
      <c r="W30" s="10"/>
    </row>
    <row r="31" spans="1:23" x14ac:dyDescent="0.25">
      <c r="A31" s="26"/>
      <c r="B31" s="40"/>
      <c r="C31" s="40"/>
      <c r="D31" s="40"/>
      <c r="E31" s="40"/>
      <c r="F31" s="40"/>
      <c r="G31" s="40"/>
      <c r="H31" s="40"/>
      <c r="I31" s="40"/>
      <c r="J31" s="40"/>
      <c r="K31" s="40"/>
      <c r="L31" s="18"/>
      <c r="M31" s="18"/>
      <c r="N31" s="18"/>
      <c r="O31" s="73" t="s">
        <v>103</v>
      </c>
      <c r="P31" s="69">
        <v>20</v>
      </c>
      <c r="Q31" s="69">
        <v>57</v>
      </c>
      <c r="R31" s="69">
        <v>71</v>
      </c>
      <c r="T31" s="8" t="s">
        <v>156</v>
      </c>
      <c r="U31" s="10"/>
      <c r="V31" s="10"/>
      <c r="W31" s="10"/>
    </row>
    <row r="32" spans="1:23" x14ac:dyDescent="0.25">
      <c r="A32" s="41" t="s">
        <v>69</v>
      </c>
      <c r="L32" s="18"/>
      <c r="M32" s="18"/>
      <c r="N32" s="18"/>
      <c r="O32" s="73" t="s">
        <v>107</v>
      </c>
      <c r="P32" s="69">
        <v>48</v>
      </c>
      <c r="Q32" s="69">
        <v>8</v>
      </c>
      <c r="R32" s="69">
        <v>59</v>
      </c>
      <c r="T32" s="8" t="s">
        <v>157</v>
      </c>
      <c r="U32" s="10"/>
      <c r="V32" s="10"/>
      <c r="W32" s="10"/>
    </row>
    <row r="33" spans="1:23" x14ac:dyDescent="0.25">
      <c r="L33" s="18"/>
      <c r="M33" s="18"/>
      <c r="N33" s="18"/>
      <c r="O33" s="74" t="s">
        <v>31</v>
      </c>
      <c r="P33" s="71">
        <v>801</v>
      </c>
      <c r="Q33" s="71">
        <v>683</v>
      </c>
      <c r="R33" s="71">
        <v>1480</v>
      </c>
      <c r="T33" s="8" t="s">
        <v>158</v>
      </c>
      <c r="U33" s="10"/>
      <c r="V33" s="10"/>
      <c r="W33" s="10"/>
    </row>
    <row r="34" spans="1:23" x14ac:dyDescent="0.25">
      <c r="A34" s="8" t="s">
        <v>70</v>
      </c>
      <c r="L34" s="21"/>
      <c r="M34" s="21"/>
      <c r="N34" s="21"/>
      <c r="O34" s="68" t="s">
        <v>112</v>
      </c>
      <c r="T34" s="8" t="s">
        <v>159</v>
      </c>
      <c r="U34" s="10"/>
      <c r="V34" s="10"/>
      <c r="W34" s="10"/>
    </row>
    <row r="35" spans="1:23" ht="15.75" thickBot="1" x14ac:dyDescent="0.3">
      <c r="L35" s="18"/>
      <c r="M35" s="18"/>
      <c r="N35" s="18"/>
      <c r="O35" s="73" t="s">
        <v>99</v>
      </c>
      <c r="P35" s="69">
        <v>0</v>
      </c>
      <c r="Q35" s="69">
        <v>0</v>
      </c>
      <c r="R35" s="69">
        <v>0</v>
      </c>
      <c r="T35" s="8" t="s">
        <v>160</v>
      </c>
      <c r="U35" s="10"/>
      <c r="V35" s="10"/>
      <c r="W35" s="10"/>
    </row>
    <row r="36" spans="1:23" x14ac:dyDescent="0.25">
      <c r="A36" s="93"/>
      <c r="B36" s="94" t="s">
        <v>85</v>
      </c>
      <c r="C36" s="95"/>
      <c r="D36" s="95"/>
      <c r="E36" s="96"/>
      <c r="F36" s="97"/>
      <c r="G36" s="95"/>
      <c r="H36" s="98"/>
      <c r="L36" s="18"/>
      <c r="M36" s="18"/>
      <c r="N36" s="18"/>
      <c r="O36" s="73" t="s">
        <v>100</v>
      </c>
      <c r="P36" s="69">
        <v>0</v>
      </c>
      <c r="Q36" s="69">
        <v>0</v>
      </c>
      <c r="R36" s="69">
        <v>0</v>
      </c>
      <c r="T36" s="91" t="s">
        <v>161</v>
      </c>
      <c r="U36" s="10"/>
      <c r="V36" s="10"/>
      <c r="W36" s="10"/>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28</v>
      </c>
      <c r="Q37" s="69">
        <v>47</v>
      </c>
      <c r="R37" s="69">
        <v>79</v>
      </c>
      <c r="T37" s="8" t="s">
        <v>162</v>
      </c>
      <c r="U37" s="10"/>
      <c r="V37" s="10"/>
      <c r="W37" s="10"/>
    </row>
    <row r="38" spans="1:23" x14ac:dyDescent="0.25">
      <c r="A38" s="99" t="s">
        <v>81</v>
      </c>
      <c r="B38" s="103">
        <f>SUM(B28:D28)</f>
        <v>1493</v>
      </c>
      <c r="C38" s="103">
        <f>SUM(B13:D13)</f>
        <v>4860</v>
      </c>
      <c r="D38" s="103">
        <f>SUM(B14:D18)</f>
        <v>8522</v>
      </c>
      <c r="E38" s="104">
        <f>SUM(B19:D21)</f>
        <v>4636</v>
      </c>
      <c r="F38" s="104">
        <f>SUM(B22:D26)</f>
        <v>4980</v>
      </c>
      <c r="G38" s="103">
        <f>SUM(B38:F38)</f>
        <v>24491</v>
      </c>
      <c r="H38" s="105">
        <f>SUM(C38:F38)</f>
        <v>22998</v>
      </c>
      <c r="L38" s="18"/>
      <c r="M38" s="18"/>
      <c r="N38" s="18"/>
      <c r="O38" s="73" t="s">
        <v>103</v>
      </c>
      <c r="P38" s="69">
        <v>24</v>
      </c>
      <c r="Q38" s="69">
        <v>38</v>
      </c>
      <c r="R38" s="69">
        <v>65</v>
      </c>
      <c r="T38" s="8" t="s">
        <v>163</v>
      </c>
      <c r="U38" s="10"/>
      <c r="V38" s="10"/>
      <c r="W38" s="10"/>
    </row>
    <row r="39" spans="1:23" x14ac:dyDescent="0.25">
      <c r="A39" s="99" t="s">
        <v>82</v>
      </c>
      <c r="B39" s="103">
        <f>SUM(C28:D28)</f>
        <v>1087</v>
      </c>
      <c r="C39" s="103">
        <f>SUM(C13:D13)</f>
        <v>1817</v>
      </c>
      <c r="D39" s="103">
        <f>SUM(C14:D18)</f>
        <v>5615</v>
      </c>
      <c r="E39" s="104">
        <f>SUM(C19:D21)</f>
        <v>4506</v>
      </c>
      <c r="F39" s="104">
        <f>SUM(C22:D26)</f>
        <v>4965</v>
      </c>
      <c r="G39" s="103">
        <f t="shared" ref="G39:G41" si="0">SUM(B39:F39)</f>
        <v>17990</v>
      </c>
      <c r="H39" s="105">
        <f t="shared" ref="H39:H41" si="1">SUM(C39:F39)</f>
        <v>16903</v>
      </c>
      <c r="L39" s="18"/>
      <c r="M39" s="18"/>
      <c r="N39" s="18" t="e">
        <f>+H50:H51+H76:H98</f>
        <v>#VALUE!</v>
      </c>
      <c r="O39" s="73" t="s">
        <v>107</v>
      </c>
      <c r="P39" s="69">
        <v>13</v>
      </c>
      <c r="Q39" s="69">
        <v>9</v>
      </c>
      <c r="R39" s="69">
        <v>23</v>
      </c>
      <c r="T39" s="10"/>
      <c r="U39" s="10"/>
      <c r="V39" s="10"/>
      <c r="W39" s="10"/>
    </row>
    <row r="40" spans="1:23" ht="14.45" customHeight="1" x14ac:dyDescent="0.25">
      <c r="A40" s="106" t="s">
        <v>83</v>
      </c>
      <c r="B40" s="107">
        <f>SUM(E28:F28)</f>
        <v>1370</v>
      </c>
      <c r="C40" s="107">
        <f>SUM(E13:F13)</f>
        <v>1887</v>
      </c>
      <c r="D40" s="107">
        <f>SUM(E14:F18)</f>
        <v>4678</v>
      </c>
      <c r="E40" s="108">
        <f>SUM(E19:F21)</f>
        <v>5080</v>
      </c>
      <c r="F40" s="108">
        <f>SUM(E22:F26)</f>
        <v>12811</v>
      </c>
      <c r="G40" s="103">
        <f t="shared" si="0"/>
        <v>25826</v>
      </c>
      <c r="H40" s="105">
        <f t="shared" si="1"/>
        <v>24456</v>
      </c>
      <c r="L40" s="22"/>
      <c r="M40" s="22"/>
      <c r="N40" s="22"/>
      <c r="O40" s="74" t="s">
        <v>31</v>
      </c>
      <c r="P40" s="71">
        <v>68</v>
      </c>
      <c r="Q40" s="71">
        <v>102</v>
      </c>
      <c r="R40" s="71">
        <v>170</v>
      </c>
      <c r="T40" s="10" t="s">
        <v>149</v>
      </c>
      <c r="U40" s="39"/>
      <c r="V40" s="39"/>
      <c r="W40" s="39"/>
    </row>
    <row r="41" spans="1:23" x14ac:dyDescent="0.25">
      <c r="A41" s="99" t="s">
        <v>84</v>
      </c>
      <c r="B41" s="103">
        <f>SUM(G28:J28)</f>
        <v>2760</v>
      </c>
      <c r="C41" s="103">
        <f>SUM(G13:J13)</f>
        <v>1927</v>
      </c>
      <c r="D41" s="103">
        <f>SUM(G14:J18)</f>
        <v>12464</v>
      </c>
      <c r="E41" s="104">
        <f>SUM(G19:J21)</f>
        <v>6364</v>
      </c>
      <c r="F41" s="104">
        <f>SUM(G22:J26)</f>
        <v>7448</v>
      </c>
      <c r="G41" s="103">
        <f t="shared" si="0"/>
        <v>30963</v>
      </c>
      <c r="H41" s="105">
        <f t="shared" si="1"/>
        <v>28203</v>
      </c>
      <c r="L41" s="25"/>
      <c r="M41" s="25"/>
      <c r="N41" s="25"/>
      <c r="O41" s="68" t="s">
        <v>113</v>
      </c>
      <c r="P41" s="69">
        <v>171</v>
      </c>
      <c r="Q41" s="69">
        <v>86</v>
      </c>
      <c r="R41" s="69">
        <v>255</v>
      </c>
      <c r="T41" s="88" t="s">
        <v>150</v>
      </c>
      <c r="U41" s="18">
        <v>34045</v>
      </c>
      <c r="V41" s="18">
        <v>36123</v>
      </c>
      <c r="W41" s="18">
        <v>70172</v>
      </c>
    </row>
    <row r="42" spans="1:23" x14ac:dyDescent="0.25">
      <c r="A42" s="109" t="s">
        <v>92</v>
      </c>
      <c r="B42" s="107">
        <f>B38+SUM(B40:B41)</f>
        <v>5623</v>
      </c>
      <c r="C42" s="107">
        <f t="shared" ref="C42:H42" si="2">C38+SUM(C40:C41)</f>
        <v>8674</v>
      </c>
      <c r="D42" s="107">
        <f t="shared" si="2"/>
        <v>25664</v>
      </c>
      <c r="E42" s="107">
        <f t="shared" si="2"/>
        <v>16080</v>
      </c>
      <c r="F42" s="107">
        <f t="shared" si="2"/>
        <v>25239</v>
      </c>
      <c r="G42" s="107">
        <f t="shared" si="2"/>
        <v>81280</v>
      </c>
      <c r="H42" s="110">
        <f t="shared" si="2"/>
        <v>75657</v>
      </c>
      <c r="L42" s="18"/>
      <c r="M42" s="18"/>
      <c r="N42" s="18"/>
      <c r="O42" s="70" t="s">
        <v>114</v>
      </c>
      <c r="P42" s="71">
        <v>1033</v>
      </c>
      <c r="Q42" s="71">
        <v>870</v>
      </c>
      <c r="R42" s="71">
        <v>1905</v>
      </c>
      <c r="T42" s="88" t="s">
        <v>151</v>
      </c>
      <c r="U42" s="18">
        <v>2464</v>
      </c>
      <c r="V42" s="18">
        <v>3007</v>
      </c>
      <c r="W42" s="18">
        <v>5471</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32030</v>
      </c>
      <c r="V44" s="18">
        <v>34189</v>
      </c>
      <c r="W44" s="18">
        <v>66220</v>
      </c>
    </row>
    <row r="45" spans="1:23" x14ac:dyDescent="0.25">
      <c r="A45" s="114" t="s">
        <v>126</v>
      </c>
      <c r="B45" s="103">
        <f>SUM(W14:W24)</f>
        <v>83094</v>
      </c>
      <c r="C45" s="103"/>
      <c r="D45" s="103"/>
      <c r="E45" s="112"/>
      <c r="F45" s="113"/>
      <c r="G45" s="103"/>
      <c r="H45" s="105"/>
      <c r="L45" s="18"/>
      <c r="M45" s="18"/>
      <c r="N45" s="18"/>
      <c r="O45" s="68" t="s">
        <v>116</v>
      </c>
      <c r="P45" s="69">
        <v>118</v>
      </c>
      <c r="Q45" s="69">
        <v>109</v>
      </c>
      <c r="R45" s="69">
        <v>233</v>
      </c>
      <c r="T45" s="10"/>
      <c r="U45" s="39"/>
      <c r="V45" s="39"/>
      <c r="W45" s="39"/>
    </row>
    <row r="46" spans="1:23" x14ac:dyDescent="0.25">
      <c r="A46" s="106" t="s">
        <v>74</v>
      </c>
      <c r="B46" s="107">
        <f>SUM(W16:W24)</f>
        <v>75998</v>
      </c>
      <c r="C46" s="107"/>
      <c r="D46" s="107"/>
      <c r="E46" s="115"/>
      <c r="F46" s="115"/>
      <c r="G46" s="107"/>
      <c r="H46" s="110"/>
      <c r="L46" s="27"/>
      <c r="M46" s="27"/>
      <c r="N46" s="27"/>
      <c r="O46" s="68" t="s">
        <v>117</v>
      </c>
      <c r="P46" s="69">
        <v>18</v>
      </c>
      <c r="Q46" s="69">
        <v>6</v>
      </c>
      <c r="R46" s="69">
        <v>19</v>
      </c>
      <c r="T46" s="41" t="s">
        <v>153</v>
      </c>
      <c r="U46" s="39"/>
      <c r="V46" s="39"/>
      <c r="W46" s="39"/>
    </row>
    <row r="47" spans="1:23" x14ac:dyDescent="0.25">
      <c r="A47" s="106" t="s">
        <v>75</v>
      </c>
      <c r="B47" s="104">
        <f>SUM(W17:W24)</f>
        <v>75998</v>
      </c>
      <c r="C47" s="104"/>
      <c r="D47" s="104"/>
      <c r="E47" s="115"/>
      <c r="F47" s="115"/>
      <c r="G47" s="104"/>
      <c r="H47" s="116"/>
      <c r="L47" s="27"/>
      <c r="M47" s="27"/>
      <c r="N47" s="27"/>
      <c r="O47" s="68" t="s">
        <v>118</v>
      </c>
      <c r="P47" s="69">
        <v>3</v>
      </c>
      <c r="Q47" s="69">
        <v>0</v>
      </c>
      <c r="R47" s="69">
        <v>3</v>
      </c>
      <c r="T47" s="8" t="s">
        <v>154</v>
      </c>
      <c r="U47" s="39"/>
      <c r="V47" s="39"/>
      <c r="W47" s="39"/>
    </row>
    <row r="48" spans="1:23" x14ac:dyDescent="0.25">
      <c r="A48" s="117"/>
      <c r="B48" s="104"/>
      <c r="C48" s="104"/>
      <c r="D48" s="104"/>
      <c r="E48" s="115"/>
      <c r="F48" s="115"/>
      <c r="G48" s="104"/>
      <c r="H48" s="116"/>
      <c r="L48" s="27"/>
      <c r="M48" s="27"/>
      <c r="N48" s="27"/>
      <c r="O48" s="70" t="s">
        <v>119</v>
      </c>
      <c r="P48" s="71">
        <v>139</v>
      </c>
      <c r="Q48" s="71">
        <v>116</v>
      </c>
      <c r="R48" s="71">
        <v>260</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6.9500433739858147E-2</v>
      </c>
      <c r="C50" s="53" t="s">
        <v>165</v>
      </c>
      <c r="D50" s="53"/>
      <c r="E50" s="53" t="s">
        <v>166</v>
      </c>
      <c r="F50" s="124">
        <f>R27/(R23+R42+R48)</f>
        <v>2.6534673674542021E-2</v>
      </c>
      <c r="G50" s="53"/>
      <c r="H50" s="122"/>
      <c r="L50" s="25"/>
      <c r="M50" s="25"/>
      <c r="N50" s="25"/>
      <c r="O50" s="56" t="s">
        <v>120</v>
      </c>
      <c r="P50" s="69">
        <v>1028</v>
      </c>
      <c r="Q50" s="69">
        <v>1404</v>
      </c>
      <c r="R50" s="69">
        <v>2428</v>
      </c>
      <c r="T50" s="8" t="s">
        <v>157</v>
      </c>
      <c r="U50" s="39"/>
      <c r="V50" s="39"/>
      <c r="W50" s="39"/>
    </row>
    <row r="51" spans="1:23" x14ac:dyDescent="0.25">
      <c r="A51" s="123" t="s">
        <v>98</v>
      </c>
      <c r="B51" s="124">
        <f>(R12+R27+R40+R46)/(R23+R42+R48)</f>
        <v>7.917028116548451E-2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1829</v>
      </c>
      <c r="Q52" s="69">
        <v>2883</v>
      </c>
      <c r="R52" s="69">
        <v>4709</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5.2030429658202079E-2</v>
      </c>
      <c r="D54" s="125"/>
      <c r="E54" s="125"/>
      <c r="F54" s="125"/>
      <c r="G54" s="125"/>
      <c r="H54" s="126"/>
      <c r="O54" s="56" t="s">
        <v>122</v>
      </c>
      <c r="P54" s="69">
        <v>184</v>
      </c>
      <c r="Q54" s="69">
        <v>158</v>
      </c>
      <c r="R54" s="69">
        <v>342</v>
      </c>
      <c r="T54" s="91" t="s">
        <v>161</v>
      </c>
      <c r="U54" s="90"/>
      <c r="V54" s="90"/>
      <c r="W54" s="90"/>
    </row>
    <row r="55" spans="1:23" x14ac:dyDescent="0.25">
      <c r="A55" s="128" t="s">
        <v>169</v>
      </c>
      <c r="B55" s="125"/>
      <c r="C55" s="132">
        <f>R50/B46</f>
        <v>3.1948209163399036E-2</v>
      </c>
      <c r="D55" s="125"/>
      <c r="E55" s="125"/>
      <c r="F55" s="125"/>
      <c r="G55" s="125"/>
      <c r="H55" s="126"/>
      <c r="T55" s="8" t="s">
        <v>162</v>
      </c>
      <c r="U55" s="90"/>
      <c r="V55" s="90"/>
      <c r="W55" s="90"/>
    </row>
    <row r="56" spans="1:23" x14ac:dyDescent="0.25">
      <c r="A56" s="128" t="s">
        <v>170</v>
      </c>
      <c r="B56" s="125"/>
      <c r="C56" s="132">
        <f>R50/B47</f>
        <v>3.1948209163399036E-2</v>
      </c>
      <c r="D56" s="125"/>
      <c r="E56" s="125"/>
      <c r="F56" s="125"/>
      <c r="G56" s="125"/>
      <c r="H56" s="126"/>
      <c r="O56" s="75" t="s">
        <v>31</v>
      </c>
      <c r="P56" s="76">
        <v>24066</v>
      </c>
      <c r="Q56" s="76">
        <v>22599</v>
      </c>
      <c r="R56" s="76">
        <v>46665</v>
      </c>
      <c r="T56" s="8" t="s">
        <v>163</v>
      </c>
      <c r="U56" s="90"/>
      <c r="V56" s="90"/>
      <c r="W56" s="90"/>
    </row>
    <row r="57" spans="1:23" ht="15.75" thickBot="1" x14ac:dyDescent="0.3">
      <c r="A57" s="129" t="s">
        <v>171</v>
      </c>
      <c r="B57" s="130"/>
      <c r="C57" s="133">
        <f>R50/B45</f>
        <v>2.9219919609117385E-2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79E5BFB8-DA42-4968-A77D-E0A398D74FFA}"/>
    <hyperlink ref="J3" r:id="rId1" tooltip="Personal Income" xr:uid="{B30C666E-6480-413A-9573-6B37926D99A4}"/>
    <hyperlink ref="K4" r:id="rId2" tooltip="Age" xr:uid="{D8EADAF4-3FF0-4F6D-990A-8F2D5C2E2B4E}"/>
    <hyperlink ref="K5" r:id="rId3" tooltip="Sex" xr:uid="{0BEB1E60-EEAF-49F8-802A-B51F20DC2438}"/>
    <hyperlink ref="K1" location="'List of Tables (1) '!A1" tooltip="List of tables" display="List of tables" xr:uid="{9786F949-DCAA-4E30-9509-D6DBA74465E2}"/>
    <hyperlink ref="R3" r:id="rId4" tooltip="Method of Travel to Work" xr:uid="{730C244E-DCB1-4A02-9664-10EE8023523A}"/>
    <hyperlink ref="R4" r:id="rId5" tooltip="Sex" xr:uid="{8F6C05B8-9791-42C3-8733-2D027CB88597}"/>
    <hyperlink ref="R1" location="'List of Tables (1) '!A1" tooltip="List of tables" display="List of tables" xr:uid="{5A154B49-46EC-4037-9948-DA49EB9CAACD}"/>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8286D-6994-4EE1-BF50-7F7DC909E5AF}">
  <dimension ref="A1:W70"/>
  <sheetViews>
    <sheetView workbookViewId="0">
      <selection activeCell="O1" sqref="O1:R60"/>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198</v>
      </c>
      <c r="B2" s="10"/>
      <c r="C2" s="10"/>
      <c r="D2" s="10"/>
      <c r="J2" s="33"/>
      <c r="K2" s="6" t="s">
        <v>3</v>
      </c>
      <c r="L2" s="3"/>
      <c r="M2" s="3"/>
      <c r="N2" s="6"/>
      <c r="O2" s="57" t="s">
        <v>198</v>
      </c>
      <c r="P2" s="55"/>
      <c r="Q2" s="58"/>
      <c r="R2" s="6" t="s">
        <v>3</v>
      </c>
      <c r="T2" s="5" t="s">
        <v>198</v>
      </c>
      <c r="U2" s="81"/>
      <c r="V2" s="81"/>
      <c r="W2" s="6"/>
    </row>
    <row r="3" spans="1:23" x14ac:dyDescent="0.25">
      <c r="J3" s="155" t="s">
        <v>42</v>
      </c>
      <c r="K3" s="155"/>
      <c r="L3" s="9"/>
      <c r="M3" s="10"/>
      <c r="N3" s="49"/>
      <c r="Q3" s="58"/>
      <c r="R3" s="4" t="s">
        <v>93</v>
      </c>
      <c r="T3" s="5"/>
      <c r="U3" s="81"/>
      <c r="V3" s="81"/>
      <c r="W3" s="49"/>
    </row>
    <row r="4" spans="1:23" x14ac:dyDescent="0.25">
      <c r="A4" s="12" t="s">
        <v>71</v>
      </c>
      <c r="J4" s="33"/>
      <c r="K4" s="49" t="s">
        <v>4</v>
      </c>
      <c r="L4" s="3"/>
      <c r="M4" s="10"/>
      <c r="N4" s="49"/>
      <c r="O4" s="59" t="s">
        <v>94</v>
      </c>
      <c r="P4" s="60"/>
      <c r="Q4" s="60"/>
      <c r="R4" s="4" t="s">
        <v>6</v>
      </c>
      <c r="T4" s="82" t="s">
        <v>127</v>
      </c>
      <c r="U4" s="81"/>
      <c r="V4" s="81"/>
      <c r="W4" s="4"/>
    </row>
    <row r="5" spans="1:23" x14ac:dyDescent="0.25">
      <c r="A5" s="10" t="s">
        <v>43</v>
      </c>
      <c r="B5" s="12"/>
      <c r="C5" s="12"/>
      <c r="D5" s="12"/>
      <c r="E5" s="12"/>
      <c r="J5" s="12"/>
      <c r="K5" s="49"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192</v>
      </c>
      <c r="Q11" s="69">
        <v>157</v>
      </c>
      <c r="R11" s="69">
        <v>353</v>
      </c>
      <c r="T11" s="1" t="s">
        <v>128</v>
      </c>
      <c r="U11" s="18">
        <v>4058</v>
      </c>
      <c r="V11" s="18">
        <v>4693</v>
      </c>
      <c r="W11" s="18">
        <v>8757</v>
      </c>
    </row>
    <row r="12" spans="1:23" x14ac:dyDescent="0.25">
      <c r="A12" s="42"/>
      <c r="B12" s="10"/>
      <c r="C12" s="10"/>
      <c r="D12" s="10"/>
      <c r="E12" s="10"/>
      <c r="F12" s="10"/>
      <c r="G12" s="10"/>
      <c r="H12" s="10"/>
      <c r="I12" s="10"/>
      <c r="J12" s="10"/>
      <c r="K12" s="10"/>
      <c r="L12" s="18"/>
      <c r="M12" s="18"/>
      <c r="N12" s="18"/>
      <c r="O12" s="68" t="s">
        <v>98</v>
      </c>
      <c r="P12" s="69">
        <v>44</v>
      </c>
      <c r="Q12" s="69">
        <v>41</v>
      </c>
      <c r="R12" s="69">
        <v>85</v>
      </c>
      <c r="T12" s="1"/>
      <c r="U12" s="39"/>
      <c r="V12" s="39"/>
      <c r="W12" s="39"/>
    </row>
    <row r="13" spans="1:23" x14ac:dyDescent="0.25">
      <c r="A13" s="38" t="s">
        <v>55</v>
      </c>
      <c r="B13" s="39">
        <v>378</v>
      </c>
      <c r="C13" s="39">
        <v>57</v>
      </c>
      <c r="D13" s="39">
        <v>71</v>
      </c>
      <c r="E13" s="39">
        <v>71</v>
      </c>
      <c r="F13" s="39">
        <v>92</v>
      </c>
      <c r="G13" s="39">
        <v>56</v>
      </c>
      <c r="H13" s="39">
        <v>46</v>
      </c>
      <c r="I13" s="39">
        <v>16</v>
      </c>
      <c r="J13" s="39">
        <v>6</v>
      </c>
      <c r="K13" s="39">
        <v>792</v>
      </c>
      <c r="L13" s="18"/>
      <c r="M13" s="18"/>
      <c r="N13" s="18"/>
      <c r="O13" s="68" t="s">
        <v>99</v>
      </c>
      <c r="P13" s="69">
        <v>0</v>
      </c>
      <c r="Q13" s="69">
        <v>0</v>
      </c>
      <c r="R13" s="69">
        <v>0</v>
      </c>
      <c r="T13" s="1" t="s">
        <v>129</v>
      </c>
      <c r="U13" s="39"/>
      <c r="V13" s="39"/>
      <c r="W13" s="39"/>
    </row>
    <row r="14" spans="1:23" x14ac:dyDescent="0.25">
      <c r="A14" s="38" t="s">
        <v>68</v>
      </c>
      <c r="B14" s="39">
        <v>133</v>
      </c>
      <c r="C14" s="39">
        <v>66</v>
      </c>
      <c r="D14" s="39">
        <v>25</v>
      </c>
      <c r="E14" s="39">
        <v>18</v>
      </c>
      <c r="F14" s="39">
        <v>21</v>
      </c>
      <c r="G14" s="39">
        <v>29</v>
      </c>
      <c r="H14" s="39">
        <v>20</v>
      </c>
      <c r="I14" s="39">
        <v>7</v>
      </c>
      <c r="J14" s="39">
        <v>3</v>
      </c>
      <c r="K14" s="39">
        <v>320</v>
      </c>
      <c r="L14" s="18"/>
      <c r="M14" s="18"/>
      <c r="N14" s="18"/>
      <c r="O14" s="68" t="s">
        <v>100</v>
      </c>
      <c r="P14" s="69">
        <v>0</v>
      </c>
      <c r="Q14" s="69">
        <v>0</v>
      </c>
      <c r="R14" s="69">
        <v>0</v>
      </c>
      <c r="T14" s="87" t="s">
        <v>12</v>
      </c>
      <c r="U14" s="18">
        <v>211</v>
      </c>
      <c r="V14" s="18">
        <v>189</v>
      </c>
      <c r="W14" s="18">
        <v>398</v>
      </c>
    </row>
    <row r="15" spans="1:23" x14ac:dyDescent="0.25">
      <c r="A15" s="38" t="s">
        <v>56</v>
      </c>
      <c r="B15" s="39">
        <v>43</v>
      </c>
      <c r="C15" s="39">
        <v>77</v>
      </c>
      <c r="D15" s="39">
        <v>48</v>
      </c>
      <c r="E15" s="39">
        <v>37</v>
      </c>
      <c r="F15" s="39">
        <v>28</v>
      </c>
      <c r="G15" s="39">
        <v>42</v>
      </c>
      <c r="H15" s="39">
        <v>52</v>
      </c>
      <c r="I15" s="39">
        <v>24</v>
      </c>
      <c r="J15" s="39">
        <v>4</v>
      </c>
      <c r="K15" s="39">
        <v>358</v>
      </c>
      <c r="L15" s="18"/>
      <c r="M15" s="18"/>
      <c r="N15" s="18"/>
      <c r="O15" s="68" t="s">
        <v>101</v>
      </c>
      <c r="P15" s="69">
        <v>3</v>
      </c>
      <c r="Q15" s="69">
        <v>0</v>
      </c>
      <c r="R15" s="69">
        <v>3</v>
      </c>
      <c r="T15" s="87" t="s">
        <v>130</v>
      </c>
      <c r="U15" s="18">
        <v>455</v>
      </c>
      <c r="V15" s="18">
        <v>650</v>
      </c>
      <c r="W15" s="18">
        <v>1108</v>
      </c>
    </row>
    <row r="16" spans="1:23" x14ac:dyDescent="0.25">
      <c r="A16" s="38" t="s">
        <v>57</v>
      </c>
      <c r="B16" s="39">
        <v>23</v>
      </c>
      <c r="C16" s="39">
        <v>49</v>
      </c>
      <c r="D16" s="39">
        <v>29</v>
      </c>
      <c r="E16" s="39">
        <v>35</v>
      </c>
      <c r="F16" s="39">
        <v>49</v>
      </c>
      <c r="G16" s="39">
        <v>58</v>
      </c>
      <c r="H16" s="39">
        <v>70</v>
      </c>
      <c r="I16" s="39">
        <v>49</v>
      </c>
      <c r="J16" s="39">
        <v>20</v>
      </c>
      <c r="K16" s="39">
        <v>378</v>
      </c>
      <c r="L16" s="21"/>
      <c r="M16" s="21"/>
      <c r="N16" s="21"/>
      <c r="O16" s="68" t="s">
        <v>102</v>
      </c>
      <c r="P16" s="69">
        <v>1236</v>
      </c>
      <c r="Q16" s="69">
        <v>1161</v>
      </c>
      <c r="R16" s="69">
        <v>2397</v>
      </c>
      <c r="T16" s="87" t="s">
        <v>131</v>
      </c>
      <c r="U16" s="18">
        <v>282</v>
      </c>
      <c r="V16" s="18">
        <v>355</v>
      </c>
      <c r="W16" s="18">
        <v>644</v>
      </c>
    </row>
    <row r="17" spans="1:23" x14ac:dyDescent="0.25">
      <c r="A17" s="38" t="s">
        <v>58</v>
      </c>
      <c r="B17" s="39">
        <v>5</v>
      </c>
      <c r="C17" s="39">
        <v>44</v>
      </c>
      <c r="D17" s="39">
        <v>65</v>
      </c>
      <c r="E17" s="39">
        <v>28</v>
      </c>
      <c r="F17" s="39">
        <v>57</v>
      </c>
      <c r="G17" s="39">
        <v>56</v>
      </c>
      <c r="H17" s="39">
        <v>103</v>
      </c>
      <c r="I17" s="39">
        <v>55</v>
      </c>
      <c r="J17" s="39">
        <v>29</v>
      </c>
      <c r="K17" s="39">
        <v>444</v>
      </c>
      <c r="L17" s="18"/>
      <c r="M17" s="18"/>
      <c r="N17" s="18"/>
      <c r="O17" s="68" t="s">
        <v>103</v>
      </c>
      <c r="P17" s="69">
        <v>55</v>
      </c>
      <c r="Q17" s="69">
        <v>89</v>
      </c>
      <c r="R17" s="69">
        <v>145</v>
      </c>
      <c r="T17" s="87" t="s">
        <v>29</v>
      </c>
      <c r="U17" s="18">
        <v>228</v>
      </c>
      <c r="V17" s="18">
        <v>255</v>
      </c>
      <c r="W17" s="18">
        <v>482</v>
      </c>
    </row>
    <row r="18" spans="1:23" x14ac:dyDescent="0.25">
      <c r="A18" s="38" t="s">
        <v>59</v>
      </c>
      <c r="B18" s="39">
        <v>14</v>
      </c>
      <c r="C18" s="39">
        <v>31</v>
      </c>
      <c r="D18" s="39">
        <v>76</v>
      </c>
      <c r="E18" s="39">
        <v>49</v>
      </c>
      <c r="F18" s="39">
        <v>42</v>
      </c>
      <c r="G18" s="39">
        <v>62</v>
      </c>
      <c r="H18" s="39">
        <v>104</v>
      </c>
      <c r="I18" s="39">
        <v>48</v>
      </c>
      <c r="J18" s="39">
        <v>15</v>
      </c>
      <c r="K18" s="39">
        <v>445</v>
      </c>
      <c r="L18" s="18"/>
      <c r="M18" s="18"/>
      <c r="N18" s="18"/>
      <c r="O18" s="68" t="s">
        <v>104</v>
      </c>
      <c r="P18" s="69">
        <v>7</v>
      </c>
      <c r="Q18" s="69">
        <v>0</v>
      </c>
      <c r="R18" s="69">
        <v>8</v>
      </c>
      <c r="T18" s="88" t="s">
        <v>132</v>
      </c>
      <c r="U18" s="18">
        <v>521</v>
      </c>
      <c r="V18" s="18">
        <v>664</v>
      </c>
      <c r="W18" s="18">
        <v>1181</v>
      </c>
    </row>
    <row r="19" spans="1:23" x14ac:dyDescent="0.25">
      <c r="A19" s="38" t="s">
        <v>60</v>
      </c>
      <c r="B19" s="39">
        <v>3</v>
      </c>
      <c r="C19" s="39">
        <v>37</v>
      </c>
      <c r="D19" s="39">
        <v>65</v>
      </c>
      <c r="E19" s="39">
        <v>42</v>
      </c>
      <c r="F19" s="39">
        <v>60</v>
      </c>
      <c r="G19" s="39">
        <v>51</v>
      </c>
      <c r="H19" s="39">
        <v>51</v>
      </c>
      <c r="I19" s="39">
        <v>29</v>
      </c>
      <c r="J19" s="39">
        <v>8</v>
      </c>
      <c r="K19" s="39">
        <v>348</v>
      </c>
      <c r="L19" s="18"/>
      <c r="M19" s="18"/>
      <c r="N19" s="18"/>
      <c r="O19" s="68" t="s">
        <v>105</v>
      </c>
      <c r="P19" s="69">
        <v>29</v>
      </c>
      <c r="Q19" s="69">
        <v>0</v>
      </c>
      <c r="R19" s="69">
        <v>31</v>
      </c>
      <c r="T19" s="88" t="s">
        <v>133</v>
      </c>
      <c r="U19" s="18">
        <v>507</v>
      </c>
      <c r="V19" s="18">
        <v>550</v>
      </c>
      <c r="W19" s="18">
        <v>1057</v>
      </c>
    </row>
    <row r="20" spans="1:23" x14ac:dyDescent="0.25">
      <c r="A20" s="38" t="s">
        <v>61</v>
      </c>
      <c r="B20" s="39">
        <v>0</v>
      </c>
      <c r="C20" s="39">
        <v>26</v>
      </c>
      <c r="D20" s="39">
        <v>81</v>
      </c>
      <c r="E20" s="39">
        <v>63</v>
      </c>
      <c r="F20" s="39">
        <v>64</v>
      </c>
      <c r="G20" s="39">
        <v>47</v>
      </c>
      <c r="H20" s="39">
        <v>65</v>
      </c>
      <c r="I20" s="39">
        <v>20</v>
      </c>
      <c r="J20" s="39">
        <v>8</v>
      </c>
      <c r="K20" s="39">
        <v>368</v>
      </c>
      <c r="L20" s="18"/>
      <c r="M20" s="18"/>
      <c r="N20" s="18"/>
      <c r="O20" s="68" t="s">
        <v>106</v>
      </c>
      <c r="P20" s="69">
        <v>64</v>
      </c>
      <c r="Q20" s="69">
        <v>22</v>
      </c>
      <c r="R20" s="69">
        <v>81</v>
      </c>
      <c r="T20" s="88" t="s">
        <v>134</v>
      </c>
      <c r="U20" s="18">
        <v>617</v>
      </c>
      <c r="V20" s="18">
        <v>682</v>
      </c>
      <c r="W20" s="18">
        <v>1296</v>
      </c>
    </row>
    <row r="21" spans="1:23" x14ac:dyDescent="0.25">
      <c r="A21" s="38" t="s">
        <v>62</v>
      </c>
      <c r="B21" s="39">
        <v>3</v>
      </c>
      <c r="C21" s="39">
        <v>37</v>
      </c>
      <c r="D21" s="39">
        <v>145</v>
      </c>
      <c r="E21" s="39">
        <v>89</v>
      </c>
      <c r="F21" s="39">
        <v>88</v>
      </c>
      <c r="G21" s="39">
        <v>70</v>
      </c>
      <c r="H21" s="39">
        <v>63</v>
      </c>
      <c r="I21" s="39">
        <v>18</v>
      </c>
      <c r="J21" s="39">
        <v>7</v>
      </c>
      <c r="K21" s="39">
        <v>522</v>
      </c>
      <c r="L21" s="18"/>
      <c r="M21" s="18"/>
      <c r="N21" s="18"/>
      <c r="O21" s="68" t="s">
        <v>107</v>
      </c>
      <c r="P21" s="69">
        <v>30</v>
      </c>
      <c r="Q21" s="69">
        <v>4</v>
      </c>
      <c r="R21" s="69">
        <v>33</v>
      </c>
      <c r="T21" s="88" t="s">
        <v>135</v>
      </c>
      <c r="U21" s="18">
        <v>512</v>
      </c>
      <c r="V21" s="18">
        <v>520</v>
      </c>
      <c r="W21" s="18">
        <v>1028</v>
      </c>
    </row>
    <row r="22" spans="1:23" x14ac:dyDescent="0.25">
      <c r="A22" s="38" t="s">
        <v>63</v>
      </c>
      <c r="B22" s="39">
        <v>0</v>
      </c>
      <c r="C22" s="39">
        <v>14</v>
      </c>
      <c r="D22" s="39">
        <v>108</v>
      </c>
      <c r="E22" s="39">
        <v>80</v>
      </c>
      <c r="F22" s="39">
        <v>69</v>
      </c>
      <c r="G22" s="39">
        <v>62</v>
      </c>
      <c r="H22" s="39">
        <v>25</v>
      </c>
      <c r="I22" s="39">
        <v>14</v>
      </c>
      <c r="J22" s="39">
        <v>3</v>
      </c>
      <c r="K22" s="39">
        <v>369</v>
      </c>
      <c r="L22" s="21"/>
      <c r="M22" s="21"/>
      <c r="N22" s="21"/>
      <c r="O22" s="68" t="s">
        <v>108</v>
      </c>
      <c r="P22" s="69">
        <v>48</v>
      </c>
      <c r="Q22" s="69">
        <v>75</v>
      </c>
      <c r="R22" s="69">
        <v>125</v>
      </c>
      <c r="T22" s="88" t="s">
        <v>136</v>
      </c>
      <c r="U22" s="18">
        <v>456</v>
      </c>
      <c r="V22" s="18">
        <v>477</v>
      </c>
      <c r="W22" s="18">
        <v>932</v>
      </c>
    </row>
    <row r="23" spans="1:23" x14ac:dyDescent="0.25">
      <c r="A23" s="38" t="s">
        <v>64</v>
      </c>
      <c r="B23" s="39">
        <v>0</v>
      </c>
      <c r="C23" s="39">
        <v>6</v>
      </c>
      <c r="D23" s="39">
        <v>108</v>
      </c>
      <c r="E23" s="39">
        <v>58</v>
      </c>
      <c r="F23" s="39">
        <v>68</v>
      </c>
      <c r="G23" s="39">
        <v>54</v>
      </c>
      <c r="H23" s="39">
        <v>39</v>
      </c>
      <c r="I23" s="39">
        <v>17</v>
      </c>
      <c r="J23" s="39">
        <v>5</v>
      </c>
      <c r="K23" s="39">
        <v>353</v>
      </c>
      <c r="L23" s="18"/>
      <c r="M23" s="18"/>
      <c r="N23" s="18"/>
      <c r="O23" s="70" t="s">
        <v>109</v>
      </c>
      <c r="P23" s="71">
        <v>1705</v>
      </c>
      <c r="Q23" s="71">
        <v>1549</v>
      </c>
      <c r="R23" s="71">
        <v>3256</v>
      </c>
      <c r="T23" s="88" t="s">
        <v>137</v>
      </c>
      <c r="U23" s="18">
        <v>200</v>
      </c>
      <c r="V23" s="18">
        <v>248</v>
      </c>
      <c r="W23" s="18">
        <v>452</v>
      </c>
    </row>
    <row r="24" spans="1:23" x14ac:dyDescent="0.25">
      <c r="A24" s="38" t="s">
        <v>65</v>
      </c>
      <c r="B24" s="39">
        <v>0</v>
      </c>
      <c r="C24" s="39">
        <v>3</v>
      </c>
      <c r="D24" s="39">
        <v>76</v>
      </c>
      <c r="E24" s="39">
        <v>50</v>
      </c>
      <c r="F24" s="39">
        <v>64</v>
      </c>
      <c r="G24" s="39">
        <v>49</v>
      </c>
      <c r="H24" s="39">
        <v>43</v>
      </c>
      <c r="I24" s="39">
        <v>9</v>
      </c>
      <c r="J24" s="39">
        <v>3</v>
      </c>
      <c r="K24" s="39">
        <v>289</v>
      </c>
      <c r="L24" s="18"/>
      <c r="M24" s="18"/>
      <c r="N24" s="18"/>
      <c r="O24" s="72"/>
      <c r="T24" s="88" t="s">
        <v>138</v>
      </c>
      <c r="U24" s="18">
        <v>70</v>
      </c>
      <c r="V24" s="18">
        <v>111</v>
      </c>
      <c r="W24" s="18">
        <v>182</v>
      </c>
    </row>
    <row r="25" spans="1:23" x14ac:dyDescent="0.25">
      <c r="A25" s="38" t="s">
        <v>66</v>
      </c>
      <c r="B25" s="39">
        <v>0</v>
      </c>
      <c r="C25" s="39">
        <v>9</v>
      </c>
      <c r="D25" s="39">
        <v>96</v>
      </c>
      <c r="E25" s="39">
        <v>134</v>
      </c>
      <c r="F25" s="39">
        <v>147</v>
      </c>
      <c r="G25" s="39">
        <v>107</v>
      </c>
      <c r="H25" s="39">
        <v>47</v>
      </c>
      <c r="I25" s="39">
        <v>20</v>
      </c>
      <c r="J25" s="39">
        <v>0</v>
      </c>
      <c r="K25" s="39">
        <v>559</v>
      </c>
      <c r="L25" s="18"/>
      <c r="M25" s="18"/>
      <c r="N25" s="18"/>
      <c r="O25" s="56" t="s">
        <v>110</v>
      </c>
      <c r="T25" s="10"/>
      <c r="U25" s="39"/>
      <c r="V25" s="39"/>
      <c r="W25" s="39"/>
    </row>
    <row r="26" spans="1:23" x14ac:dyDescent="0.25">
      <c r="A26" s="38" t="s">
        <v>67</v>
      </c>
      <c r="B26" s="39">
        <v>0</v>
      </c>
      <c r="C26" s="39">
        <v>5</v>
      </c>
      <c r="D26" s="39">
        <v>50</v>
      </c>
      <c r="E26" s="39">
        <v>232</v>
      </c>
      <c r="F26" s="39">
        <v>336</v>
      </c>
      <c r="G26" s="39">
        <v>205</v>
      </c>
      <c r="H26" s="39">
        <v>88</v>
      </c>
      <c r="I26" s="39">
        <v>38</v>
      </c>
      <c r="J26" s="39">
        <v>13</v>
      </c>
      <c r="K26" s="39">
        <v>958</v>
      </c>
      <c r="L26" s="18"/>
      <c r="M26" s="18"/>
      <c r="N26" s="18"/>
      <c r="O26" s="68" t="s">
        <v>111</v>
      </c>
      <c r="T26" s="10" t="s">
        <v>139</v>
      </c>
      <c r="U26" s="39"/>
      <c r="V26" s="39"/>
      <c r="W26" s="39"/>
    </row>
    <row r="27" spans="1:23" x14ac:dyDescent="0.25">
      <c r="L27" s="18"/>
      <c r="M27" s="18"/>
      <c r="N27" s="18"/>
      <c r="O27" s="73" t="s">
        <v>98</v>
      </c>
      <c r="P27" s="69">
        <v>15</v>
      </c>
      <c r="Q27" s="69">
        <v>19</v>
      </c>
      <c r="R27" s="69">
        <v>35</v>
      </c>
      <c r="T27" s="88" t="s">
        <v>140</v>
      </c>
      <c r="U27" s="18">
        <v>3799</v>
      </c>
      <c r="V27" s="18">
        <v>4454</v>
      </c>
      <c r="W27" s="18">
        <v>8248</v>
      </c>
    </row>
    <row r="28" spans="1:23" x14ac:dyDescent="0.25">
      <c r="A28" s="10" t="s">
        <v>73</v>
      </c>
      <c r="B28" s="39">
        <v>44</v>
      </c>
      <c r="C28" s="39">
        <v>27</v>
      </c>
      <c r="D28" s="39">
        <v>142</v>
      </c>
      <c r="E28" s="39">
        <v>84</v>
      </c>
      <c r="F28" s="39">
        <v>105</v>
      </c>
      <c r="G28" s="39">
        <v>90</v>
      </c>
      <c r="H28" s="39">
        <v>113</v>
      </c>
      <c r="I28" s="39">
        <v>86</v>
      </c>
      <c r="J28" s="39">
        <v>61</v>
      </c>
      <c r="K28" s="39">
        <v>752</v>
      </c>
      <c r="L28" s="21"/>
      <c r="M28" s="21"/>
      <c r="N28" s="21"/>
      <c r="O28" s="73" t="s">
        <v>99</v>
      </c>
      <c r="P28" s="69">
        <v>0</v>
      </c>
      <c r="Q28" s="69">
        <v>0</v>
      </c>
      <c r="R28" s="69">
        <v>0</v>
      </c>
      <c r="T28" s="88" t="s">
        <v>141</v>
      </c>
      <c r="U28" s="18">
        <v>260</v>
      </c>
      <c r="V28" s="18">
        <v>246</v>
      </c>
      <c r="W28" s="18">
        <v>509</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644</v>
      </c>
      <c r="C30" s="40">
        <v>482</v>
      </c>
      <c r="D30" s="40">
        <v>1181</v>
      </c>
      <c r="E30" s="40">
        <v>1057</v>
      </c>
      <c r="F30" s="40">
        <v>1296</v>
      </c>
      <c r="G30" s="40">
        <v>1028</v>
      </c>
      <c r="H30" s="40">
        <v>932</v>
      </c>
      <c r="I30" s="40">
        <v>452</v>
      </c>
      <c r="J30" s="40">
        <v>182</v>
      </c>
      <c r="K30" s="40">
        <v>7248</v>
      </c>
      <c r="L30" s="18"/>
      <c r="M30" s="18"/>
      <c r="N30" s="18"/>
      <c r="O30" s="73" t="s">
        <v>102</v>
      </c>
      <c r="P30" s="69">
        <v>21</v>
      </c>
      <c r="Q30" s="69">
        <v>16</v>
      </c>
      <c r="R30" s="69">
        <v>33</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v>
      </c>
      <c r="Q31" s="69">
        <v>3</v>
      </c>
      <c r="R31" s="69">
        <v>7</v>
      </c>
      <c r="T31" s="88" t="s">
        <v>143</v>
      </c>
      <c r="U31" s="18">
        <v>40</v>
      </c>
      <c r="V31" s="18">
        <v>36</v>
      </c>
      <c r="W31" s="18">
        <v>73</v>
      </c>
    </row>
    <row r="32" spans="1:23" x14ac:dyDescent="0.25">
      <c r="A32" s="41" t="s">
        <v>69</v>
      </c>
      <c r="L32" s="18"/>
      <c r="M32" s="18"/>
      <c r="N32" s="18"/>
      <c r="O32" s="73" t="s">
        <v>107</v>
      </c>
      <c r="P32" s="69">
        <v>9</v>
      </c>
      <c r="Q32" s="69">
        <v>0</v>
      </c>
      <c r="R32" s="69">
        <v>11</v>
      </c>
      <c r="T32" s="88" t="s">
        <v>144</v>
      </c>
      <c r="U32" s="18">
        <v>0</v>
      </c>
      <c r="V32" s="18">
        <v>0</v>
      </c>
      <c r="W32" s="18">
        <v>0</v>
      </c>
    </row>
    <row r="33" spans="1:23" x14ac:dyDescent="0.25">
      <c r="L33" s="18"/>
      <c r="M33" s="18"/>
      <c r="N33" s="18"/>
      <c r="O33" s="74" t="s">
        <v>31</v>
      </c>
      <c r="P33" s="71">
        <v>46</v>
      </c>
      <c r="Q33" s="71">
        <v>36</v>
      </c>
      <c r="R33" s="71">
        <v>86</v>
      </c>
      <c r="T33" s="88" t="s">
        <v>145</v>
      </c>
      <c r="U33" s="18">
        <v>0</v>
      </c>
      <c r="V33" s="18">
        <v>3</v>
      </c>
      <c r="W33" s="18">
        <v>3</v>
      </c>
    </row>
    <row r="34" spans="1:23" x14ac:dyDescent="0.25">
      <c r="A34" s="8" t="s">
        <v>70</v>
      </c>
      <c r="L34" s="21"/>
      <c r="M34" s="21"/>
      <c r="N34" s="21"/>
      <c r="O34" s="68" t="s">
        <v>112</v>
      </c>
      <c r="T34" s="23" t="s">
        <v>31</v>
      </c>
      <c r="U34" s="21">
        <v>41</v>
      </c>
      <c r="V34" s="21">
        <v>39</v>
      </c>
      <c r="W34" s="21">
        <v>73</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5</v>
      </c>
      <c r="Q37" s="69">
        <v>11</v>
      </c>
      <c r="R37" s="69">
        <v>9</v>
      </c>
      <c r="T37" s="88" t="s">
        <v>147</v>
      </c>
      <c r="U37" s="18">
        <v>2408</v>
      </c>
      <c r="V37" s="18">
        <v>2816</v>
      </c>
      <c r="W37" s="18">
        <v>5224</v>
      </c>
    </row>
    <row r="38" spans="1:23" x14ac:dyDescent="0.25">
      <c r="A38" s="99" t="s">
        <v>81</v>
      </c>
      <c r="B38" s="103">
        <f>SUM(B28:D28)</f>
        <v>213</v>
      </c>
      <c r="C38" s="103">
        <f>SUM(B13:D13)</f>
        <v>506</v>
      </c>
      <c r="D38" s="103">
        <f>SUM(B14:D18)</f>
        <v>728</v>
      </c>
      <c r="E38" s="104">
        <f>SUM(B19:D21)</f>
        <v>397</v>
      </c>
      <c r="F38" s="104">
        <f>SUM(B22:D26)</f>
        <v>475</v>
      </c>
      <c r="G38" s="103">
        <f>SUM(B38:F38)</f>
        <v>2319</v>
      </c>
      <c r="H38" s="105">
        <f>SUM(C38:F38)</f>
        <v>2106</v>
      </c>
      <c r="L38" s="18"/>
      <c r="M38" s="18"/>
      <c r="N38" s="18"/>
      <c r="O38" s="73" t="s">
        <v>103</v>
      </c>
      <c r="P38" s="69">
        <v>0</v>
      </c>
      <c r="Q38" s="69">
        <v>4</v>
      </c>
      <c r="R38" s="69">
        <v>8</v>
      </c>
      <c r="T38" s="88" t="s">
        <v>148</v>
      </c>
      <c r="U38" s="18">
        <v>1284</v>
      </c>
      <c r="V38" s="18">
        <v>1512</v>
      </c>
      <c r="W38" s="18">
        <v>2799</v>
      </c>
    </row>
    <row r="39" spans="1:23" x14ac:dyDescent="0.25">
      <c r="A39" s="99" t="s">
        <v>82</v>
      </c>
      <c r="B39" s="103">
        <f>SUM(C28:D28)</f>
        <v>169</v>
      </c>
      <c r="C39" s="103">
        <f>SUM(C13:D13)</f>
        <v>128</v>
      </c>
      <c r="D39" s="103">
        <f>SUM(C14:D18)</f>
        <v>510</v>
      </c>
      <c r="E39" s="104">
        <f>SUM(C19:D21)</f>
        <v>391</v>
      </c>
      <c r="F39" s="104">
        <f>SUM(C22:D26)</f>
        <v>475</v>
      </c>
      <c r="G39" s="103">
        <f t="shared" ref="G39:G41" si="0">SUM(B39:F39)</f>
        <v>1673</v>
      </c>
      <c r="H39" s="105">
        <f t="shared" ref="H39:H41" si="1">SUM(C39:F39)</f>
        <v>1504</v>
      </c>
      <c r="L39" s="18"/>
      <c r="M39" s="18"/>
      <c r="N39" s="18" t="e">
        <f>+H50:H51+H76:H98</f>
        <v>#VALUE!</v>
      </c>
      <c r="O39" s="73" t="s">
        <v>107</v>
      </c>
      <c r="P39" s="69">
        <v>0</v>
      </c>
      <c r="Q39" s="69">
        <v>0</v>
      </c>
      <c r="R39" s="69">
        <v>0</v>
      </c>
      <c r="T39" s="10"/>
      <c r="U39" s="39"/>
      <c r="V39" s="39"/>
      <c r="W39" s="39"/>
    </row>
    <row r="40" spans="1:23" ht="14.45" customHeight="1" x14ac:dyDescent="0.25">
      <c r="A40" s="106" t="s">
        <v>83</v>
      </c>
      <c r="B40" s="107">
        <f>SUM(E28:F28)</f>
        <v>189</v>
      </c>
      <c r="C40" s="107">
        <f>SUM(E13:F13)</f>
        <v>163</v>
      </c>
      <c r="D40" s="107">
        <f>SUM(E14:F18)</f>
        <v>364</v>
      </c>
      <c r="E40" s="108">
        <f>SUM(E19:F21)</f>
        <v>406</v>
      </c>
      <c r="F40" s="108">
        <f>SUM(E22:F26)</f>
        <v>1238</v>
      </c>
      <c r="G40" s="103">
        <f t="shared" si="0"/>
        <v>2360</v>
      </c>
      <c r="H40" s="105">
        <f t="shared" si="1"/>
        <v>2171</v>
      </c>
      <c r="L40" s="22"/>
      <c r="M40" s="22"/>
      <c r="N40" s="22"/>
      <c r="O40" s="74" t="s">
        <v>31</v>
      </c>
      <c r="P40" s="71">
        <v>4</v>
      </c>
      <c r="Q40" s="71">
        <v>9</v>
      </c>
      <c r="R40" s="71">
        <v>17</v>
      </c>
      <c r="T40" s="10" t="s">
        <v>149</v>
      </c>
      <c r="U40" s="39"/>
      <c r="V40" s="39"/>
      <c r="W40" s="39"/>
    </row>
    <row r="41" spans="1:23" x14ac:dyDescent="0.25">
      <c r="A41" s="99" t="s">
        <v>84</v>
      </c>
      <c r="B41" s="103">
        <f>SUM(G28:J28)</f>
        <v>350</v>
      </c>
      <c r="C41" s="103">
        <f>SUM(G13:J13)</f>
        <v>124</v>
      </c>
      <c r="D41" s="103">
        <f>SUM(G14:J18)</f>
        <v>850</v>
      </c>
      <c r="E41" s="104">
        <f>SUM(G19:J21)</f>
        <v>437</v>
      </c>
      <c r="F41" s="104">
        <f>SUM(G22:J26)</f>
        <v>841</v>
      </c>
      <c r="G41" s="103">
        <f t="shared" si="0"/>
        <v>2602</v>
      </c>
      <c r="H41" s="105">
        <f t="shared" si="1"/>
        <v>2252</v>
      </c>
      <c r="L41" s="25"/>
      <c r="M41" s="25"/>
      <c r="N41" s="25"/>
      <c r="O41" s="68" t="s">
        <v>113</v>
      </c>
      <c r="P41" s="69">
        <v>14</v>
      </c>
      <c r="Q41" s="69">
        <v>9</v>
      </c>
      <c r="R41" s="69">
        <v>27</v>
      </c>
      <c r="T41" s="88" t="s">
        <v>150</v>
      </c>
      <c r="U41" s="18">
        <v>3195</v>
      </c>
      <c r="V41" s="18">
        <v>3685</v>
      </c>
      <c r="W41" s="18">
        <v>6874</v>
      </c>
    </row>
    <row r="42" spans="1:23" x14ac:dyDescent="0.25">
      <c r="A42" s="109" t="s">
        <v>92</v>
      </c>
      <c r="B42" s="107">
        <f>B38+SUM(B40:B41)</f>
        <v>752</v>
      </c>
      <c r="C42" s="107">
        <f t="shared" ref="C42:H42" si="2">C38+SUM(C40:C41)</f>
        <v>793</v>
      </c>
      <c r="D42" s="107">
        <f t="shared" si="2"/>
        <v>1942</v>
      </c>
      <c r="E42" s="107">
        <f t="shared" si="2"/>
        <v>1240</v>
      </c>
      <c r="F42" s="107">
        <f t="shared" si="2"/>
        <v>2554</v>
      </c>
      <c r="G42" s="107">
        <f t="shared" si="2"/>
        <v>7281</v>
      </c>
      <c r="H42" s="110">
        <f t="shared" si="2"/>
        <v>6529</v>
      </c>
      <c r="L42" s="18"/>
      <c r="M42" s="18"/>
      <c r="N42" s="18"/>
      <c r="O42" s="70" t="s">
        <v>114</v>
      </c>
      <c r="P42" s="71">
        <v>64</v>
      </c>
      <c r="Q42" s="71">
        <v>58</v>
      </c>
      <c r="R42" s="71">
        <v>130</v>
      </c>
      <c r="T42" s="88" t="s">
        <v>151</v>
      </c>
      <c r="U42" s="18">
        <v>519</v>
      </c>
      <c r="V42" s="18">
        <v>663</v>
      </c>
      <c r="W42" s="18">
        <v>1185</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3179</v>
      </c>
      <c r="V44" s="18">
        <v>3749</v>
      </c>
      <c r="W44" s="18">
        <v>6933</v>
      </c>
    </row>
    <row r="45" spans="1:23" x14ac:dyDescent="0.25">
      <c r="A45" s="114" t="s">
        <v>126</v>
      </c>
      <c r="B45" s="103">
        <f>SUM(W14:W24)</f>
        <v>8760</v>
      </c>
      <c r="C45" s="103"/>
      <c r="D45" s="103"/>
      <c r="E45" s="112"/>
      <c r="F45" s="113"/>
      <c r="G45" s="103"/>
      <c r="H45" s="105"/>
      <c r="L45" s="18"/>
      <c r="M45" s="18"/>
      <c r="N45" s="18"/>
      <c r="O45" s="68" t="s">
        <v>116</v>
      </c>
      <c r="P45" s="69">
        <v>7</v>
      </c>
      <c r="Q45" s="69">
        <v>3</v>
      </c>
      <c r="R45" s="69">
        <v>4</v>
      </c>
      <c r="T45" s="10"/>
      <c r="U45" s="39"/>
      <c r="V45" s="39"/>
      <c r="W45" s="39"/>
    </row>
    <row r="46" spans="1:23" x14ac:dyDescent="0.25">
      <c r="A46" s="106" t="s">
        <v>74</v>
      </c>
      <c r="B46" s="107">
        <f>SUM(W16:W24)</f>
        <v>7254</v>
      </c>
      <c r="C46" s="107"/>
      <c r="D46" s="107"/>
      <c r="E46" s="115"/>
      <c r="F46" s="115"/>
      <c r="G46" s="107"/>
      <c r="H46" s="110"/>
      <c r="L46" s="27"/>
      <c r="M46" s="27"/>
      <c r="N46" s="27"/>
      <c r="O46" s="68" t="s">
        <v>117</v>
      </c>
      <c r="P46" s="69">
        <v>0</v>
      </c>
      <c r="Q46" s="69">
        <v>0</v>
      </c>
      <c r="R46" s="69">
        <v>3</v>
      </c>
      <c r="T46" s="41" t="s">
        <v>153</v>
      </c>
      <c r="U46" s="39"/>
      <c r="V46" s="39"/>
      <c r="W46" s="39"/>
    </row>
    <row r="47" spans="1:23" x14ac:dyDescent="0.25">
      <c r="A47" s="106" t="s">
        <v>75</v>
      </c>
      <c r="B47" s="104">
        <f>SUM(W17:W24)</f>
        <v>6610</v>
      </c>
      <c r="C47" s="104"/>
      <c r="D47" s="104"/>
      <c r="E47" s="115"/>
      <c r="F47" s="115"/>
      <c r="G47" s="104"/>
      <c r="H47" s="116"/>
      <c r="L47" s="27"/>
      <c r="M47" s="27"/>
      <c r="N47" s="27"/>
      <c r="O47" s="68" t="s">
        <v>118</v>
      </c>
      <c r="P47" s="69">
        <v>0</v>
      </c>
      <c r="Q47" s="69">
        <v>0</v>
      </c>
      <c r="R47" s="69">
        <v>0</v>
      </c>
      <c r="T47" s="8" t="s">
        <v>154</v>
      </c>
      <c r="U47" s="39"/>
      <c r="V47" s="39"/>
      <c r="W47" s="39"/>
    </row>
    <row r="48" spans="1:23" x14ac:dyDescent="0.25">
      <c r="A48" s="117"/>
      <c r="B48" s="104"/>
      <c r="C48" s="104"/>
      <c r="D48" s="104"/>
      <c r="E48" s="115"/>
      <c r="F48" s="115"/>
      <c r="G48" s="104"/>
      <c r="H48" s="116"/>
      <c r="L48" s="27"/>
      <c r="M48" s="27"/>
      <c r="N48" s="27"/>
      <c r="O48" s="70" t="s">
        <v>119</v>
      </c>
      <c r="P48" s="71">
        <v>5</v>
      </c>
      <c r="Q48" s="71">
        <v>3</v>
      </c>
      <c r="R48" s="71">
        <v>12</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0.13037080635668041</v>
      </c>
      <c r="C50" s="53" t="s">
        <v>165</v>
      </c>
      <c r="D50" s="53"/>
      <c r="E50" s="53" t="s">
        <v>166</v>
      </c>
      <c r="F50" s="124">
        <f>R27/(R23+R42+R48)</f>
        <v>1.0300176574455562E-2</v>
      </c>
      <c r="G50" s="53"/>
      <c r="H50" s="122"/>
      <c r="L50" s="25"/>
      <c r="M50" s="25"/>
      <c r="N50" s="25"/>
      <c r="O50" s="56" t="s">
        <v>120</v>
      </c>
      <c r="P50" s="69">
        <v>118</v>
      </c>
      <c r="Q50" s="69">
        <v>147</v>
      </c>
      <c r="R50" s="69">
        <v>263</v>
      </c>
      <c r="T50" s="8" t="s">
        <v>157</v>
      </c>
      <c r="U50" s="39"/>
      <c r="V50" s="39"/>
      <c r="W50" s="39"/>
    </row>
    <row r="51" spans="1:23" x14ac:dyDescent="0.25">
      <c r="A51" s="123" t="s">
        <v>98</v>
      </c>
      <c r="B51" s="124">
        <f>(R12+R27+R40+R46)/(R23+R42+R48)</f>
        <v>4.120070629782225E-2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147</v>
      </c>
      <c r="Q52" s="69">
        <v>219</v>
      </c>
      <c r="R52" s="69">
        <v>365</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6.4794284306479433E-2</v>
      </c>
      <c r="D54" s="125"/>
      <c r="E54" s="125"/>
      <c r="F54" s="125"/>
      <c r="G54" s="125"/>
      <c r="H54" s="126"/>
      <c r="O54" s="56" t="s">
        <v>122</v>
      </c>
      <c r="P54" s="69">
        <v>26</v>
      </c>
      <c r="Q54" s="69">
        <v>19</v>
      </c>
      <c r="R54" s="69">
        <v>38</v>
      </c>
      <c r="T54" s="91" t="s">
        <v>161</v>
      </c>
      <c r="U54" s="90"/>
      <c r="V54" s="90"/>
      <c r="W54" s="90"/>
    </row>
    <row r="55" spans="1:23" x14ac:dyDescent="0.25">
      <c r="A55" s="128" t="s">
        <v>169</v>
      </c>
      <c r="B55" s="125"/>
      <c r="C55" s="132">
        <f>R50/B46</f>
        <v>3.6255858836504E-2</v>
      </c>
      <c r="D55" s="125"/>
      <c r="E55" s="125"/>
      <c r="F55" s="125"/>
      <c r="G55" s="125"/>
      <c r="H55" s="126"/>
      <c r="T55" s="8" t="s">
        <v>162</v>
      </c>
      <c r="U55" s="90"/>
      <c r="V55" s="90"/>
      <c r="W55" s="90"/>
    </row>
    <row r="56" spans="1:23" x14ac:dyDescent="0.25">
      <c r="A56" s="128" t="s">
        <v>170</v>
      </c>
      <c r="B56" s="125"/>
      <c r="C56" s="132">
        <f>R50/B47</f>
        <v>3.9788199697428139E-2</v>
      </c>
      <c r="D56" s="125"/>
      <c r="E56" s="125"/>
      <c r="F56" s="125"/>
      <c r="G56" s="125"/>
      <c r="H56" s="126"/>
      <c r="O56" s="75" t="s">
        <v>31</v>
      </c>
      <c r="P56" s="76">
        <v>2068</v>
      </c>
      <c r="Q56" s="76">
        <v>1998</v>
      </c>
      <c r="R56" s="76">
        <v>4059</v>
      </c>
      <c r="T56" s="8" t="s">
        <v>163</v>
      </c>
      <c r="U56" s="90"/>
      <c r="V56" s="90"/>
      <c r="W56" s="90"/>
    </row>
    <row r="57" spans="1:23" ht="15.75" thickBot="1" x14ac:dyDescent="0.3">
      <c r="A57" s="129" t="s">
        <v>171</v>
      </c>
      <c r="B57" s="130"/>
      <c r="C57" s="133">
        <f>R50/B45</f>
        <v>3.0022831050228311E-2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6671CDA5-8C2C-4DA4-830F-CF59792A3982}"/>
    <hyperlink ref="J3" r:id="rId1" tooltip="Personal Income" xr:uid="{B6D9DD0E-7B54-4F5C-8900-0D8E82E9BE67}"/>
    <hyperlink ref="K4" r:id="rId2" tooltip="Age" xr:uid="{CE497B40-EB59-407D-B4CE-889940844503}"/>
    <hyperlink ref="K5" r:id="rId3" tooltip="Sex" xr:uid="{CCEE1118-2EB8-4012-8822-BD30082963C5}"/>
    <hyperlink ref="K1" location="'List of Tables (1) '!A1" tooltip="List of tables" display="List of tables" xr:uid="{7DD043A1-F3CF-4859-999B-DB94C64CF82A}"/>
    <hyperlink ref="R3" r:id="rId4" tooltip="Method of Travel to Work" xr:uid="{3AD97E7C-DC06-4E60-AC4D-BA5810FAF7DA}"/>
    <hyperlink ref="R4" r:id="rId5" tooltip="Sex" xr:uid="{EA3F077B-E26F-4B85-9DD1-1D7505B5C5D4}"/>
    <hyperlink ref="R1" location="'List of Tables (1) '!A1" tooltip="List of tables" display="List of tables" xr:uid="{3C7218D2-D96F-4985-9E4B-5D78B097E55D}"/>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E2376-D828-4097-92C9-AA1072C669FF}">
  <dimension ref="A1:K67"/>
  <sheetViews>
    <sheetView workbookViewId="0">
      <selection activeCell="A54" sqref="A54"/>
    </sheetView>
  </sheetViews>
  <sheetFormatPr defaultRowHeight="15" x14ac:dyDescent="0.25"/>
  <cols>
    <col min="1" max="1" width="22.5703125" customWidth="1"/>
    <col min="4" max="4" width="19.42578125" bestFit="1" customWidth="1"/>
  </cols>
  <sheetData>
    <row r="1" spans="1:11" x14ac:dyDescent="0.25">
      <c r="A1" s="1" t="s">
        <v>0</v>
      </c>
      <c r="B1" s="10"/>
      <c r="C1" s="10"/>
      <c r="D1" s="10"/>
      <c r="E1" s="3"/>
      <c r="F1" s="3"/>
      <c r="G1" s="3"/>
      <c r="H1" s="3"/>
      <c r="I1" s="3"/>
      <c r="J1" s="3"/>
      <c r="K1" s="4" t="s">
        <v>1</v>
      </c>
    </row>
    <row r="2" spans="1:11" x14ac:dyDescent="0.25">
      <c r="A2" s="5" t="s">
        <v>2</v>
      </c>
      <c r="B2" s="10"/>
      <c r="C2" s="10"/>
      <c r="D2" s="10"/>
      <c r="E2" s="3"/>
      <c r="F2" s="3"/>
      <c r="G2" s="3"/>
      <c r="H2" s="3"/>
      <c r="I2" s="3"/>
      <c r="J2" s="33"/>
      <c r="K2" s="6" t="s">
        <v>3</v>
      </c>
    </row>
    <row r="3" spans="1:11" x14ac:dyDescent="0.25">
      <c r="A3" s="3"/>
      <c r="B3" s="3"/>
      <c r="C3" s="3"/>
      <c r="D3" s="3"/>
      <c r="E3" s="3"/>
      <c r="F3" s="3"/>
      <c r="G3" s="3"/>
      <c r="H3" s="3"/>
      <c r="I3" s="3"/>
      <c r="J3" s="155" t="s">
        <v>42</v>
      </c>
      <c r="K3" s="155"/>
    </row>
    <row r="4" spans="1:11" x14ac:dyDescent="0.25">
      <c r="A4" s="12" t="s">
        <v>71</v>
      </c>
      <c r="B4" s="3"/>
      <c r="C4" s="3"/>
      <c r="D4" s="3"/>
      <c r="E4" s="3"/>
      <c r="F4" s="3"/>
      <c r="G4" s="3"/>
      <c r="H4" s="3"/>
      <c r="I4" s="3"/>
      <c r="J4" s="33"/>
      <c r="K4" s="11" t="s">
        <v>4</v>
      </c>
    </row>
    <row r="5" spans="1:11" x14ac:dyDescent="0.25">
      <c r="A5" s="10" t="s">
        <v>43</v>
      </c>
      <c r="B5" s="12"/>
      <c r="C5" s="12"/>
      <c r="D5" s="12"/>
      <c r="E5" s="12"/>
      <c r="F5" s="3"/>
      <c r="G5" s="3"/>
      <c r="H5" s="3"/>
      <c r="I5" s="3"/>
      <c r="J5" s="12"/>
      <c r="K5" s="11" t="s">
        <v>6</v>
      </c>
    </row>
    <row r="6" spans="1:11" x14ac:dyDescent="0.25">
      <c r="A6" s="3"/>
      <c r="B6" s="3"/>
      <c r="C6" s="3"/>
      <c r="D6" s="3"/>
      <c r="E6" s="3"/>
      <c r="F6" s="3"/>
      <c r="G6" s="3"/>
      <c r="H6" s="3"/>
      <c r="I6" s="3"/>
      <c r="J6" s="3"/>
      <c r="K6" s="3"/>
    </row>
    <row r="7" spans="1:11" x14ac:dyDescent="0.25">
      <c r="A7" s="3"/>
      <c r="B7" s="3"/>
      <c r="C7" s="3"/>
      <c r="D7" s="3"/>
      <c r="E7" s="3"/>
      <c r="F7" s="3"/>
      <c r="G7" s="3"/>
      <c r="H7" s="3"/>
      <c r="I7" s="3"/>
      <c r="J7" s="3"/>
      <c r="K7" s="3"/>
    </row>
    <row r="8" spans="1:11" x14ac:dyDescent="0.25">
      <c r="A8" s="3"/>
      <c r="B8" s="156" t="s">
        <v>4</v>
      </c>
      <c r="C8" s="156"/>
      <c r="D8" s="156"/>
      <c r="E8" s="156"/>
      <c r="F8" s="156"/>
      <c r="G8" s="156"/>
      <c r="H8" s="156"/>
      <c r="I8" s="156"/>
      <c r="J8" s="156"/>
      <c r="K8" s="3"/>
    </row>
    <row r="9" spans="1:11" x14ac:dyDescent="0.25">
      <c r="A9" s="20"/>
      <c r="B9" s="35" t="s">
        <v>44</v>
      </c>
      <c r="C9" s="35" t="s">
        <v>45</v>
      </c>
      <c r="D9" s="35" t="s">
        <v>46</v>
      </c>
      <c r="E9" s="35" t="s">
        <v>47</v>
      </c>
      <c r="F9" s="35" t="s">
        <v>48</v>
      </c>
      <c r="G9" s="35" t="s">
        <v>49</v>
      </c>
      <c r="H9" s="35" t="s">
        <v>50</v>
      </c>
      <c r="I9" s="35" t="s">
        <v>51</v>
      </c>
      <c r="J9" s="35" t="s">
        <v>52</v>
      </c>
      <c r="K9" s="27"/>
    </row>
    <row r="10" spans="1:11" x14ac:dyDescent="0.25">
      <c r="A10" s="36"/>
      <c r="B10" s="37" t="s">
        <v>53</v>
      </c>
      <c r="C10" s="37" t="s">
        <v>53</v>
      </c>
      <c r="D10" s="37" t="s">
        <v>53</v>
      </c>
      <c r="E10" s="37" t="s">
        <v>53</v>
      </c>
      <c r="F10" s="37" t="s">
        <v>53</v>
      </c>
      <c r="G10" s="37" t="s">
        <v>53</v>
      </c>
      <c r="H10" s="37" t="s">
        <v>53</v>
      </c>
      <c r="I10" s="37" t="s">
        <v>53</v>
      </c>
      <c r="J10" s="37" t="s">
        <v>54</v>
      </c>
      <c r="K10" s="37" t="s">
        <v>31</v>
      </c>
    </row>
    <row r="11" spans="1:11" x14ac:dyDescent="0.25">
      <c r="A11" s="42"/>
      <c r="B11" s="157" t="s">
        <v>72</v>
      </c>
      <c r="C11" s="158"/>
      <c r="D11" s="158"/>
      <c r="E11" s="158"/>
      <c r="F11" s="158"/>
      <c r="G11" s="158"/>
      <c r="H11" s="158"/>
      <c r="I11" s="158"/>
      <c r="J11" s="158"/>
      <c r="K11" s="158"/>
    </row>
    <row r="12" spans="1:11" x14ac:dyDescent="0.25">
      <c r="A12" s="42"/>
      <c r="B12" s="10"/>
      <c r="C12" s="10"/>
      <c r="D12" s="10"/>
      <c r="E12" s="10"/>
      <c r="F12" s="10"/>
      <c r="G12" s="10"/>
      <c r="H12" s="10"/>
      <c r="I12" s="10"/>
      <c r="J12" s="10"/>
      <c r="K12" s="10"/>
    </row>
    <row r="13" spans="1:11" x14ac:dyDescent="0.25">
      <c r="A13" s="38" t="s">
        <v>55</v>
      </c>
      <c r="B13" s="39">
        <v>55020</v>
      </c>
      <c r="C13" s="39">
        <v>16541</v>
      </c>
      <c r="D13" s="39">
        <v>25499</v>
      </c>
      <c r="E13" s="39">
        <v>21637</v>
      </c>
      <c r="F13" s="39">
        <v>17291</v>
      </c>
      <c r="G13" s="39">
        <v>19718</v>
      </c>
      <c r="H13" s="39">
        <v>8783</v>
      </c>
      <c r="I13" s="39">
        <v>3006</v>
      </c>
      <c r="J13" s="39">
        <v>946</v>
      </c>
      <c r="K13" s="39">
        <v>168449</v>
      </c>
    </row>
    <row r="14" spans="1:11" x14ac:dyDescent="0.25">
      <c r="A14" s="38" t="s">
        <v>68</v>
      </c>
      <c r="B14" s="39">
        <v>27302</v>
      </c>
      <c r="C14" s="39">
        <v>9282</v>
      </c>
      <c r="D14" s="39">
        <v>6953</v>
      </c>
      <c r="E14" s="39">
        <v>6768</v>
      </c>
      <c r="F14" s="39">
        <v>5334</v>
      </c>
      <c r="G14" s="39">
        <v>6529</v>
      </c>
      <c r="H14" s="39">
        <v>4650</v>
      </c>
      <c r="I14" s="39">
        <v>1779</v>
      </c>
      <c r="J14" s="39">
        <v>591</v>
      </c>
      <c r="K14" s="39">
        <v>69196</v>
      </c>
    </row>
    <row r="15" spans="1:11" x14ac:dyDescent="0.25">
      <c r="A15" s="38" t="s">
        <v>56</v>
      </c>
      <c r="B15" s="39">
        <v>11985</v>
      </c>
      <c r="C15" s="39">
        <v>15431</v>
      </c>
      <c r="D15" s="39">
        <v>14829</v>
      </c>
      <c r="E15" s="39">
        <v>12039</v>
      </c>
      <c r="F15" s="39">
        <v>10985</v>
      </c>
      <c r="G15" s="39">
        <v>13611</v>
      </c>
      <c r="H15" s="39">
        <v>13390</v>
      </c>
      <c r="I15" s="39">
        <v>7180</v>
      </c>
      <c r="J15" s="39">
        <v>2215</v>
      </c>
      <c r="K15" s="39">
        <v>101667</v>
      </c>
    </row>
    <row r="16" spans="1:11" x14ac:dyDescent="0.25">
      <c r="A16" s="38" t="s">
        <v>57</v>
      </c>
      <c r="B16" s="39">
        <v>4836</v>
      </c>
      <c r="C16" s="39">
        <v>10470</v>
      </c>
      <c r="D16" s="39">
        <v>12039</v>
      </c>
      <c r="E16" s="39">
        <v>10199</v>
      </c>
      <c r="F16" s="39">
        <v>10323</v>
      </c>
      <c r="G16" s="39">
        <v>13306</v>
      </c>
      <c r="H16" s="39">
        <v>27276</v>
      </c>
      <c r="I16" s="39">
        <v>19475</v>
      </c>
      <c r="J16" s="39">
        <v>5791</v>
      </c>
      <c r="K16" s="39">
        <v>113726</v>
      </c>
    </row>
    <row r="17" spans="1:11" x14ac:dyDescent="0.25">
      <c r="A17" s="38" t="s">
        <v>58</v>
      </c>
      <c r="B17" s="39">
        <v>3992</v>
      </c>
      <c r="C17" s="39">
        <v>10165</v>
      </c>
      <c r="D17" s="39">
        <v>12970</v>
      </c>
      <c r="E17" s="39">
        <v>11004</v>
      </c>
      <c r="F17" s="39">
        <v>11016</v>
      </c>
      <c r="G17" s="39">
        <v>12487</v>
      </c>
      <c r="H17" s="39">
        <v>22598</v>
      </c>
      <c r="I17" s="39">
        <v>16458</v>
      </c>
      <c r="J17" s="39">
        <v>7413</v>
      </c>
      <c r="K17" s="39">
        <v>108097</v>
      </c>
    </row>
    <row r="18" spans="1:11" x14ac:dyDescent="0.25">
      <c r="A18" s="38" t="s">
        <v>59</v>
      </c>
      <c r="B18" s="39">
        <v>3662</v>
      </c>
      <c r="C18" s="39">
        <v>12494</v>
      </c>
      <c r="D18" s="39">
        <v>18218</v>
      </c>
      <c r="E18" s="39">
        <v>14890</v>
      </c>
      <c r="F18" s="39">
        <v>14198</v>
      </c>
      <c r="G18" s="39">
        <v>13424</v>
      </c>
      <c r="H18" s="39">
        <v>16415</v>
      </c>
      <c r="I18" s="39">
        <v>8385</v>
      </c>
      <c r="J18" s="39">
        <v>3472</v>
      </c>
      <c r="K18" s="39">
        <v>105159</v>
      </c>
    </row>
    <row r="19" spans="1:11" x14ac:dyDescent="0.25">
      <c r="A19" s="38" t="s">
        <v>60</v>
      </c>
      <c r="B19" s="39">
        <v>2038</v>
      </c>
      <c r="C19" s="39">
        <v>13352</v>
      </c>
      <c r="D19" s="39">
        <v>21550</v>
      </c>
      <c r="E19" s="39">
        <v>16536</v>
      </c>
      <c r="F19" s="39">
        <v>16143</v>
      </c>
      <c r="G19" s="39">
        <v>13394</v>
      </c>
      <c r="H19" s="39">
        <v>10874</v>
      </c>
      <c r="I19" s="39">
        <v>5223</v>
      </c>
      <c r="J19" s="39">
        <v>1901</v>
      </c>
      <c r="K19" s="39">
        <v>101017</v>
      </c>
    </row>
    <row r="20" spans="1:11" x14ac:dyDescent="0.25">
      <c r="A20" s="38" t="s">
        <v>61</v>
      </c>
      <c r="B20" s="39">
        <v>1069</v>
      </c>
      <c r="C20" s="39">
        <v>13255</v>
      </c>
      <c r="D20" s="39">
        <v>29817</v>
      </c>
      <c r="E20" s="39">
        <v>21305</v>
      </c>
      <c r="F20" s="39">
        <v>21363</v>
      </c>
      <c r="G20" s="39">
        <v>16512</v>
      </c>
      <c r="H20" s="39">
        <v>8879</v>
      </c>
      <c r="I20" s="39">
        <v>3017</v>
      </c>
      <c r="J20" s="39">
        <v>1372</v>
      </c>
      <c r="K20" s="39">
        <v>116581</v>
      </c>
    </row>
    <row r="21" spans="1:11" x14ac:dyDescent="0.25">
      <c r="A21" s="38" t="s">
        <v>62</v>
      </c>
      <c r="B21" s="39">
        <v>477</v>
      </c>
      <c r="C21" s="39">
        <v>10561</v>
      </c>
      <c r="D21" s="39">
        <v>37467</v>
      </c>
      <c r="E21" s="39">
        <v>26460</v>
      </c>
      <c r="F21" s="39">
        <v>26256</v>
      </c>
      <c r="G21" s="39">
        <v>20365</v>
      </c>
      <c r="H21" s="39">
        <v>8149</v>
      </c>
      <c r="I21" s="39">
        <v>2320</v>
      </c>
      <c r="J21" s="39">
        <v>971</v>
      </c>
      <c r="K21" s="39">
        <v>133028</v>
      </c>
    </row>
    <row r="22" spans="1:11" x14ac:dyDescent="0.25">
      <c r="A22" s="38" t="s">
        <v>63</v>
      </c>
      <c r="B22" s="39">
        <v>140</v>
      </c>
      <c r="C22" s="39">
        <v>5489</v>
      </c>
      <c r="D22" s="39">
        <v>28837</v>
      </c>
      <c r="E22" s="39">
        <v>21885</v>
      </c>
      <c r="F22" s="39">
        <v>20665</v>
      </c>
      <c r="G22" s="39">
        <v>14582</v>
      </c>
      <c r="H22" s="39">
        <v>4722</v>
      </c>
      <c r="I22" s="39">
        <v>1005</v>
      </c>
      <c r="J22" s="39">
        <v>363</v>
      </c>
      <c r="K22" s="39">
        <v>97683</v>
      </c>
    </row>
    <row r="23" spans="1:11" x14ac:dyDescent="0.25">
      <c r="A23" s="38" t="s">
        <v>64</v>
      </c>
      <c r="B23" s="39">
        <v>70</v>
      </c>
      <c r="C23" s="39">
        <v>2525</v>
      </c>
      <c r="D23" s="39">
        <v>24241</v>
      </c>
      <c r="E23" s="39">
        <v>21084</v>
      </c>
      <c r="F23" s="39">
        <v>19987</v>
      </c>
      <c r="G23" s="39">
        <v>13381</v>
      </c>
      <c r="H23" s="39">
        <v>3524</v>
      </c>
      <c r="I23" s="39">
        <v>767</v>
      </c>
      <c r="J23" s="39">
        <v>261</v>
      </c>
      <c r="K23" s="39">
        <v>85843</v>
      </c>
    </row>
    <row r="24" spans="1:11" x14ac:dyDescent="0.25">
      <c r="A24" s="38" t="s">
        <v>65</v>
      </c>
      <c r="B24" s="39">
        <v>31</v>
      </c>
      <c r="C24" s="39">
        <v>1142</v>
      </c>
      <c r="D24" s="39">
        <v>16028</v>
      </c>
      <c r="E24" s="39">
        <v>17037</v>
      </c>
      <c r="F24" s="39">
        <v>15859</v>
      </c>
      <c r="G24" s="39">
        <v>10425</v>
      </c>
      <c r="H24" s="39">
        <v>2475</v>
      </c>
      <c r="I24" s="39">
        <v>493</v>
      </c>
      <c r="J24" s="39">
        <v>206</v>
      </c>
      <c r="K24" s="39">
        <v>63701</v>
      </c>
    </row>
    <row r="25" spans="1:11" x14ac:dyDescent="0.25">
      <c r="A25" s="38" t="s">
        <v>66</v>
      </c>
      <c r="B25" s="39">
        <v>35</v>
      </c>
      <c r="C25" s="39">
        <v>1257</v>
      </c>
      <c r="D25" s="39">
        <v>23250</v>
      </c>
      <c r="E25" s="39">
        <v>30865</v>
      </c>
      <c r="F25" s="39">
        <v>28794</v>
      </c>
      <c r="G25" s="39">
        <v>17265</v>
      </c>
      <c r="H25" s="39">
        <v>3715</v>
      </c>
      <c r="I25" s="39">
        <v>797</v>
      </c>
      <c r="J25" s="39">
        <v>281</v>
      </c>
      <c r="K25" s="39">
        <v>106259</v>
      </c>
    </row>
    <row r="26" spans="1:11" x14ac:dyDescent="0.25">
      <c r="A26" s="38" t="s">
        <v>67</v>
      </c>
      <c r="B26" s="39">
        <v>90</v>
      </c>
      <c r="C26" s="39">
        <v>486</v>
      </c>
      <c r="D26" s="39">
        <v>8300</v>
      </c>
      <c r="E26" s="39">
        <v>20246</v>
      </c>
      <c r="F26" s="39">
        <v>21431</v>
      </c>
      <c r="G26" s="39">
        <v>12134</v>
      </c>
      <c r="H26" s="39">
        <v>3382</v>
      </c>
      <c r="I26" s="39">
        <v>968</v>
      </c>
      <c r="J26" s="39">
        <v>344</v>
      </c>
      <c r="K26" s="39">
        <v>67382</v>
      </c>
    </row>
    <row r="27" spans="1:11" x14ac:dyDescent="0.25">
      <c r="A27" s="3"/>
      <c r="B27" s="3"/>
      <c r="C27" s="3"/>
      <c r="D27" s="3"/>
      <c r="E27" s="3"/>
      <c r="F27" s="3"/>
      <c r="G27" s="3"/>
      <c r="H27" s="3"/>
      <c r="I27" s="3"/>
      <c r="J27" s="3"/>
      <c r="K27" s="3"/>
    </row>
    <row r="28" spans="1:11" x14ac:dyDescent="0.25">
      <c r="A28" s="10" t="s">
        <v>73</v>
      </c>
      <c r="B28" s="39">
        <v>9382</v>
      </c>
      <c r="C28" s="39">
        <v>10967</v>
      </c>
      <c r="D28" s="39">
        <v>26688</v>
      </c>
      <c r="E28" s="39">
        <v>20668</v>
      </c>
      <c r="F28" s="39">
        <v>19036</v>
      </c>
      <c r="G28" s="39">
        <v>15814</v>
      </c>
      <c r="H28" s="39">
        <v>13539</v>
      </c>
      <c r="I28" s="39">
        <v>11130</v>
      </c>
      <c r="J28" s="39">
        <v>8531</v>
      </c>
      <c r="K28" s="39">
        <v>135758</v>
      </c>
    </row>
    <row r="29" spans="1:11" x14ac:dyDescent="0.25">
      <c r="A29" s="10"/>
      <c r="B29" s="39"/>
      <c r="C29" s="39"/>
      <c r="D29" s="39"/>
      <c r="E29" s="39"/>
      <c r="F29" s="39"/>
      <c r="G29" s="39"/>
      <c r="H29" s="39"/>
      <c r="I29" s="39"/>
      <c r="J29" s="39"/>
      <c r="K29" s="39"/>
    </row>
    <row r="30" spans="1:11" x14ac:dyDescent="0.25">
      <c r="A30" s="26" t="s">
        <v>31</v>
      </c>
      <c r="B30" s="40">
        <v>120129</v>
      </c>
      <c r="C30" s="40">
        <v>133434</v>
      </c>
      <c r="D30" s="40">
        <v>306680</v>
      </c>
      <c r="E30" s="40">
        <v>272610</v>
      </c>
      <c r="F30" s="40">
        <v>258693</v>
      </c>
      <c r="G30" s="40">
        <v>212965</v>
      </c>
      <c r="H30" s="40">
        <v>152368</v>
      </c>
      <c r="I30" s="40">
        <v>82007</v>
      </c>
      <c r="J30" s="40">
        <v>34652</v>
      </c>
      <c r="K30" s="40">
        <v>1573536</v>
      </c>
    </row>
    <row r="31" spans="1:11" x14ac:dyDescent="0.25">
      <c r="A31" s="26"/>
      <c r="B31" s="40"/>
      <c r="C31" s="40"/>
      <c r="D31" s="40"/>
      <c r="E31" s="40"/>
      <c r="F31" s="40"/>
      <c r="G31" s="40"/>
      <c r="H31" s="40"/>
      <c r="I31" s="40"/>
      <c r="J31" s="40"/>
      <c r="K31" s="40"/>
    </row>
    <row r="32" spans="1:11" x14ac:dyDescent="0.25">
      <c r="A32" s="41" t="s">
        <v>69</v>
      </c>
      <c r="B32" s="3"/>
      <c r="C32" s="3"/>
      <c r="D32" s="3"/>
      <c r="E32" s="3"/>
      <c r="F32" s="3"/>
      <c r="G32" s="3"/>
      <c r="H32" s="3"/>
      <c r="I32" s="3"/>
      <c r="J32" s="3"/>
      <c r="K32" s="3"/>
    </row>
    <row r="33" spans="1:11" x14ac:dyDescent="0.25">
      <c r="A33" s="3"/>
      <c r="B33" s="3"/>
      <c r="C33" s="3"/>
      <c r="D33" s="3"/>
      <c r="E33" s="3"/>
      <c r="F33" s="3"/>
      <c r="G33" s="3"/>
      <c r="H33" s="3"/>
      <c r="I33" s="3"/>
      <c r="J33" s="3"/>
      <c r="K33" s="3"/>
    </row>
    <row r="34" spans="1:11" x14ac:dyDescent="0.25">
      <c r="A34" s="8" t="s">
        <v>70</v>
      </c>
      <c r="B34" s="3"/>
      <c r="C34" s="3"/>
      <c r="D34" s="3"/>
      <c r="E34" s="3"/>
      <c r="F34" s="3"/>
      <c r="G34" s="3"/>
      <c r="H34" s="3"/>
      <c r="I34" s="3"/>
      <c r="J34" s="3"/>
      <c r="K34" s="3"/>
    </row>
    <row r="35" spans="1:11" x14ac:dyDescent="0.25">
      <c r="B35" t="s">
        <v>74</v>
      </c>
      <c r="C35" t="s">
        <v>79</v>
      </c>
      <c r="D35" t="s">
        <v>75</v>
      </c>
      <c r="E35" t="s">
        <v>78</v>
      </c>
    </row>
    <row r="36" spans="1:11" x14ac:dyDescent="0.25">
      <c r="A36" s="38" t="s">
        <v>55</v>
      </c>
      <c r="B36" s="39">
        <f>K13</f>
        <v>168449</v>
      </c>
      <c r="C36">
        <v>0</v>
      </c>
      <c r="D36" s="29">
        <f t="shared" ref="D36:D49" si="0">B36-B13</f>
        <v>113429</v>
      </c>
      <c r="E36">
        <v>0</v>
      </c>
    </row>
    <row r="37" spans="1:11" x14ac:dyDescent="0.25">
      <c r="A37" s="38" t="s">
        <v>68</v>
      </c>
      <c r="B37" s="39">
        <f t="shared" ref="B37:B53" si="1">K14</f>
        <v>69196</v>
      </c>
      <c r="C37" s="31">
        <f>B37/B55</f>
        <v>5.4513841565110382E-2</v>
      </c>
      <c r="D37" s="29">
        <f t="shared" si="0"/>
        <v>41894</v>
      </c>
      <c r="E37" s="31">
        <f>D37/D55</f>
        <v>3.4520378179996404E-2</v>
      </c>
    </row>
    <row r="38" spans="1:11" x14ac:dyDescent="0.25">
      <c r="A38" s="38" t="s">
        <v>56</v>
      </c>
      <c r="B38" s="39">
        <f t="shared" si="1"/>
        <v>101667</v>
      </c>
      <c r="C38" s="30">
        <f t="shared" ref="C38:C49" si="2">C37+B38/B$55</f>
        <v>0.13460891541909151</v>
      </c>
      <c r="D38" s="29">
        <f t="shared" si="0"/>
        <v>89682</v>
      </c>
      <c r="E38" s="30">
        <f t="shared" ref="E38:E49" si="3">E37+D38/D$55</f>
        <v>0.10841775145393628</v>
      </c>
    </row>
    <row r="39" spans="1:11" x14ac:dyDescent="0.25">
      <c r="A39" s="38" t="s">
        <v>57</v>
      </c>
      <c r="B39" s="39">
        <f t="shared" si="1"/>
        <v>113726</v>
      </c>
      <c r="C39" s="30">
        <f t="shared" si="2"/>
        <v>0.22420428431084455</v>
      </c>
      <c r="D39" s="29">
        <f t="shared" si="0"/>
        <v>108890</v>
      </c>
      <c r="E39" s="30">
        <f t="shared" si="3"/>
        <v>0.19814238935005049</v>
      </c>
    </row>
    <row r="40" spans="1:11" x14ac:dyDescent="0.25">
      <c r="A40" s="38" t="s">
        <v>58</v>
      </c>
      <c r="B40" s="39">
        <f t="shared" si="1"/>
        <v>108097</v>
      </c>
      <c r="C40" s="30">
        <f t="shared" si="2"/>
        <v>0.3093650267188412</v>
      </c>
      <c r="D40" s="29">
        <f t="shared" si="0"/>
        <v>104105</v>
      </c>
      <c r="E40" s="30">
        <f t="shared" si="3"/>
        <v>0.28392421897788567</v>
      </c>
    </row>
    <row r="41" spans="1:11" x14ac:dyDescent="0.25">
      <c r="A41" s="38" t="s">
        <v>59</v>
      </c>
      <c r="B41" s="46">
        <f t="shared" si="1"/>
        <v>105159</v>
      </c>
      <c r="C41" s="47">
        <f t="shared" si="2"/>
        <v>0.39221116038473869</v>
      </c>
      <c r="D41" s="48">
        <f t="shared" si="0"/>
        <v>101497</v>
      </c>
      <c r="E41" s="47">
        <f t="shared" si="3"/>
        <v>0.36755707390066927</v>
      </c>
    </row>
    <row r="42" spans="1:11" x14ac:dyDescent="0.25">
      <c r="A42" s="43" t="s">
        <v>60</v>
      </c>
      <c r="B42" s="44">
        <f t="shared" si="1"/>
        <v>101017</v>
      </c>
      <c r="C42" s="32">
        <f t="shared" si="2"/>
        <v>0.47179415265860936</v>
      </c>
      <c r="D42" s="45">
        <f t="shared" si="0"/>
        <v>98979</v>
      </c>
      <c r="E42" s="32">
        <f t="shared" si="3"/>
        <v>0.44911511352156641</v>
      </c>
    </row>
    <row r="43" spans="1:11" x14ac:dyDescent="0.25">
      <c r="A43" s="43" t="s">
        <v>61</v>
      </c>
      <c r="B43" s="44">
        <f t="shared" si="1"/>
        <v>116581</v>
      </c>
      <c r="C43" s="32">
        <f t="shared" si="2"/>
        <v>0.56363874141377057</v>
      </c>
      <c r="D43" s="45">
        <f t="shared" si="0"/>
        <v>115512</v>
      </c>
      <c r="E43" s="32">
        <f t="shared" si="3"/>
        <v>0.54429623550389672</v>
      </c>
    </row>
    <row r="44" spans="1:11" x14ac:dyDescent="0.25">
      <c r="A44" s="43" t="s">
        <v>62</v>
      </c>
      <c r="B44" s="44">
        <f t="shared" si="1"/>
        <v>133028</v>
      </c>
      <c r="C44" s="32">
        <f t="shared" si="2"/>
        <v>0.66844056978135691</v>
      </c>
      <c r="D44" s="45">
        <f t="shared" si="0"/>
        <v>132551</v>
      </c>
      <c r="E44" s="32">
        <f t="shared" si="3"/>
        <v>0.65351738049212182</v>
      </c>
      <c r="F44" s="30"/>
    </row>
    <row r="45" spans="1:11" x14ac:dyDescent="0.25">
      <c r="A45" s="38" t="s">
        <v>63</v>
      </c>
      <c r="B45" s="39">
        <f t="shared" si="1"/>
        <v>97683</v>
      </c>
      <c r="C45" s="30">
        <f t="shared" si="2"/>
        <v>0.7453969774581688</v>
      </c>
      <c r="D45" s="29">
        <f t="shared" si="0"/>
        <v>97543</v>
      </c>
      <c r="E45" s="30">
        <f t="shared" si="3"/>
        <v>0.73389216563585102</v>
      </c>
    </row>
    <row r="46" spans="1:11" x14ac:dyDescent="0.25">
      <c r="A46" s="38" t="s">
        <v>64</v>
      </c>
      <c r="B46" s="39">
        <f t="shared" si="1"/>
        <v>85843</v>
      </c>
      <c r="C46" s="30">
        <f t="shared" si="2"/>
        <v>0.81302562219881525</v>
      </c>
      <c r="D46" s="29">
        <f t="shared" si="0"/>
        <v>85773</v>
      </c>
      <c r="E46" s="30">
        <f t="shared" si="3"/>
        <v>0.8045685488323191</v>
      </c>
    </row>
    <row r="47" spans="1:11" x14ac:dyDescent="0.25">
      <c r="A47" s="38" t="s">
        <v>65</v>
      </c>
      <c r="B47" s="39">
        <f t="shared" si="1"/>
        <v>63701</v>
      </c>
      <c r="C47" s="30">
        <f t="shared" si="2"/>
        <v>0.8632104048674536</v>
      </c>
      <c r="D47" s="29">
        <f t="shared" si="0"/>
        <v>63670</v>
      </c>
      <c r="E47" s="30">
        <f t="shared" si="3"/>
        <v>0.85703220660480139</v>
      </c>
    </row>
    <row r="48" spans="1:11" x14ac:dyDescent="0.25">
      <c r="A48" s="38" t="s">
        <v>66</v>
      </c>
      <c r="B48" s="39">
        <f t="shared" si="1"/>
        <v>106259</v>
      </c>
      <c r="C48" s="30">
        <f t="shared" si="2"/>
        <v>0.94692313813046103</v>
      </c>
      <c r="D48" s="29">
        <f t="shared" si="0"/>
        <v>106224</v>
      </c>
      <c r="E48" s="30">
        <f t="shared" si="3"/>
        <v>0.94456007818049093</v>
      </c>
    </row>
    <row r="49" spans="1:5" x14ac:dyDescent="0.25">
      <c r="A49" s="38" t="s">
        <v>67</v>
      </c>
      <c r="B49" s="39">
        <f t="shared" si="1"/>
        <v>67382</v>
      </c>
      <c r="C49" s="30">
        <f t="shared" si="2"/>
        <v>1.0000078781781556</v>
      </c>
      <c r="D49" s="29">
        <f t="shared" si="0"/>
        <v>67292</v>
      </c>
      <c r="E49" s="30">
        <f t="shared" si="3"/>
        <v>1.0000082399336852</v>
      </c>
    </row>
    <row r="50" spans="1:5" x14ac:dyDescent="0.25">
      <c r="B50" s="39"/>
      <c r="D50" s="29"/>
    </row>
    <row r="51" spans="1:5" x14ac:dyDescent="0.25">
      <c r="A51" s="10" t="s">
        <v>73</v>
      </c>
      <c r="B51" s="39">
        <f t="shared" si="1"/>
        <v>135758</v>
      </c>
      <c r="D51" s="29">
        <f>B51-B28</f>
        <v>126376</v>
      </c>
    </row>
    <row r="52" spans="1:5" x14ac:dyDescent="0.25">
      <c r="A52" s="10"/>
      <c r="B52" s="39"/>
      <c r="D52" s="29"/>
    </row>
    <row r="53" spans="1:5" x14ac:dyDescent="0.25">
      <c r="A53" s="26" t="s">
        <v>31</v>
      </c>
      <c r="B53" s="39">
        <f t="shared" si="1"/>
        <v>1573536</v>
      </c>
      <c r="D53" s="29">
        <f>B53-B30</f>
        <v>1453407</v>
      </c>
    </row>
    <row r="54" spans="1:5" x14ac:dyDescent="0.25">
      <c r="A54" s="10" t="s">
        <v>76</v>
      </c>
      <c r="B54" s="29">
        <f>B53-B51</f>
        <v>1437778</v>
      </c>
      <c r="D54" s="29">
        <f>D53-D51</f>
        <v>1327031</v>
      </c>
    </row>
    <row r="55" spans="1:5" x14ac:dyDescent="0.25">
      <c r="A55" s="10" t="s">
        <v>77</v>
      </c>
      <c r="B55" s="29">
        <f>B54-B36</f>
        <v>1269329</v>
      </c>
      <c r="D55" s="29">
        <f>D54-D36</f>
        <v>1213602</v>
      </c>
    </row>
    <row r="60" spans="1:5" x14ac:dyDescent="0.25">
      <c r="B60" s="29">
        <f>SUM(B37:B41)</f>
        <v>497845</v>
      </c>
      <c r="C60" s="31">
        <f>B60/B63</f>
        <v>0.39220807049968526</v>
      </c>
      <c r="D60" s="29">
        <f>SUM(D37:D41)</f>
        <v>446068</v>
      </c>
      <c r="E60" s="31">
        <f>D60/D63</f>
        <v>0.36755404527971047</v>
      </c>
    </row>
    <row r="61" spans="1:5" x14ac:dyDescent="0.25">
      <c r="B61" s="29">
        <f>SUM(B42:B44)</f>
        <v>350626</v>
      </c>
      <c r="C61" s="31">
        <f>B61/B63</f>
        <v>0.2762272332292634</v>
      </c>
      <c r="D61" s="29">
        <f>SUM(D42:D44)</f>
        <v>347042</v>
      </c>
      <c r="E61" s="31">
        <f>D61/D63</f>
        <v>0.28595795031690524</v>
      </c>
    </row>
    <row r="62" spans="1:5" x14ac:dyDescent="0.25">
      <c r="B62" s="29">
        <f>SUM(B45:B49)</f>
        <v>420868</v>
      </c>
      <c r="C62" s="31">
        <f>B62/B63</f>
        <v>0.33156469627105128</v>
      </c>
      <c r="D62" s="29">
        <f>SUM(D45:D49)</f>
        <v>420502</v>
      </c>
      <c r="E62" s="31">
        <f>D62/D63</f>
        <v>0.34648800440338429</v>
      </c>
    </row>
    <row r="63" spans="1:5" x14ac:dyDescent="0.25">
      <c r="B63" s="29">
        <f>SUM(B60:B62)</f>
        <v>1269339</v>
      </c>
      <c r="D63" s="29">
        <f>SUM(D60:D62)</f>
        <v>1213612</v>
      </c>
    </row>
    <row r="64" spans="1:5" x14ac:dyDescent="0.25">
      <c r="B64" s="29">
        <f>SUM(B37:B49)</f>
        <v>1269339</v>
      </c>
      <c r="D64" s="29">
        <f>SUM(D37:D49)</f>
        <v>1213612</v>
      </c>
    </row>
    <row r="65" spans="2:4" x14ac:dyDescent="0.25">
      <c r="B65" s="29">
        <f>B36+B64</f>
        <v>1437788</v>
      </c>
      <c r="D65" s="29">
        <f>D36+D64</f>
        <v>1327041</v>
      </c>
    </row>
    <row r="66" spans="2:4" x14ac:dyDescent="0.25">
      <c r="B66" s="29">
        <f>B65+B51</f>
        <v>1573546</v>
      </c>
      <c r="D66" s="29">
        <f>D65+D51</f>
        <v>1453417</v>
      </c>
    </row>
    <row r="67" spans="2:4" x14ac:dyDescent="0.25">
      <c r="B67" s="31">
        <f>B36/B65</f>
        <v>0.11715844060459539</v>
      </c>
      <c r="C67" s="31"/>
      <c r="D67" s="31">
        <f>D36/D65</f>
        <v>8.5475128500174455E-2</v>
      </c>
    </row>
  </sheetData>
  <mergeCells count="3">
    <mergeCell ref="J3:K3"/>
    <mergeCell ref="B8:J8"/>
    <mergeCell ref="B11:K11"/>
  </mergeCells>
  <hyperlinks>
    <hyperlink ref="J3" r:id="rId1" tooltip="Personal Income" xr:uid="{4C88831F-7ADB-4845-9F39-C1F8A7FA0C7C}"/>
    <hyperlink ref="K4" r:id="rId2" tooltip="Age" xr:uid="{CE03048A-BEEB-4B58-8ADE-F3C1546E1455}"/>
    <hyperlink ref="K5" r:id="rId3" tooltip="Sex" xr:uid="{F2DE4814-318D-4B67-8194-9B601ADF811E}"/>
    <hyperlink ref="K1" location="'List of Tables (1) '!A1" tooltip="List of tables" display="List of tables" xr:uid="{D3B616E5-E9AE-4D0F-9C65-7DD7EA75AC32}"/>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A6E27-0817-44B7-9087-F28E826AE089}">
  <dimension ref="A1:W70"/>
  <sheetViews>
    <sheetView workbookViewId="0">
      <selection activeCell="O1" sqref="O1:R60"/>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199</v>
      </c>
      <c r="B2" s="10"/>
      <c r="C2" s="10"/>
      <c r="D2" s="10"/>
      <c r="J2" s="33"/>
      <c r="K2" s="6" t="s">
        <v>3</v>
      </c>
      <c r="L2" s="3"/>
      <c r="M2" s="3"/>
      <c r="N2" s="6"/>
      <c r="O2" s="57" t="s">
        <v>199</v>
      </c>
      <c r="P2" s="55"/>
      <c r="Q2" s="58"/>
      <c r="R2" s="6" t="s">
        <v>3</v>
      </c>
      <c r="T2" s="5" t="s">
        <v>199</v>
      </c>
      <c r="U2" s="81"/>
      <c r="V2" s="81"/>
      <c r="W2" s="6"/>
    </row>
    <row r="3" spans="1:23" x14ac:dyDescent="0.25">
      <c r="J3" s="155" t="s">
        <v>42</v>
      </c>
      <c r="K3" s="155"/>
      <c r="L3" s="9"/>
      <c r="M3" s="10"/>
      <c r="N3" s="49"/>
      <c r="Q3" s="58"/>
      <c r="R3" s="4" t="s">
        <v>93</v>
      </c>
      <c r="T3" s="5"/>
      <c r="U3" s="81"/>
      <c r="V3" s="81"/>
      <c r="W3" s="149"/>
    </row>
    <row r="4" spans="1:23" x14ac:dyDescent="0.25">
      <c r="A4" s="12" t="s">
        <v>71</v>
      </c>
      <c r="J4" s="33"/>
      <c r="K4" s="149" t="s">
        <v>4</v>
      </c>
      <c r="L4" s="3"/>
      <c r="M4" s="10"/>
      <c r="N4" s="49"/>
      <c r="O4" s="59" t="s">
        <v>94</v>
      </c>
      <c r="P4" s="60"/>
      <c r="Q4" s="60"/>
      <c r="R4" s="4" t="s">
        <v>6</v>
      </c>
      <c r="T4" s="82" t="s">
        <v>127</v>
      </c>
      <c r="U4" s="81"/>
      <c r="V4" s="81"/>
      <c r="W4" s="4"/>
    </row>
    <row r="5" spans="1:23" x14ac:dyDescent="0.25">
      <c r="A5" s="10" t="s">
        <v>43</v>
      </c>
      <c r="B5" s="12"/>
      <c r="C5" s="12"/>
      <c r="D5" s="12"/>
      <c r="E5" s="12"/>
      <c r="J5" s="12"/>
      <c r="K5" s="149"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86</v>
      </c>
      <c r="Q11" s="69">
        <v>128</v>
      </c>
      <c r="R11" s="69">
        <v>216</v>
      </c>
      <c r="T11" s="1" t="s">
        <v>128</v>
      </c>
      <c r="U11" s="18">
        <v>19900</v>
      </c>
      <c r="V11" s="18">
        <v>18257</v>
      </c>
      <c r="W11" s="18">
        <v>38157</v>
      </c>
    </row>
    <row r="12" spans="1:23" x14ac:dyDescent="0.25">
      <c r="A12" s="42"/>
      <c r="B12" s="10"/>
      <c r="C12" s="10"/>
      <c r="D12" s="10"/>
      <c r="E12" s="10"/>
      <c r="F12" s="10"/>
      <c r="G12" s="10"/>
      <c r="H12" s="10"/>
      <c r="I12" s="10"/>
      <c r="J12" s="10"/>
      <c r="K12" s="10"/>
      <c r="L12" s="18"/>
      <c r="M12" s="18"/>
      <c r="N12" s="18"/>
      <c r="O12" s="68" t="s">
        <v>98</v>
      </c>
      <c r="P12" s="69">
        <v>203</v>
      </c>
      <c r="Q12" s="69">
        <v>73</v>
      </c>
      <c r="R12" s="69">
        <v>275</v>
      </c>
      <c r="T12" s="1"/>
      <c r="U12" s="39"/>
      <c r="V12" s="39"/>
      <c r="W12" s="39"/>
    </row>
    <row r="13" spans="1:23" x14ac:dyDescent="0.25">
      <c r="A13" s="38" t="s">
        <v>55</v>
      </c>
      <c r="B13" s="39">
        <v>1092</v>
      </c>
      <c r="C13" s="39">
        <v>182</v>
      </c>
      <c r="D13" s="39">
        <v>313</v>
      </c>
      <c r="E13" s="39">
        <v>340</v>
      </c>
      <c r="F13" s="39">
        <v>384</v>
      </c>
      <c r="G13" s="39">
        <v>457</v>
      </c>
      <c r="H13" s="39">
        <v>207</v>
      </c>
      <c r="I13" s="39">
        <v>46</v>
      </c>
      <c r="J13" s="39">
        <v>19</v>
      </c>
      <c r="K13" s="39">
        <v>3047</v>
      </c>
      <c r="L13" s="18"/>
      <c r="M13" s="18"/>
      <c r="N13" s="18"/>
      <c r="O13" s="68" t="s">
        <v>99</v>
      </c>
      <c r="P13" s="69">
        <v>3</v>
      </c>
      <c r="Q13" s="69">
        <v>3</v>
      </c>
      <c r="R13" s="69">
        <v>7</v>
      </c>
      <c r="T13" s="1" t="s">
        <v>129</v>
      </c>
      <c r="U13" s="39"/>
      <c r="V13" s="39"/>
      <c r="W13" s="39"/>
    </row>
    <row r="14" spans="1:23" x14ac:dyDescent="0.25">
      <c r="A14" s="38" t="s">
        <v>68</v>
      </c>
      <c r="B14" s="39">
        <v>565</v>
      </c>
      <c r="C14" s="39">
        <v>113</v>
      </c>
      <c r="D14" s="39">
        <v>109</v>
      </c>
      <c r="E14" s="39">
        <v>139</v>
      </c>
      <c r="F14" s="39">
        <v>133</v>
      </c>
      <c r="G14" s="39">
        <v>194</v>
      </c>
      <c r="H14" s="39">
        <v>139</v>
      </c>
      <c r="I14" s="39">
        <v>26</v>
      </c>
      <c r="J14" s="39">
        <v>6</v>
      </c>
      <c r="K14" s="39">
        <v>1425</v>
      </c>
      <c r="L14" s="18"/>
      <c r="M14" s="18"/>
      <c r="N14" s="18"/>
      <c r="O14" s="68" t="s">
        <v>100</v>
      </c>
      <c r="P14" s="69">
        <v>0</v>
      </c>
      <c r="Q14" s="69">
        <v>0</v>
      </c>
      <c r="R14" s="69">
        <v>3</v>
      </c>
      <c r="T14" s="87" t="s">
        <v>12</v>
      </c>
      <c r="U14" s="18">
        <v>982</v>
      </c>
      <c r="V14" s="18">
        <v>908</v>
      </c>
      <c r="W14" s="18">
        <v>1896</v>
      </c>
    </row>
    <row r="15" spans="1:23" x14ac:dyDescent="0.25">
      <c r="A15" s="38" t="s">
        <v>56</v>
      </c>
      <c r="B15" s="39">
        <v>234</v>
      </c>
      <c r="C15" s="39">
        <v>239</v>
      </c>
      <c r="D15" s="39">
        <v>198</v>
      </c>
      <c r="E15" s="39">
        <v>214</v>
      </c>
      <c r="F15" s="39">
        <v>230</v>
      </c>
      <c r="G15" s="39">
        <v>323</v>
      </c>
      <c r="H15" s="39">
        <v>356</v>
      </c>
      <c r="I15" s="39">
        <v>176</v>
      </c>
      <c r="J15" s="39">
        <v>41</v>
      </c>
      <c r="K15" s="39">
        <v>2010</v>
      </c>
      <c r="L15" s="18"/>
      <c r="M15" s="18"/>
      <c r="N15" s="18"/>
      <c r="O15" s="68" t="s">
        <v>101</v>
      </c>
      <c r="P15" s="69">
        <v>7</v>
      </c>
      <c r="Q15" s="69">
        <v>12</v>
      </c>
      <c r="R15" s="69">
        <v>13</v>
      </c>
      <c r="T15" s="87" t="s">
        <v>130</v>
      </c>
      <c r="U15" s="18">
        <v>2419</v>
      </c>
      <c r="V15" s="18">
        <v>2323</v>
      </c>
      <c r="W15" s="18">
        <v>4735</v>
      </c>
    </row>
    <row r="16" spans="1:23" x14ac:dyDescent="0.25">
      <c r="A16" s="38" t="s">
        <v>57</v>
      </c>
      <c r="B16" s="39">
        <v>100</v>
      </c>
      <c r="C16" s="39">
        <v>135</v>
      </c>
      <c r="D16" s="39">
        <v>145</v>
      </c>
      <c r="E16" s="39">
        <v>182</v>
      </c>
      <c r="F16" s="39">
        <v>215</v>
      </c>
      <c r="G16" s="39">
        <v>307</v>
      </c>
      <c r="H16" s="39">
        <v>740</v>
      </c>
      <c r="I16" s="39">
        <v>423</v>
      </c>
      <c r="J16" s="39">
        <v>116</v>
      </c>
      <c r="K16" s="39">
        <v>2364</v>
      </c>
      <c r="L16" s="21"/>
      <c r="M16" s="21"/>
      <c r="N16" s="21"/>
      <c r="O16" s="68" t="s">
        <v>102</v>
      </c>
      <c r="P16" s="69">
        <v>6160</v>
      </c>
      <c r="Q16" s="69">
        <v>5471</v>
      </c>
      <c r="R16" s="69">
        <v>11635</v>
      </c>
      <c r="T16" s="87" t="s">
        <v>131</v>
      </c>
      <c r="U16" s="18">
        <v>1329</v>
      </c>
      <c r="V16" s="18">
        <v>1177</v>
      </c>
      <c r="W16" s="18">
        <v>2508</v>
      </c>
    </row>
    <row r="17" spans="1:23" x14ac:dyDescent="0.25">
      <c r="A17" s="38" t="s">
        <v>58</v>
      </c>
      <c r="B17" s="39">
        <v>96</v>
      </c>
      <c r="C17" s="39">
        <v>145</v>
      </c>
      <c r="D17" s="39">
        <v>161</v>
      </c>
      <c r="E17" s="39">
        <v>198</v>
      </c>
      <c r="F17" s="39">
        <v>252</v>
      </c>
      <c r="G17" s="39">
        <v>271</v>
      </c>
      <c r="H17" s="39">
        <v>591</v>
      </c>
      <c r="I17" s="39">
        <v>339</v>
      </c>
      <c r="J17" s="39">
        <v>129</v>
      </c>
      <c r="K17" s="39">
        <v>2179</v>
      </c>
      <c r="L17" s="18"/>
      <c r="M17" s="18"/>
      <c r="N17" s="18"/>
      <c r="O17" s="68" t="s">
        <v>103</v>
      </c>
      <c r="P17" s="69">
        <v>335</v>
      </c>
      <c r="Q17" s="69">
        <v>384</v>
      </c>
      <c r="R17" s="69">
        <v>720</v>
      </c>
      <c r="T17" s="87" t="s">
        <v>29</v>
      </c>
      <c r="U17" s="18">
        <v>1265</v>
      </c>
      <c r="V17" s="18">
        <v>880</v>
      </c>
      <c r="W17" s="18">
        <v>2146</v>
      </c>
    </row>
    <row r="18" spans="1:23" x14ac:dyDescent="0.25">
      <c r="A18" s="38" t="s">
        <v>59</v>
      </c>
      <c r="B18" s="39">
        <v>108</v>
      </c>
      <c r="C18" s="39">
        <v>205</v>
      </c>
      <c r="D18" s="39">
        <v>202</v>
      </c>
      <c r="E18" s="39">
        <v>237</v>
      </c>
      <c r="F18" s="39">
        <v>343</v>
      </c>
      <c r="G18" s="39">
        <v>326</v>
      </c>
      <c r="H18" s="39">
        <v>446</v>
      </c>
      <c r="I18" s="39">
        <v>180</v>
      </c>
      <c r="J18" s="39">
        <v>49</v>
      </c>
      <c r="K18" s="39">
        <v>2103</v>
      </c>
      <c r="L18" s="18"/>
      <c r="M18" s="18"/>
      <c r="N18" s="18"/>
      <c r="O18" s="68" t="s">
        <v>104</v>
      </c>
      <c r="P18" s="69">
        <v>221</v>
      </c>
      <c r="Q18" s="69">
        <v>6</v>
      </c>
      <c r="R18" s="69">
        <v>231</v>
      </c>
      <c r="T18" s="88" t="s">
        <v>132</v>
      </c>
      <c r="U18" s="18">
        <v>2396</v>
      </c>
      <c r="V18" s="18">
        <v>1780</v>
      </c>
      <c r="W18" s="18">
        <v>4175</v>
      </c>
    </row>
    <row r="19" spans="1:23" x14ac:dyDescent="0.25">
      <c r="A19" s="38" t="s">
        <v>60</v>
      </c>
      <c r="B19" s="39">
        <v>43</v>
      </c>
      <c r="C19" s="39">
        <v>196</v>
      </c>
      <c r="D19" s="39">
        <v>235</v>
      </c>
      <c r="E19" s="39">
        <v>270</v>
      </c>
      <c r="F19" s="39">
        <v>372</v>
      </c>
      <c r="G19" s="39">
        <v>346</v>
      </c>
      <c r="H19" s="39">
        <v>277</v>
      </c>
      <c r="I19" s="39">
        <v>140</v>
      </c>
      <c r="J19" s="39">
        <v>35</v>
      </c>
      <c r="K19" s="39">
        <v>1919</v>
      </c>
      <c r="L19" s="18"/>
      <c r="M19" s="18"/>
      <c r="N19" s="18"/>
      <c r="O19" s="68" t="s">
        <v>105</v>
      </c>
      <c r="P19" s="69">
        <v>79</v>
      </c>
      <c r="Q19" s="69">
        <v>7</v>
      </c>
      <c r="R19" s="69">
        <v>81</v>
      </c>
      <c r="T19" s="88" t="s">
        <v>133</v>
      </c>
      <c r="U19" s="18">
        <v>2611</v>
      </c>
      <c r="V19" s="18">
        <v>2311</v>
      </c>
      <c r="W19" s="18">
        <v>4918</v>
      </c>
    </row>
    <row r="20" spans="1:23" x14ac:dyDescent="0.25">
      <c r="A20" s="38" t="s">
        <v>61</v>
      </c>
      <c r="B20" s="39">
        <v>17</v>
      </c>
      <c r="C20" s="39">
        <v>199</v>
      </c>
      <c r="D20" s="39">
        <v>338</v>
      </c>
      <c r="E20" s="39">
        <v>312</v>
      </c>
      <c r="F20" s="39">
        <v>477</v>
      </c>
      <c r="G20" s="39">
        <v>411</v>
      </c>
      <c r="H20" s="39">
        <v>234</v>
      </c>
      <c r="I20" s="39">
        <v>60</v>
      </c>
      <c r="J20" s="39">
        <v>14</v>
      </c>
      <c r="K20" s="39">
        <v>2062</v>
      </c>
      <c r="L20" s="18"/>
      <c r="M20" s="18"/>
      <c r="N20" s="18"/>
      <c r="O20" s="68" t="s">
        <v>106</v>
      </c>
      <c r="P20" s="69">
        <v>60</v>
      </c>
      <c r="Q20" s="69">
        <v>13</v>
      </c>
      <c r="R20" s="69">
        <v>67</v>
      </c>
      <c r="T20" s="88" t="s">
        <v>134</v>
      </c>
      <c r="U20" s="18">
        <v>3095</v>
      </c>
      <c r="V20" s="18">
        <v>3022</v>
      </c>
      <c r="W20" s="18">
        <v>6117</v>
      </c>
    </row>
    <row r="21" spans="1:23" x14ac:dyDescent="0.25">
      <c r="A21" s="38" t="s">
        <v>62</v>
      </c>
      <c r="B21" s="39">
        <v>15</v>
      </c>
      <c r="C21" s="39">
        <v>174</v>
      </c>
      <c r="D21" s="39">
        <v>409</v>
      </c>
      <c r="E21" s="39">
        <v>400</v>
      </c>
      <c r="F21" s="39">
        <v>575</v>
      </c>
      <c r="G21" s="39">
        <v>554</v>
      </c>
      <c r="H21" s="39">
        <v>229</v>
      </c>
      <c r="I21" s="39">
        <v>41</v>
      </c>
      <c r="J21" s="39">
        <v>21</v>
      </c>
      <c r="K21" s="39">
        <v>2422</v>
      </c>
      <c r="L21" s="18"/>
      <c r="M21" s="18"/>
      <c r="N21" s="18"/>
      <c r="O21" s="68" t="s">
        <v>107</v>
      </c>
      <c r="P21" s="69">
        <v>158</v>
      </c>
      <c r="Q21" s="69">
        <v>51</v>
      </c>
      <c r="R21" s="69">
        <v>217</v>
      </c>
      <c r="T21" s="88" t="s">
        <v>135</v>
      </c>
      <c r="U21" s="18">
        <v>2667</v>
      </c>
      <c r="V21" s="18">
        <v>2629</v>
      </c>
      <c r="W21" s="18">
        <v>5294</v>
      </c>
    </row>
    <row r="22" spans="1:23" x14ac:dyDescent="0.25">
      <c r="A22" s="38" t="s">
        <v>63</v>
      </c>
      <c r="B22" s="39">
        <v>0</v>
      </c>
      <c r="C22" s="39">
        <v>91</v>
      </c>
      <c r="D22" s="39">
        <v>346</v>
      </c>
      <c r="E22" s="39">
        <v>354</v>
      </c>
      <c r="F22" s="39">
        <v>468</v>
      </c>
      <c r="G22" s="39">
        <v>391</v>
      </c>
      <c r="H22" s="39">
        <v>127</v>
      </c>
      <c r="I22" s="39">
        <v>24</v>
      </c>
      <c r="J22" s="39">
        <v>3</v>
      </c>
      <c r="K22" s="39">
        <v>1808</v>
      </c>
      <c r="L22" s="21"/>
      <c r="M22" s="21"/>
      <c r="N22" s="21"/>
      <c r="O22" s="68" t="s">
        <v>108</v>
      </c>
      <c r="P22" s="69">
        <v>114</v>
      </c>
      <c r="Q22" s="69">
        <v>127</v>
      </c>
      <c r="R22" s="69">
        <v>238</v>
      </c>
      <c r="T22" s="88" t="s">
        <v>136</v>
      </c>
      <c r="U22" s="18">
        <v>2034</v>
      </c>
      <c r="V22" s="18">
        <v>1992</v>
      </c>
      <c r="W22" s="18">
        <v>4026</v>
      </c>
    </row>
    <row r="23" spans="1:23" x14ac:dyDescent="0.25">
      <c r="A23" s="38" t="s">
        <v>64</v>
      </c>
      <c r="B23" s="39">
        <v>0</v>
      </c>
      <c r="C23" s="39">
        <v>42</v>
      </c>
      <c r="D23" s="39">
        <v>281</v>
      </c>
      <c r="E23" s="39">
        <v>380</v>
      </c>
      <c r="F23" s="39">
        <v>517</v>
      </c>
      <c r="G23" s="39">
        <v>334</v>
      </c>
      <c r="H23" s="39">
        <v>99</v>
      </c>
      <c r="I23" s="39">
        <v>20</v>
      </c>
      <c r="J23" s="39">
        <v>3</v>
      </c>
      <c r="K23" s="39">
        <v>1673</v>
      </c>
      <c r="L23" s="18"/>
      <c r="M23" s="18"/>
      <c r="N23" s="18"/>
      <c r="O23" s="70" t="s">
        <v>109</v>
      </c>
      <c r="P23" s="71">
        <v>7424</v>
      </c>
      <c r="Q23" s="71">
        <v>6279</v>
      </c>
      <c r="R23" s="71">
        <v>13703</v>
      </c>
      <c r="T23" s="88" t="s">
        <v>137</v>
      </c>
      <c r="U23" s="18">
        <v>846</v>
      </c>
      <c r="V23" s="18">
        <v>876</v>
      </c>
      <c r="W23" s="18">
        <v>1727</v>
      </c>
    </row>
    <row r="24" spans="1:23" x14ac:dyDescent="0.25">
      <c r="A24" s="38" t="s">
        <v>65</v>
      </c>
      <c r="B24" s="39">
        <v>0</v>
      </c>
      <c r="C24" s="39">
        <v>18</v>
      </c>
      <c r="D24" s="39">
        <v>154</v>
      </c>
      <c r="E24" s="39">
        <v>278</v>
      </c>
      <c r="F24" s="39">
        <v>403</v>
      </c>
      <c r="G24" s="39">
        <v>276</v>
      </c>
      <c r="H24" s="39">
        <v>64</v>
      </c>
      <c r="I24" s="39">
        <v>9</v>
      </c>
      <c r="J24" s="39">
        <v>7</v>
      </c>
      <c r="K24" s="39">
        <v>1213</v>
      </c>
      <c r="L24" s="18"/>
      <c r="M24" s="18"/>
      <c r="N24" s="18"/>
      <c r="O24" s="72"/>
      <c r="T24" s="88" t="s">
        <v>138</v>
      </c>
      <c r="U24" s="18">
        <v>256</v>
      </c>
      <c r="V24" s="18">
        <v>354</v>
      </c>
      <c r="W24" s="18">
        <v>604</v>
      </c>
    </row>
    <row r="25" spans="1:23" x14ac:dyDescent="0.25">
      <c r="A25" s="38" t="s">
        <v>66</v>
      </c>
      <c r="B25" s="39">
        <v>0</v>
      </c>
      <c r="C25" s="39">
        <v>23</v>
      </c>
      <c r="D25" s="39">
        <v>270</v>
      </c>
      <c r="E25" s="39">
        <v>507</v>
      </c>
      <c r="F25" s="39">
        <v>671</v>
      </c>
      <c r="G25" s="39">
        <v>449</v>
      </c>
      <c r="H25" s="39">
        <v>82</v>
      </c>
      <c r="I25" s="39">
        <v>10</v>
      </c>
      <c r="J25" s="39">
        <v>3</v>
      </c>
      <c r="K25" s="39">
        <v>2008</v>
      </c>
      <c r="L25" s="18"/>
      <c r="M25" s="18"/>
      <c r="N25" s="18"/>
      <c r="O25" s="56" t="s">
        <v>110</v>
      </c>
      <c r="T25" s="10"/>
      <c r="U25" s="39"/>
      <c r="V25" s="39"/>
      <c r="W25" s="39"/>
    </row>
    <row r="26" spans="1:23" x14ac:dyDescent="0.25">
      <c r="A26" s="38" t="s">
        <v>67</v>
      </c>
      <c r="B26" s="39">
        <v>3</v>
      </c>
      <c r="C26" s="39">
        <v>8</v>
      </c>
      <c r="D26" s="39">
        <v>101</v>
      </c>
      <c r="E26" s="39">
        <v>288</v>
      </c>
      <c r="F26" s="39">
        <v>421</v>
      </c>
      <c r="G26" s="39">
        <v>233</v>
      </c>
      <c r="H26" s="39">
        <v>52</v>
      </c>
      <c r="I26" s="39">
        <v>13</v>
      </c>
      <c r="J26" s="39">
        <v>0</v>
      </c>
      <c r="K26" s="39">
        <v>1113</v>
      </c>
      <c r="L26" s="18"/>
      <c r="M26" s="18"/>
      <c r="N26" s="18"/>
      <c r="O26" s="68" t="s">
        <v>111</v>
      </c>
      <c r="T26" s="10" t="s">
        <v>139</v>
      </c>
      <c r="U26" s="39"/>
      <c r="V26" s="39"/>
      <c r="W26" s="39"/>
    </row>
    <row r="27" spans="1:23" x14ac:dyDescent="0.25">
      <c r="L27" s="18"/>
      <c r="M27" s="18"/>
      <c r="N27" s="18"/>
      <c r="O27" s="73" t="s">
        <v>98</v>
      </c>
      <c r="P27" s="69">
        <v>39</v>
      </c>
      <c r="Q27" s="69">
        <v>44</v>
      </c>
      <c r="R27" s="69">
        <v>83</v>
      </c>
      <c r="T27" s="88" t="s">
        <v>140</v>
      </c>
      <c r="U27" s="18">
        <v>18693</v>
      </c>
      <c r="V27" s="18">
        <v>17480</v>
      </c>
      <c r="W27" s="18">
        <v>36174</v>
      </c>
    </row>
    <row r="28" spans="1:23" x14ac:dyDescent="0.25">
      <c r="A28" s="10" t="s">
        <v>73</v>
      </c>
      <c r="B28" s="39">
        <v>228</v>
      </c>
      <c r="C28" s="39">
        <v>376</v>
      </c>
      <c r="D28" s="39">
        <v>914</v>
      </c>
      <c r="E28" s="39">
        <v>819</v>
      </c>
      <c r="F28" s="39">
        <v>662</v>
      </c>
      <c r="G28" s="39">
        <v>420</v>
      </c>
      <c r="H28" s="39">
        <v>382</v>
      </c>
      <c r="I28" s="39">
        <v>209</v>
      </c>
      <c r="J28" s="39">
        <v>153</v>
      </c>
      <c r="K28" s="39">
        <v>4164</v>
      </c>
      <c r="L28" s="21"/>
      <c r="M28" s="21"/>
      <c r="N28" s="21"/>
      <c r="O28" s="73" t="s">
        <v>99</v>
      </c>
      <c r="P28" s="69">
        <v>0</v>
      </c>
      <c r="Q28" s="69">
        <v>0</v>
      </c>
      <c r="R28" s="69">
        <v>0</v>
      </c>
      <c r="T28" s="88" t="s">
        <v>141</v>
      </c>
      <c r="U28" s="18">
        <v>1211</v>
      </c>
      <c r="V28" s="18">
        <v>776</v>
      </c>
      <c r="W28" s="18">
        <v>1980</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2508</v>
      </c>
      <c r="C30" s="40">
        <v>2146</v>
      </c>
      <c r="D30" s="40">
        <v>4175</v>
      </c>
      <c r="E30" s="40">
        <v>4918</v>
      </c>
      <c r="F30" s="40">
        <v>6117</v>
      </c>
      <c r="G30" s="40">
        <v>5294</v>
      </c>
      <c r="H30" s="40">
        <v>4026</v>
      </c>
      <c r="I30" s="40">
        <v>1727</v>
      </c>
      <c r="J30" s="40">
        <v>604</v>
      </c>
      <c r="K30" s="40">
        <v>31521</v>
      </c>
      <c r="L30" s="18"/>
      <c r="M30" s="18"/>
      <c r="N30" s="18"/>
      <c r="O30" s="73" t="s">
        <v>102</v>
      </c>
      <c r="P30" s="69">
        <v>169</v>
      </c>
      <c r="Q30" s="69">
        <v>173</v>
      </c>
      <c r="R30" s="69">
        <v>337</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10</v>
      </c>
      <c r="Q31" s="69">
        <v>17</v>
      </c>
      <c r="R31" s="69">
        <v>24</v>
      </c>
      <c r="T31" s="88" t="s">
        <v>143</v>
      </c>
      <c r="U31" s="18">
        <v>841</v>
      </c>
      <c r="V31" s="18">
        <v>326</v>
      </c>
      <c r="W31" s="18">
        <v>1164</v>
      </c>
    </row>
    <row r="32" spans="1:23" x14ac:dyDescent="0.25">
      <c r="A32" s="41" t="s">
        <v>69</v>
      </c>
      <c r="L32" s="18"/>
      <c r="M32" s="18"/>
      <c r="N32" s="18"/>
      <c r="O32" s="73" t="s">
        <v>107</v>
      </c>
      <c r="P32" s="69">
        <v>6</v>
      </c>
      <c r="Q32" s="69">
        <v>0</v>
      </c>
      <c r="R32" s="69">
        <v>6</v>
      </c>
      <c r="T32" s="88" t="s">
        <v>144</v>
      </c>
      <c r="U32" s="18">
        <v>7</v>
      </c>
      <c r="V32" s="18">
        <v>6</v>
      </c>
      <c r="W32" s="18">
        <v>15</v>
      </c>
    </row>
    <row r="33" spans="1:23" x14ac:dyDescent="0.25">
      <c r="L33" s="18"/>
      <c r="M33" s="18"/>
      <c r="N33" s="18"/>
      <c r="O33" s="74" t="s">
        <v>31</v>
      </c>
      <c r="P33" s="71">
        <v>222</v>
      </c>
      <c r="Q33" s="71">
        <v>232</v>
      </c>
      <c r="R33" s="71">
        <v>456</v>
      </c>
      <c r="T33" s="88" t="s">
        <v>145</v>
      </c>
      <c r="U33" s="18">
        <v>33</v>
      </c>
      <c r="V33" s="18">
        <v>4</v>
      </c>
      <c r="W33" s="18">
        <v>36</v>
      </c>
    </row>
    <row r="34" spans="1:23" x14ac:dyDescent="0.25">
      <c r="A34" s="8" t="s">
        <v>70</v>
      </c>
      <c r="L34" s="21"/>
      <c r="M34" s="21"/>
      <c r="N34" s="21"/>
      <c r="O34" s="68" t="s">
        <v>112</v>
      </c>
      <c r="T34" s="23" t="s">
        <v>31</v>
      </c>
      <c r="U34" s="21">
        <v>877</v>
      </c>
      <c r="V34" s="21">
        <v>337</v>
      </c>
      <c r="W34" s="21">
        <v>1215</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7</v>
      </c>
      <c r="Q37" s="69">
        <v>10</v>
      </c>
      <c r="R37" s="69">
        <v>12</v>
      </c>
      <c r="T37" s="88" t="s">
        <v>147</v>
      </c>
      <c r="U37" s="18">
        <v>14059</v>
      </c>
      <c r="V37" s="18">
        <v>12715</v>
      </c>
      <c r="W37" s="18">
        <v>26774</v>
      </c>
    </row>
    <row r="38" spans="1:23" x14ac:dyDescent="0.25">
      <c r="A38" s="99" t="s">
        <v>81</v>
      </c>
      <c r="B38" s="103">
        <f>SUM(B28:D28)</f>
        <v>1518</v>
      </c>
      <c r="C38" s="103">
        <f>SUM(B13:D13)</f>
        <v>1587</v>
      </c>
      <c r="D38" s="103">
        <f>SUM(B14:D18)</f>
        <v>2755</v>
      </c>
      <c r="E38" s="104">
        <f>SUM(B19:D21)</f>
        <v>1626</v>
      </c>
      <c r="F38" s="104">
        <f>SUM(B22:D26)</f>
        <v>1337</v>
      </c>
      <c r="G38" s="103">
        <f>SUM(B38:F38)</f>
        <v>8823</v>
      </c>
      <c r="H38" s="105">
        <f>SUM(C38:F38)</f>
        <v>7305</v>
      </c>
      <c r="L38" s="18"/>
      <c r="M38" s="18"/>
      <c r="N38" s="18"/>
      <c r="O38" s="73" t="s">
        <v>103</v>
      </c>
      <c r="P38" s="69">
        <v>3</v>
      </c>
      <c r="Q38" s="69">
        <v>7</v>
      </c>
      <c r="R38" s="69">
        <v>13</v>
      </c>
      <c r="T38" s="88" t="s">
        <v>148</v>
      </c>
      <c r="U38" s="18">
        <v>4731</v>
      </c>
      <c r="V38" s="18">
        <v>4529</v>
      </c>
      <c r="W38" s="18">
        <v>9264</v>
      </c>
    </row>
    <row r="39" spans="1:23" x14ac:dyDescent="0.25">
      <c r="A39" s="99" t="s">
        <v>82</v>
      </c>
      <c r="B39" s="103">
        <f>SUM(C28:D28)</f>
        <v>1290</v>
      </c>
      <c r="C39" s="103">
        <f>SUM(C13:D13)</f>
        <v>495</v>
      </c>
      <c r="D39" s="103">
        <f>SUM(C14:D18)</f>
        <v>1652</v>
      </c>
      <c r="E39" s="104">
        <f>SUM(C19:D21)</f>
        <v>1551</v>
      </c>
      <c r="F39" s="104">
        <f>SUM(C22:D26)</f>
        <v>1334</v>
      </c>
      <c r="G39" s="103">
        <f t="shared" ref="G39:G41" si="0">SUM(B39:F39)</f>
        <v>6322</v>
      </c>
      <c r="H39" s="105">
        <f t="shared" ref="H39:H41" si="1">SUM(C39:F39)</f>
        <v>5032</v>
      </c>
      <c r="L39" s="18"/>
      <c r="M39" s="18"/>
      <c r="N39" s="18" t="e">
        <f>+H50:H51+H76:H98</f>
        <v>#VALUE!</v>
      </c>
      <c r="O39" s="73" t="s">
        <v>107</v>
      </c>
      <c r="P39" s="69">
        <v>13</v>
      </c>
      <c r="Q39" s="69">
        <v>0</v>
      </c>
      <c r="R39" s="69">
        <v>9</v>
      </c>
      <c r="T39" s="10"/>
      <c r="U39" s="39"/>
      <c r="V39" s="39"/>
      <c r="W39" s="39"/>
    </row>
    <row r="40" spans="1:23" ht="14.45" customHeight="1" x14ac:dyDescent="0.25">
      <c r="A40" s="106" t="s">
        <v>83</v>
      </c>
      <c r="B40" s="107">
        <f>SUM(E28:F28)</f>
        <v>1481</v>
      </c>
      <c r="C40" s="107">
        <f>SUM(E13:F13)</f>
        <v>724</v>
      </c>
      <c r="D40" s="107">
        <f>SUM(E14:F18)</f>
        <v>2143</v>
      </c>
      <c r="E40" s="108">
        <f>SUM(E19:F21)</f>
        <v>2406</v>
      </c>
      <c r="F40" s="108">
        <f>SUM(E22:F26)</f>
        <v>4287</v>
      </c>
      <c r="G40" s="103">
        <f t="shared" si="0"/>
        <v>11041</v>
      </c>
      <c r="H40" s="105">
        <f t="shared" si="1"/>
        <v>9560</v>
      </c>
      <c r="L40" s="22"/>
      <c r="M40" s="22"/>
      <c r="N40" s="22"/>
      <c r="O40" s="74" t="s">
        <v>31</v>
      </c>
      <c r="P40" s="71">
        <v>17</v>
      </c>
      <c r="Q40" s="71">
        <v>18</v>
      </c>
      <c r="R40" s="71">
        <v>34</v>
      </c>
      <c r="T40" s="10" t="s">
        <v>149</v>
      </c>
      <c r="U40" s="39"/>
      <c r="V40" s="39"/>
      <c r="W40" s="39"/>
    </row>
    <row r="41" spans="1:23" x14ac:dyDescent="0.25">
      <c r="A41" s="99" t="s">
        <v>84</v>
      </c>
      <c r="B41" s="103">
        <f>SUM(G28:J28)</f>
        <v>1164</v>
      </c>
      <c r="C41" s="103">
        <f>SUM(G13:J13)</f>
        <v>729</v>
      </c>
      <c r="D41" s="103">
        <f>SUM(G14:J18)</f>
        <v>5178</v>
      </c>
      <c r="E41" s="104">
        <f>SUM(G19:J21)</f>
        <v>2362</v>
      </c>
      <c r="F41" s="104">
        <f>SUM(G22:J26)</f>
        <v>2199</v>
      </c>
      <c r="G41" s="103">
        <f t="shared" si="0"/>
        <v>11632</v>
      </c>
      <c r="H41" s="105">
        <f t="shared" si="1"/>
        <v>10468</v>
      </c>
      <c r="L41" s="25"/>
      <c r="M41" s="25"/>
      <c r="N41" s="25"/>
      <c r="O41" s="68" t="s">
        <v>113</v>
      </c>
      <c r="P41" s="69">
        <v>63</v>
      </c>
      <c r="Q41" s="69">
        <v>25</v>
      </c>
      <c r="R41" s="69">
        <v>89</v>
      </c>
      <c r="T41" s="88" t="s">
        <v>150</v>
      </c>
      <c r="U41" s="18">
        <v>15935</v>
      </c>
      <c r="V41" s="18">
        <v>16100</v>
      </c>
      <c r="W41" s="18">
        <v>32038</v>
      </c>
    </row>
    <row r="42" spans="1:23" x14ac:dyDescent="0.25">
      <c r="A42" s="109" t="s">
        <v>92</v>
      </c>
      <c r="B42" s="107">
        <f>B38+SUM(B40:B41)</f>
        <v>4163</v>
      </c>
      <c r="C42" s="107">
        <f t="shared" ref="C42:H42" si="2">C38+SUM(C40:C41)</f>
        <v>3040</v>
      </c>
      <c r="D42" s="107">
        <f t="shared" si="2"/>
        <v>10076</v>
      </c>
      <c r="E42" s="107">
        <f t="shared" si="2"/>
        <v>6394</v>
      </c>
      <c r="F42" s="107">
        <f t="shared" si="2"/>
        <v>7823</v>
      </c>
      <c r="G42" s="107">
        <f t="shared" si="2"/>
        <v>31496</v>
      </c>
      <c r="H42" s="110">
        <f t="shared" si="2"/>
        <v>27333</v>
      </c>
      <c r="L42" s="18"/>
      <c r="M42" s="18"/>
      <c r="N42" s="18"/>
      <c r="O42" s="70" t="s">
        <v>114</v>
      </c>
      <c r="P42" s="71">
        <v>309</v>
      </c>
      <c r="Q42" s="71">
        <v>272</v>
      </c>
      <c r="R42" s="71">
        <v>577</v>
      </c>
      <c r="T42" s="88" t="s">
        <v>151</v>
      </c>
      <c r="U42" s="18">
        <v>1090</v>
      </c>
      <c r="V42" s="18">
        <v>1246</v>
      </c>
      <c r="W42" s="18">
        <v>2333</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15719</v>
      </c>
      <c r="V44" s="18">
        <v>15943</v>
      </c>
      <c r="W44" s="18">
        <v>31661</v>
      </c>
    </row>
    <row r="45" spans="1:23" x14ac:dyDescent="0.25">
      <c r="A45" s="114" t="s">
        <v>126</v>
      </c>
      <c r="B45" s="103">
        <f>SUM(W14:W24)</f>
        <v>38146</v>
      </c>
      <c r="C45" s="103"/>
      <c r="D45" s="103"/>
      <c r="E45" s="112"/>
      <c r="F45" s="113"/>
      <c r="G45" s="103"/>
      <c r="H45" s="105"/>
      <c r="L45" s="18"/>
      <c r="M45" s="18"/>
      <c r="N45" s="18"/>
      <c r="O45" s="68" t="s">
        <v>116</v>
      </c>
      <c r="P45" s="69">
        <v>30</v>
      </c>
      <c r="Q45" s="69">
        <v>28</v>
      </c>
      <c r="R45" s="69">
        <v>59</v>
      </c>
      <c r="T45" s="10"/>
      <c r="U45" s="39"/>
      <c r="V45" s="39"/>
      <c r="W45" s="39"/>
    </row>
    <row r="46" spans="1:23" x14ac:dyDescent="0.25">
      <c r="A46" s="106" t="s">
        <v>74</v>
      </c>
      <c r="B46" s="107">
        <f>SUM(W16:W24)</f>
        <v>31515</v>
      </c>
      <c r="C46" s="107"/>
      <c r="D46" s="107"/>
      <c r="E46" s="115"/>
      <c r="F46" s="115"/>
      <c r="G46" s="107"/>
      <c r="H46" s="110"/>
      <c r="L46" s="27"/>
      <c r="M46" s="27"/>
      <c r="N46" s="27"/>
      <c r="O46" s="68" t="s">
        <v>117</v>
      </c>
      <c r="P46" s="69">
        <v>10</v>
      </c>
      <c r="Q46" s="69">
        <v>0</v>
      </c>
      <c r="R46" s="69">
        <v>10</v>
      </c>
      <c r="T46" s="41" t="s">
        <v>153</v>
      </c>
      <c r="U46" s="39"/>
      <c r="V46" s="39"/>
      <c r="W46" s="39"/>
    </row>
    <row r="47" spans="1:23" x14ac:dyDescent="0.25">
      <c r="A47" s="106" t="s">
        <v>75</v>
      </c>
      <c r="B47" s="104">
        <f>SUM(W17:W24)</f>
        <v>29007</v>
      </c>
      <c r="C47" s="104"/>
      <c r="D47" s="104"/>
      <c r="E47" s="115"/>
      <c r="F47" s="115"/>
      <c r="G47" s="104"/>
      <c r="H47" s="116"/>
      <c r="L47" s="27"/>
      <c r="M47" s="27"/>
      <c r="N47" s="27"/>
      <c r="O47" s="68" t="s">
        <v>118</v>
      </c>
      <c r="P47" s="69">
        <v>3</v>
      </c>
      <c r="Q47" s="69">
        <v>3</v>
      </c>
      <c r="R47" s="69">
        <v>4</v>
      </c>
      <c r="T47" s="8" t="s">
        <v>154</v>
      </c>
      <c r="U47" s="39"/>
      <c r="V47" s="39"/>
      <c r="W47" s="39"/>
    </row>
    <row r="48" spans="1:23" x14ac:dyDescent="0.25">
      <c r="A48" s="117"/>
      <c r="B48" s="104"/>
      <c r="C48" s="104"/>
      <c r="D48" s="104"/>
      <c r="E48" s="115"/>
      <c r="F48" s="115"/>
      <c r="G48" s="104"/>
      <c r="H48" s="116"/>
      <c r="L48" s="27"/>
      <c r="M48" s="27"/>
      <c r="N48" s="27"/>
      <c r="O48" s="70" t="s">
        <v>119</v>
      </c>
      <c r="P48" s="71">
        <v>40</v>
      </c>
      <c r="Q48" s="71">
        <v>32</v>
      </c>
      <c r="R48" s="71">
        <v>75</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5.0923023336816441E-2</v>
      </c>
      <c r="C50" s="53" t="s">
        <v>165</v>
      </c>
      <c r="D50" s="53"/>
      <c r="E50" s="53" t="s">
        <v>166</v>
      </c>
      <c r="F50" s="124">
        <f>R27/(R23+R42+R48)</f>
        <v>5.7819575060954372E-3</v>
      </c>
      <c r="G50" s="53"/>
      <c r="H50" s="122"/>
      <c r="L50" s="25"/>
      <c r="M50" s="25"/>
      <c r="N50" s="25"/>
      <c r="O50" s="56" t="s">
        <v>120</v>
      </c>
      <c r="P50" s="69">
        <v>364</v>
      </c>
      <c r="Q50" s="69">
        <v>565</v>
      </c>
      <c r="R50" s="69">
        <v>929</v>
      </c>
      <c r="T50" s="8" t="s">
        <v>157</v>
      </c>
      <c r="U50" s="39"/>
      <c r="V50" s="39"/>
      <c r="W50" s="39"/>
    </row>
    <row r="51" spans="1:23" x14ac:dyDescent="0.25">
      <c r="A51" s="123" t="s">
        <v>98</v>
      </c>
      <c r="B51" s="124">
        <f>(R12+R27+R40+R46)/(R23+R42+R48)</f>
        <v>2.800417972831766E-2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851</v>
      </c>
      <c r="Q52" s="69">
        <v>1046</v>
      </c>
      <c r="R52" s="69">
        <v>1902</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5.3421506612995974E-2</v>
      </c>
      <c r="D54" s="125"/>
      <c r="E54" s="125"/>
      <c r="F54" s="125"/>
      <c r="G54" s="125"/>
      <c r="H54" s="126"/>
      <c r="O54" s="56" t="s">
        <v>122</v>
      </c>
      <c r="P54" s="69">
        <v>121</v>
      </c>
      <c r="Q54" s="69">
        <v>86</v>
      </c>
      <c r="R54" s="69">
        <v>203</v>
      </c>
      <c r="T54" s="91" t="s">
        <v>161</v>
      </c>
      <c r="U54" s="90"/>
      <c r="V54" s="90"/>
      <c r="W54" s="90"/>
    </row>
    <row r="55" spans="1:23" x14ac:dyDescent="0.25">
      <c r="A55" s="128" t="s">
        <v>169</v>
      </c>
      <c r="B55" s="125"/>
      <c r="C55" s="132">
        <f>R50/B46</f>
        <v>2.9478026336665079E-2</v>
      </c>
      <c r="D55" s="125"/>
      <c r="E55" s="125"/>
      <c r="F55" s="125"/>
      <c r="G55" s="125"/>
      <c r="H55" s="126"/>
      <c r="T55" s="8" t="s">
        <v>162</v>
      </c>
      <c r="U55" s="90"/>
      <c r="V55" s="90"/>
      <c r="W55" s="90"/>
    </row>
    <row r="56" spans="1:23" x14ac:dyDescent="0.25">
      <c r="A56" s="128" t="s">
        <v>170</v>
      </c>
      <c r="B56" s="125"/>
      <c r="C56" s="132">
        <f>R50/B47</f>
        <v>3.2026752163270937E-2</v>
      </c>
      <c r="D56" s="125"/>
      <c r="E56" s="125"/>
      <c r="F56" s="125"/>
      <c r="G56" s="125"/>
      <c r="H56" s="126"/>
      <c r="O56" s="75" t="s">
        <v>31</v>
      </c>
      <c r="P56" s="76">
        <v>9111</v>
      </c>
      <c r="Q56" s="76">
        <v>8279</v>
      </c>
      <c r="R56" s="76">
        <v>17390</v>
      </c>
      <c r="T56" s="8" t="s">
        <v>163</v>
      </c>
      <c r="U56" s="90"/>
      <c r="V56" s="90"/>
      <c r="W56" s="90"/>
    </row>
    <row r="57" spans="1:23" ht="15.75" thickBot="1" x14ac:dyDescent="0.3">
      <c r="A57" s="129" t="s">
        <v>171</v>
      </c>
      <c r="B57" s="130"/>
      <c r="C57" s="133">
        <f>R50/B45</f>
        <v>2.4353798563414252E-2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03550191-1500-43BF-868F-C8B3987D7A39}"/>
    <hyperlink ref="J3" r:id="rId1" tooltip="Personal Income" xr:uid="{EF5065A3-DB66-4F90-9031-92F7EC4230D6}"/>
    <hyperlink ref="K4" r:id="rId2" tooltip="Age" xr:uid="{93C8085C-95E6-489E-B551-5D84881EA2C7}"/>
    <hyperlink ref="K5" r:id="rId3" tooltip="Sex" xr:uid="{5581826D-7808-48E0-A8CA-1794C02CD99B}"/>
    <hyperlink ref="K1" location="'List of Tables (1) '!A1" tooltip="List of tables" display="List of tables" xr:uid="{746CA7D2-2EF2-434E-B1BB-D0D10CF3C820}"/>
    <hyperlink ref="R3" r:id="rId4" tooltip="Method of Travel to Work" xr:uid="{2E3C7362-C32D-477E-B72F-5AF5D5D1F417}"/>
    <hyperlink ref="R4" r:id="rId5" tooltip="Sex" xr:uid="{ECFFA8DE-B75F-4445-A13C-2E651FED493C}"/>
    <hyperlink ref="R1" location="'List of Tables (1) '!A1" tooltip="List of tables" display="List of tables" xr:uid="{F0DFB9AC-88C6-4EE4-A3D9-4A75D5800A9C}"/>
  </hyperlinks>
  <pageMargins left="0.7" right="0.7" top="0.75" bottom="0.75" header="0.3" footer="0.3"/>
  <pageSetup paperSize="9" orientation="portrait" r:id="rId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CBFF7-7F6A-4596-A6B5-66E39B509290}">
  <dimension ref="A1:W70"/>
  <sheetViews>
    <sheetView topLeftCell="A25"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200</v>
      </c>
      <c r="B2" s="10"/>
      <c r="C2" s="10"/>
      <c r="D2" s="10"/>
      <c r="J2" s="33"/>
      <c r="K2" s="6" t="s">
        <v>3</v>
      </c>
      <c r="L2" s="3"/>
      <c r="M2" s="3"/>
      <c r="N2" s="6"/>
      <c r="O2" s="57" t="s">
        <v>200</v>
      </c>
      <c r="P2" s="55"/>
      <c r="Q2" s="58"/>
      <c r="R2" s="6" t="s">
        <v>3</v>
      </c>
      <c r="T2" s="5" t="s">
        <v>200</v>
      </c>
      <c r="U2" s="81"/>
      <c r="V2" s="81"/>
      <c r="W2" s="6"/>
    </row>
    <row r="3" spans="1:23" x14ac:dyDescent="0.25">
      <c r="J3" s="155" t="s">
        <v>42</v>
      </c>
      <c r="K3" s="155"/>
      <c r="L3" s="9"/>
      <c r="M3" s="10"/>
      <c r="N3" s="149"/>
      <c r="Q3" s="58"/>
      <c r="R3" s="4" t="s">
        <v>93</v>
      </c>
      <c r="T3" s="5"/>
      <c r="U3" s="81"/>
      <c r="V3" s="81"/>
      <c r="W3" s="149"/>
    </row>
    <row r="4" spans="1:23" x14ac:dyDescent="0.25">
      <c r="A4" s="12" t="s">
        <v>71</v>
      </c>
      <c r="J4" s="33"/>
      <c r="K4" s="149" t="s">
        <v>4</v>
      </c>
      <c r="L4" s="3"/>
      <c r="M4" s="10"/>
      <c r="N4" s="149"/>
      <c r="O4" s="59" t="s">
        <v>94</v>
      </c>
      <c r="P4" s="60"/>
      <c r="Q4" s="60"/>
      <c r="R4" s="4" t="s">
        <v>6</v>
      </c>
      <c r="T4" s="82" t="s">
        <v>127</v>
      </c>
      <c r="U4" s="81"/>
      <c r="V4" s="81"/>
      <c r="W4" s="4"/>
    </row>
    <row r="5" spans="1:23" x14ac:dyDescent="0.25">
      <c r="A5" s="10" t="s">
        <v>43</v>
      </c>
      <c r="B5" s="12"/>
      <c r="C5" s="12"/>
      <c r="D5" s="12"/>
      <c r="E5" s="12"/>
      <c r="J5" s="12"/>
      <c r="K5" s="149"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23</v>
      </c>
      <c r="Q11" s="69">
        <v>19</v>
      </c>
      <c r="R11" s="69">
        <v>43</v>
      </c>
      <c r="T11" s="1" t="s">
        <v>128</v>
      </c>
      <c r="U11" s="18">
        <v>8365</v>
      </c>
      <c r="V11" s="18">
        <v>8335</v>
      </c>
      <c r="W11" s="18">
        <v>16698</v>
      </c>
    </row>
    <row r="12" spans="1:23" x14ac:dyDescent="0.25">
      <c r="A12" s="42"/>
      <c r="B12" s="10"/>
      <c r="C12" s="10"/>
      <c r="D12" s="10"/>
      <c r="E12" s="10"/>
      <c r="F12" s="10"/>
      <c r="G12" s="10"/>
      <c r="H12" s="10"/>
      <c r="I12" s="10"/>
      <c r="J12" s="10"/>
      <c r="K12" s="10"/>
      <c r="L12" s="18"/>
      <c r="M12" s="18"/>
      <c r="N12" s="18"/>
      <c r="O12" s="68" t="s">
        <v>98</v>
      </c>
      <c r="P12" s="69">
        <v>127</v>
      </c>
      <c r="Q12" s="69">
        <v>8</v>
      </c>
      <c r="R12" s="69">
        <v>138</v>
      </c>
      <c r="T12" s="1"/>
      <c r="U12" s="39"/>
      <c r="V12" s="39"/>
      <c r="W12" s="39"/>
    </row>
    <row r="13" spans="1:23" x14ac:dyDescent="0.25">
      <c r="A13" s="38" t="s">
        <v>55</v>
      </c>
      <c r="B13" s="39">
        <v>448</v>
      </c>
      <c r="C13" s="39">
        <v>97</v>
      </c>
      <c r="D13" s="39">
        <v>169</v>
      </c>
      <c r="E13" s="39">
        <v>143</v>
      </c>
      <c r="F13" s="39">
        <v>165</v>
      </c>
      <c r="G13" s="39">
        <v>236</v>
      </c>
      <c r="H13" s="39">
        <v>85</v>
      </c>
      <c r="I13" s="39">
        <v>39</v>
      </c>
      <c r="J13" s="39">
        <v>12</v>
      </c>
      <c r="K13" s="39">
        <v>1392</v>
      </c>
      <c r="L13" s="18"/>
      <c r="M13" s="18"/>
      <c r="N13" s="18"/>
      <c r="O13" s="68" t="s">
        <v>99</v>
      </c>
      <c r="P13" s="69">
        <v>0</v>
      </c>
      <c r="Q13" s="69">
        <v>0</v>
      </c>
      <c r="R13" s="69">
        <v>0</v>
      </c>
      <c r="T13" s="1" t="s">
        <v>129</v>
      </c>
      <c r="U13" s="39"/>
      <c r="V13" s="39"/>
      <c r="W13" s="39"/>
    </row>
    <row r="14" spans="1:23" x14ac:dyDescent="0.25">
      <c r="A14" s="38" t="s">
        <v>68</v>
      </c>
      <c r="B14" s="39">
        <v>183</v>
      </c>
      <c r="C14" s="39">
        <v>41</v>
      </c>
      <c r="D14" s="39">
        <v>53</v>
      </c>
      <c r="E14" s="39">
        <v>48</v>
      </c>
      <c r="F14" s="39">
        <v>51</v>
      </c>
      <c r="G14" s="39">
        <v>78</v>
      </c>
      <c r="H14" s="39">
        <v>47</v>
      </c>
      <c r="I14" s="39">
        <v>20</v>
      </c>
      <c r="J14" s="39">
        <v>4</v>
      </c>
      <c r="K14" s="39">
        <v>532</v>
      </c>
      <c r="L14" s="18"/>
      <c r="M14" s="18"/>
      <c r="N14" s="18"/>
      <c r="O14" s="68" t="s">
        <v>100</v>
      </c>
      <c r="P14" s="69">
        <v>0</v>
      </c>
      <c r="Q14" s="69">
        <v>0</v>
      </c>
      <c r="R14" s="69">
        <v>0</v>
      </c>
      <c r="T14" s="87" t="s">
        <v>12</v>
      </c>
      <c r="U14" s="18">
        <v>503</v>
      </c>
      <c r="V14" s="18">
        <v>423</v>
      </c>
      <c r="W14" s="18">
        <v>927</v>
      </c>
    </row>
    <row r="15" spans="1:23" x14ac:dyDescent="0.25">
      <c r="A15" s="38" t="s">
        <v>56</v>
      </c>
      <c r="B15" s="39">
        <v>96</v>
      </c>
      <c r="C15" s="39">
        <v>92</v>
      </c>
      <c r="D15" s="39">
        <v>115</v>
      </c>
      <c r="E15" s="39">
        <v>108</v>
      </c>
      <c r="F15" s="39">
        <v>136</v>
      </c>
      <c r="G15" s="39">
        <v>215</v>
      </c>
      <c r="H15" s="39">
        <v>256</v>
      </c>
      <c r="I15" s="39">
        <v>97</v>
      </c>
      <c r="J15" s="39">
        <v>24</v>
      </c>
      <c r="K15" s="39">
        <v>1139</v>
      </c>
      <c r="L15" s="18"/>
      <c r="M15" s="18"/>
      <c r="N15" s="18"/>
      <c r="O15" s="68" t="s">
        <v>101</v>
      </c>
      <c r="P15" s="69">
        <v>0</v>
      </c>
      <c r="Q15" s="69">
        <v>4</v>
      </c>
      <c r="R15" s="69">
        <v>4</v>
      </c>
      <c r="T15" s="87" t="s">
        <v>130</v>
      </c>
      <c r="U15" s="18">
        <v>1087</v>
      </c>
      <c r="V15" s="18">
        <v>1124</v>
      </c>
      <c r="W15" s="18">
        <v>2217</v>
      </c>
    </row>
    <row r="16" spans="1:23" x14ac:dyDescent="0.25">
      <c r="A16" s="38" t="s">
        <v>57</v>
      </c>
      <c r="B16" s="39">
        <v>52</v>
      </c>
      <c r="C16" s="39">
        <v>69</v>
      </c>
      <c r="D16" s="39">
        <v>84</v>
      </c>
      <c r="E16" s="39">
        <v>106</v>
      </c>
      <c r="F16" s="39">
        <v>122</v>
      </c>
      <c r="G16" s="39">
        <v>181</v>
      </c>
      <c r="H16" s="39">
        <v>464</v>
      </c>
      <c r="I16" s="39">
        <v>301</v>
      </c>
      <c r="J16" s="39">
        <v>59</v>
      </c>
      <c r="K16" s="39">
        <v>1429</v>
      </c>
      <c r="L16" s="21"/>
      <c r="M16" s="21"/>
      <c r="N16" s="21"/>
      <c r="O16" s="68" t="s">
        <v>102</v>
      </c>
      <c r="P16" s="69">
        <v>2074</v>
      </c>
      <c r="Q16" s="69">
        <v>1919</v>
      </c>
      <c r="R16" s="69">
        <v>3989</v>
      </c>
      <c r="T16" s="87" t="s">
        <v>131</v>
      </c>
      <c r="U16" s="18">
        <v>492</v>
      </c>
      <c r="V16" s="18">
        <v>515</v>
      </c>
      <c r="W16" s="18">
        <v>1005</v>
      </c>
    </row>
    <row r="17" spans="1:23" x14ac:dyDescent="0.25">
      <c r="A17" s="38" t="s">
        <v>58</v>
      </c>
      <c r="B17" s="39">
        <v>44</v>
      </c>
      <c r="C17" s="39">
        <v>69</v>
      </c>
      <c r="D17" s="39">
        <v>98</v>
      </c>
      <c r="E17" s="39">
        <v>116</v>
      </c>
      <c r="F17" s="39">
        <v>123</v>
      </c>
      <c r="G17" s="39">
        <v>197</v>
      </c>
      <c r="H17" s="39">
        <v>311</v>
      </c>
      <c r="I17" s="39">
        <v>231</v>
      </c>
      <c r="J17" s="39">
        <v>71</v>
      </c>
      <c r="K17" s="39">
        <v>1256</v>
      </c>
      <c r="L17" s="18"/>
      <c r="M17" s="18"/>
      <c r="N17" s="18"/>
      <c r="O17" s="68" t="s">
        <v>103</v>
      </c>
      <c r="P17" s="69">
        <v>157</v>
      </c>
      <c r="Q17" s="69">
        <v>133</v>
      </c>
      <c r="R17" s="69">
        <v>292</v>
      </c>
      <c r="T17" s="87" t="s">
        <v>29</v>
      </c>
      <c r="U17" s="18">
        <v>420</v>
      </c>
      <c r="V17" s="18">
        <v>402</v>
      </c>
      <c r="W17" s="18">
        <v>827</v>
      </c>
    </row>
    <row r="18" spans="1:23" x14ac:dyDescent="0.25">
      <c r="A18" s="38" t="s">
        <v>59</v>
      </c>
      <c r="B18" s="39">
        <v>36</v>
      </c>
      <c r="C18" s="39">
        <v>86</v>
      </c>
      <c r="D18" s="39">
        <v>119</v>
      </c>
      <c r="E18" s="39">
        <v>136</v>
      </c>
      <c r="F18" s="39">
        <v>133</v>
      </c>
      <c r="G18" s="39">
        <v>150</v>
      </c>
      <c r="H18" s="39">
        <v>257</v>
      </c>
      <c r="I18" s="39">
        <v>119</v>
      </c>
      <c r="J18" s="39">
        <v>41</v>
      </c>
      <c r="K18" s="39">
        <v>1082</v>
      </c>
      <c r="L18" s="18"/>
      <c r="M18" s="18"/>
      <c r="N18" s="18"/>
      <c r="O18" s="68" t="s">
        <v>104</v>
      </c>
      <c r="P18" s="69">
        <v>104</v>
      </c>
      <c r="Q18" s="69">
        <v>6</v>
      </c>
      <c r="R18" s="69">
        <v>107</v>
      </c>
      <c r="T18" s="88" t="s">
        <v>132</v>
      </c>
      <c r="U18" s="18">
        <v>786</v>
      </c>
      <c r="V18" s="18">
        <v>825</v>
      </c>
      <c r="W18" s="18">
        <v>1617</v>
      </c>
    </row>
    <row r="19" spans="1:23" x14ac:dyDescent="0.25">
      <c r="A19" s="38" t="s">
        <v>60</v>
      </c>
      <c r="B19" s="39">
        <v>14</v>
      </c>
      <c r="C19" s="39">
        <v>92</v>
      </c>
      <c r="D19" s="39">
        <v>96</v>
      </c>
      <c r="E19" s="39">
        <v>122</v>
      </c>
      <c r="F19" s="39">
        <v>154</v>
      </c>
      <c r="G19" s="39">
        <v>152</v>
      </c>
      <c r="H19" s="39">
        <v>143</v>
      </c>
      <c r="I19" s="39">
        <v>79</v>
      </c>
      <c r="J19" s="39">
        <v>15</v>
      </c>
      <c r="K19" s="39">
        <v>867</v>
      </c>
      <c r="L19" s="18"/>
      <c r="M19" s="18"/>
      <c r="N19" s="18"/>
      <c r="O19" s="68" t="s">
        <v>105</v>
      </c>
      <c r="P19" s="69">
        <v>15</v>
      </c>
      <c r="Q19" s="69">
        <v>0</v>
      </c>
      <c r="R19" s="69">
        <v>21</v>
      </c>
      <c r="T19" s="88" t="s">
        <v>133</v>
      </c>
      <c r="U19" s="18">
        <v>919</v>
      </c>
      <c r="V19" s="18">
        <v>997</v>
      </c>
      <c r="W19" s="18">
        <v>1915</v>
      </c>
    </row>
    <row r="20" spans="1:23" x14ac:dyDescent="0.25">
      <c r="A20" s="38" t="s">
        <v>61</v>
      </c>
      <c r="B20" s="39">
        <v>10</v>
      </c>
      <c r="C20" s="39">
        <v>76</v>
      </c>
      <c r="D20" s="39">
        <v>109</v>
      </c>
      <c r="E20" s="39">
        <v>143</v>
      </c>
      <c r="F20" s="39">
        <v>160</v>
      </c>
      <c r="G20" s="39">
        <v>154</v>
      </c>
      <c r="H20" s="39">
        <v>98</v>
      </c>
      <c r="I20" s="39">
        <v>32</v>
      </c>
      <c r="J20" s="39">
        <v>13</v>
      </c>
      <c r="K20" s="39">
        <v>799</v>
      </c>
      <c r="L20" s="18"/>
      <c r="M20" s="18"/>
      <c r="N20" s="18"/>
      <c r="O20" s="68" t="s">
        <v>106</v>
      </c>
      <c r="P20" s="69">
        <v>10</v>
      </c>
      <c r="Q20" s="69">
        <v>4</v>
      </c>
      <c r="R20" s="69">
        <v>11</v>
      </c>
      <c r="T20" s="88" t="s">
        <v>134</v>
      </c>
      <c r="U20" s="18">
        <v>1146</v>
      </c>
      <c r="V20" s="18">
        <v>1141</v>
      </c>
      <c r="W20" s="18">
        <v>2294</v>
      </c>
    </row>
    <row r="21" spans="1:23" x14ac:dyDescent="0.25">
      <c r="A21" s="38" t="s">
        <v>62</v>
      </c>
      <c r="B21" s="39">
        <v>4</v>
      </c>
      <c r="C21" s="39">
        <v>51</v>
      </c>
      <c r="D21" s="39">
        <v>117</v>
      </c>
      <c r="E21" s="39">
        <v>147</v>
      </c>
      <c r="F21" s="39">
        <v>199</v>
      </c>
      <c r="G21" s="39">
        <v>162</v>
      </c>
      <c r="H21" s="39">
        <v>90</v>
      </c>
      <c r="I21" s="39">
        <v>31</v>
      </c>
      <c r="J21" s="39">
        <v>11</v>
      </c>
      <c r="K21" s="39">
        <v>815</v>
      </c>
      <c r="L21" s="18"/>
      <c r="M21" s="18"/>
      <c r="N21" s="18"/>
      <c r="O21" s="68" t="s">
        <v>107</v>
      </c>
      <c r="P21" s="69">
        <v>97</v>
      </c>
      <c r="Q21" s="69">
        <v>21</v>
      </c>
      <c r="R21" s="69">
        <v>121</v>
      </c>
      <c r="T21" s="88" t="s">
        <v>135</v>
      </c>
      <c r="U21" s="18">
        <v>1125</v>
      </c>
      <c r="V21" s="18">
        <v>1172</v>
      </c>
      <c r="W21" s="18">
        <v>2293</v>
      </c>
    </row>
    <row r="22" spans="1:23" x14ac:dyDescent="0.25">
      <c r="A22" s="38" t="s">
        <v>63</v>
      </c>
      <c r="B22" s="39">
        <v>0</v>
      </c>
      <c r="C22" s="39">
        <v>27</v>
      </c>
      <c r="D22" s="39">
        <v>85</v>
      </c>
      <c r="E22" s="39">
        <v>108</v>
      </c>
      <c r="F22" s="39">
        <v>139</v>
      </c>
      <c r="G22" s="39">
        <v>111</v>
      </c>
      <c r="H22" s="39">
        <v>48</v>
      </c>
      <c r="I22" s="39">
        <v>15</v>
      </c>
      <c r="J22" s="39">
        <v>0</v>
      </c>
      <c r="K22" s="39">
        <v>524</v>
      </c>
      <c r="L22" s="21"/>
      <c r="M22" s="21"/>
      <c r="N22" s="21"/>
      <c r="O22" s="68" t="s">
        <v>108</v>
      </c>
      <c r="P22" s="69">
        <v>89</v>
      </c>
      <c r="Q22" s="69">
        <v>81</v>
      </c>
      <c r="R22" s="69">
        <v>169</v>
      </c>
      <c r="T22" s="88" t="s">
        <v>136</v>
      </c>
      <c r="U22" s="18">
        <v>1130</v>
      </c>
      <c r="V22" s="18">
        <v>1035</v>
      </c>
      <c r="W22" s="18">
        <v>2159</v>
      </c>
    </row>
    <row r="23" spans="1:23" x14ac:dyDescent="0.25">
      <c r="A23" s="38" t="s">
        <v>64</v>
      </c>
      <c r="B23" s="39">
        <v>3</v>
      </c>
      <c r="C23" s="39">
        <v>24</v>
      </c>
      <c r="D23" s="39">
        <v>93</v>
      </c>
      <c r="E23" s="39">
        <v>125</v>
      </c>
      <c r="F23" s="39">
        <v>153</v>
      </c>
      <c r="G23" s="39">
        <v>112</v>
      </c>
      <c r="H23" s="39">
        <v>25</v>
      </c>
      <c r="I23" s="39">
        <v>4</v>
      </c>
      <c r="J23" s="39">
        <v>0</v>
      </c>
      <c r="K23" s="39">
        <v>542</v>
      </c>
      <c r="L23" s="18"/>
      <c r="M23" s="18"/>
      <c r="N23" s="18"/>
      <c r="O23" s="70" t="s">
        <v>109</v>
      </c>
      <c r="P23" s="71">
        <v>2705</v>
      </c>
      <c r="Q23" s="71">
        <v>2199</v>
      </c>
      <c r="R23" s="71">
        <v>4908</v>
      </c>
      <c r="T23" s="88" t="s">
        <v>137</v>
      </c>
      <c r="U23" s="18">
        <v>591</v>
      </c>
      <c r="V23" s="18">
        <v>557</v>
      </c>
      <c r="W23" s="18">
        <v>1145</v>
      </c>
    </row>
    <row r="24" spans="1:23" x14ac:dyDescent="0.25">
      <c r="A24" s="38" t="s">
        <v>65</v>
      </c>
      <c r="B24" s="39">
        <v>0</v>
      </c>
      <c r="C24" s="39">
        <v>3</v>
      </c>
      <c r="D24" s="39">
        <v>82</v>
      </c>
      <c r="E24" s="39">
        <v>103</v>
      </c>
      <c r="F24" s="39">
        <v>163</v>
      </c>
      <c r="G24" s="39">
        <v>88</v>
      </c>
      <c r="H24" s="39">
        <v>18</v>
      </c>
      <c r="I24" s="39">
        <v>4</v>
      </c>
      <c r="J24" s="39">
        <v>0</v>
      </c>
      <c r="K24" s="39">
        <v>455</v>
      </c>
      <c r="L24" s="18"/>
      <c r="M24" s="18"/>
      <c r="N24" s="18"/>
      <c r="O24" s="72"/>
      <c r="T24" s="88" t="s">
        <v>138</v>
      </c>
      <c r="U24" s="18">
        <v>148</v>
      </c>
      <c r="V24" s="18">
        <v>152</v>
      </c>
      <c r="W24" s="18">
        <v>298</v>
      </c>
    </row>
    <row r="25" spans="1:23" x14ac:dyDescent="0.25">
      <c r="A25" s="38" t="s">
        <v>66</v>
      </c>
      <c r="B25" s="39">
        <v>0</v>
      </c>
      <c r="C25" s="39">
        <v>24</v>
      </c>
      <c r="D25" s="39">
        <v>194</v>
      </c>
      <c r="E25" s="39">
        <v>226</v>
      </c>
      <c r="F25" s="39">
        <v>269</v>
      </c>
      <c r="G25" s="39">
        <v>158</v>
      </c>
      <c r="H25" s="39">
        <v>30</v>
      </c>
      <c r="I25" s="39">
        <v>0</v>
      </c>
      <c r="J25" s="39">
        <v>3</v>
      </c>
      <c r="K25" s="39">
        <v>905</v>
      </c>
      <c r="L25" s="18"/>
      <c r="M25" s="18"/>
      <c r="N25" s="18"/>
      <c r="O25" s="56" t="s">
        <v>110</v>
      </c>
      <c r="T25" s="10"/>
      <c r="U25" s="39"/>
      <c r="V25" s="39"/>
      <c r="W25" s="39"/>
    </row>
    <row r="26" spans="1:23" x14ac:dyDescent="0.25">
      <c r="A26" s="38" t="s">
        <v>67</v>
      </c>
      <c r="B26" s="39">
        <v>0</v>
      </c>
      <c r="C26" s="39">
        <v>8</v>
      </c>
      <c r="D26" s="39">
        <v>58</v>
      </c>
      <c r="E26" s="39">
        <v>107</v>
      </c>
      <c r="F26" s="39">
        <v>107</v>
      </c>
      <c r="G26" s="39">
        <v>70</v>
      </c>
      <c r="H26" s="39">
        <v>25</v>
      </c>
      <c r="I26" s="39">
        <v>12</v>
      </c>
      <c r="J26" s="39">
        <v>3</v>
      </c>
      <c r="K26" s="39">
        <v>384</v>
      </c>
      <c r="L26" s="18"/>
      <c r="M26" s="18"/>
      <c r="N26" s="18"/>
      <c r="O26" s="68" t="s">
        <v>111</v>
      </c>
      <c r="T26" s="10" t="s">
        <v>139</v>
      </c>
      <c r="U26" s="39"/>
      <c r="V26" s="39"/>
      <c r="W26" s="39"/>
    </row>
    <row r="27" spans="1:23" x14ac:dyDescent="0.25">
      <c r="L27" s="18"/>
      <c r="M27" s="18"/>
      <c r="N27" s="18"/>
      <c r="O27" s="73" t="s">
        <v>98</v>
      </c>
      <c r="P27" s="69">
        <v>9</v>
      </c>
      <c r="Q27" s="69">
        <v>3</v>
      </c>
      <c r="R27" s="69">
        <v>13</v>
      </c>
      <c r="T27" s="88" t="s">
        <v>140</v>
      </c>
      <c r="U27" s="18">
        <v>7594</v>
      </c>
      <c r="V27" s="18">
        <v>7870</v>
      </c>
      <c r="W27" s="18">
        <v>15468</v>
      </c>
    </row>
    <row r="28" spans="1:23" x14ac:dyDescent="0.25">
      <c r="A28" s="10" t="s">
        <v>73</v>
      </c>
      <c r="B28" s="39">
        <v>123</v>
      </c>
      <c r="C28" s="39">
        <v>67</v>
      </c>
      <c r="D28" s="39">
        <v>149</v>
      </c>
      <c r="E28" s="39">
        <v>177</v>
      </c>
      <c r="F28" s="39">
        <v>227</v>
      </c>
      <c r="G28" s="39">
        <v>232</v>
      </c>
      <c r="H28" s="39">
        <v>265</v>
      </c>
      <c r="I28" s="39">
        <v>158</v>
      </c>
      <c r="J28" s="39">
        <v>42</v>
      </c>
      <c r="K28" s="39">
        <v>1437</v>
      </c>
      <c r="L28" s="21"/>
      <c r="M28" s="21"/>
      <c r="N28" s="21"/>
      <c r="O28" s="73" t="s">
        <v>99</v>
      </c>
      <c r="P28" s="69">
        <v>0</v>
      </c>
      <c r="Q28" s="69">
        <v>0</v>
      </c>
      <c r="R28" s="69">
        <v>0</v>
      </c>
      <c r="T28" s="88" t="s">
        <v>141</v>
      </c>
      <c r="U28" s="18">
        <v>773</v>
      </c>
      <c r="V28" s="18">
        <v>459</v>
      </c>
      <c r="W28" s="18">
        <v>1231</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1005</v>
      </c>
      <c r="C30" s="40">
        <v>827</v>
      </c>
      <c r="D30" s="40">
        <v>1617</v>
      </c>
      <c r="E30" s="40">
        <v>1915</v>
      </c>
      <c r="F30" s="40">
        <v>2294</v>
      </c>
      <c r="G30" s="40">
        <v>2293</v>
      </c>
      <c r="H30" s="40">
        <v>2159</v>
      </c>
      <c r="I30" s="40">
        <v>1145</v>
      </c>
      <c r="J30" s="40">
        <v>298</v>
      </c>
      <c r="K30" s="40">
        <v>13557</v>
      </c>
      <c r="L30" s="18"/>
      <c r="M30" s="18"/>
      <c r="N30" s="18"/>
      <c r="O30" s="73" t="s">
        <v>102</v>
      </c>
      <c r="P30" s="69">
        <v>18</v>
      </c>
      <c r="Q30" s="69">
        <v>25</v>
      </c>
      <c r="R30" s="69">
        <v>44</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v>
      </c>
      <c r="Q31" s="69">
        <v>0</v>
      </c>
      <c r="R31" s="69">
        <v>3</v>
      </c>
      <c r="T31" s="88" t="s">
        <v>143</v>
      </c>
      <c r="U31" s="18">
        <v>178</v>
      </c>
      <c r="V31" s="18">
        <v>205</v>
      </c>
      <c r="W31" s="18">
        <v>382</v>
      </c>
    </row>
    <row r="32" spans="1:23" x14ac:dyDescent="0.25">
      <c r="A32" s="41" t="s">
        <v>69</v>
      </c>
      <c r="L32" s="18"/>
      <c r="M32" s="18"/>
      <c r="N32" s="18"/>
      <c r="O32" s="73" t="s">
        <v>107</v>
      </c>
      <c r="P32" s="69">
        <v>0</v>
      </c>
      <c r="Q32" s="69">
        <v>0</v>
      </c>
      <c r="R32" s="69">
        <v>4</v>
      </c>
      <c r="T32" s="88" t="s">
        <v>144</v>
      </c>
      <c r="U32" s="18">
        <v>9</v>
      </c>
      <c r="V32" s="18">
        <v>3</v>
      </c>
      <c r="W32" s="18">
        <v>10</v>
      </c>
    </row>
    <row r="33" spans="1:23" x14ac:dyDescent="0.25">
      <c r="L33" s="18"/>
      <c r="M33" s="18"/>
      <c r="N33" s="18"/>
      <c r="O33" s="74" t="s">
        <v>31</v>
      </c>
      <c r="P33" s="71">
        <v>27</v>
      </c>
      <c r="Q33" s="71">
        <v>33</v>
      </c>
      <c r="R33" s="71">
        <v>59</v>
      </c>
      <c r="T33" s="88" t="s">
        <v>145</v>
      </c>
      <c r="U33" s="18">
        <v>0</v>
      </c>
      <c r="V33" s="18">
        <v>3</v>
      </c>
      <c r="W33" s="18">
        <v>7</v>
      </c>
    </row>
    <row r="34" spans="1:23" x14ac:dyDescent="0.25">
      <c r="A34" s="8" t="s">
        <v>70</v>
      </c>
      <c r="L34" s="21"/>
      <c r="M34" s="21"/>
      <c r="N34" s="21"/>
      <c r="O34" s="68" t="s">
        <v>112</v>
      </c>
      <c r="T34" s="23" t="s">
        <v>31</v>
      </c>
      <c r="U34" s="21">
        <v>187</v>
      </c>
      <c r="V34" s="21">
        <v>203</v>
      </c>
      <c r="W34" s="21">
        <v>393</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v>
      </c>
      <c r="Q37" s="69">
        <v>3</v>
      </c>
      <c r="R37" s="69">
        <v>4</v>
      </c>
      <c r="T37" s="88" t="s">
        <v>147</v>
      </c>
      <c r="U37" s="18">
        <v>6095</v>
      </c>
      <c r="V37" s="18">
        <v>6091</v>
      </c>
      <c r="W37" s="18">
        <v>12186</v>
      </c>
    </row>
    <row r="38" spans="1:23" x14ac:dyDescent="0.25">
      <c r="A38" s="99" t="s">
        <v>81</v>
      </c>
      <c r="B38" s="103">
        <f>SUM(B28:D28)</f>
        <v>339</v>
      </c>
      <c r="C38" s="103">
        <f>SUM(B13:D13)</f>
        <v>714</v>
      </c>
      <c r="D38" s="103">
        <f>SUM(B14:D18)</f>
        <v>1237</v>
      </c>
      <c r="E38" s="104">
        <f>SUM(B19:D21)</f>
        <v>569</v>
      </c>
      <c r="F38" s="104">
        <f>SUM(B22:D26)</f>
        <v>601</v>
      </c>
      <c r="G38" s="103">
        <f>SUM(B38:F38)</f>
        <v>3460</v>
      </c>
      <c r="H38" s="105">
        <f>SUM(C38:F38)</f>
        <v>3121</v>
      </c>
      <c r="L38" s="18"/>
      <c r="M38" s="18"/>
      <c r="N38" s="18"/>
      <c r="O38" s="73" t="s">
        <v>103</v>
      </c>
      <c r="P38" s="69">
        <v>3</v>
      </c>
      <c r="Q38" s="69">
        <v>0</v>
      </c>
      <c r="R38" s="69">
        <v>3</v>
      </c>
      <c r="T38" s="88" t="s">
        <v>148</v>
      </c>
      <c r="U38" s="18">
        <v>1468</v>
      </c>
      <c r="V38" s="18">
        <v>1530</v>
      </c>
      <c r="W38" s="18">
        <v>3001</v>
      </c>
    </row>
    <row r="39" spans="1:23" x14ac:dyDescent="0.25">
      <c r="A39" s="99" t="s">
        <v>82</v>
      </c>
      <c r="B39" s="103">
        <f>SUM(C28:D28)</f>
        <v>216</v>
      </c>
      <c r="C39" s="103">
        <f>SUM(C13:D13)</f>
        <v>266</v>
      </c>
      <c r="D39" s="103">
        <f>SUM(C14:D18)</f>
        <v>826</v>
      </c>
      <c r="E39" s="104">
        <f>SUM(C19:D21)</f>
        <v>541</v>
      </c>
      <c r="F39" s="104">
        <f>SUM(C22:D26)</f>
        <v>598</v>
      </c>
      <c r="G39" s="103">
        <f t="shared" ref="G39:G41" si="0">SUM(B39:F39)</f>
        <v>2447</v>
      </c>
      <c r="H39" s="105">
        <f t="shared" ref="H39:H41" si="1">SUM(C39:F39)</f>
        <v>2231</v>
      </c>
      <c r="L39" s="18"/>
      <c r="M39" s="18"/>
      <c r="N39" s="18" t="e">
        <f>+H50:H51+H76:H98</f>
        <v>#VALUE!</v>
      </c>
      <c r="O39" s="73" t="s">
        <v>107</v>
      </c>
      <c r="P39" s="69">
        <v>0</v>
      </c>
      <c r="Q39" s="69">
        <v>0</v>
      </c>
      <c r="R39" s="69">
        <v>0</v>
      </c>
      <c r="T39" s="10"/>
      <c r="U39" s="39"/>
      <c r="V39" s="39"/>
      <c r="W39" s="39"/>
    </row>
    <row r="40" spans="1:23" ht="14.45" customHeight="1" x14ac:dyDescent="0.25">
      <c r="A40" s="106" t="s">
        <v>83</v>
      </c>
      <c r="B40" s="107">
        <f>SUM(E28:F28)</f>
        <v>404</v>
      </c>
      <c r="C40" s="107">
        <f>SUM(E13:F13)</f>
        <v>308</v>
      </c>
      <c r="D40" s="107">
        <f>SUM(E14:F18)</f>
        <v>1079</v>
      </c>
      <c r="E40" s="108">
        <f>SUM(E19:F21)</f>
        <v>925</v>
      </c>
      <c r="F40" s="108">
        <f>SUM(E22:F26)</f>
        <v>1500</v>
      </c>
      <c r="G40" s="103">
        <f t="shared" si="0"/>
        <v>4216</v>
      </c>
      <c r="H40" s="105">
        <f t="shared" si="1"/>
        <v>3812</v>
      </c>
      <c r="L40" s="22"/>
      <c r="M40" s="22"/>
      <c r="N40" s="22"/>
      <c r="O40" s="74" t="s">
        <v>31</v>
      </c>
      <c r="P40" s="71">
        <v>3</v>
      </c>
      <c r="Q40" s="71">
        <v>3</v>
      </c>
      <c r="R40" s="71">
        <v>10</v>
      </c>
      <c r="T40" s="10" t="s">
        <v>149</v>
      </c>
      <c r="U40" s="39"/>
      <c r="V40" s="39"/>
      <c r="W40" s="39"/>
    </row>
    <row r="41" spans="1:23" x14ac:dyDescent="0.25">
      <c r="A41" s="99" t="s">
        <v>84</v>
      </c>
      <c r="B41" s="103">
        <f>SUM(G28:J28)</f>
        <v>697</v>
      </c>
      <c r="C41" s="103">
        <f>SUM(G13:J13)</f>
        <v>372</v>
      </c>
      <c r="D41" s="103">
        <f>SUM(G14:J18)</f>
        <v>3123</v>
      </c>
      <c r="E41" s="104">
        <f>SUM(G19:J21)</f>
        <v>980</v>
      </c>
      <c r="F41" s="104">
        <f>SUM(G22:J26)</f>
        <v>726</v>
      </c>
      <c r="G41" s="103">
        <f t="shared" si="0"/>
        <v>5898</v>
      </c>
      <c r="H41" s="105">
        <f t="shared" si="1"/>
        <v>5201</v>
      </c>
      <c r="L41" s="25"/>
      <c r="M41" s="25"/>
      <c r="N41" s="25"/>
      <c r="O41" s="68" t="s">
        <v>113</v>
      </c>
      <c r="P41" s="69">
        <v>26</v>
      </c>
      <c r="Q41" s="69">
        <v>6</v>
      </c>
      <c r="R41" s="69">
        <v>37</v>
      </c>
      <c r="T41" s="88" t="s">
        <v>150</v>
      </c>
      <c r="U41" s="18">
        <v>7424</v>
      </c>
      <c r="V41" s="18">
        <v>7468</v>
      </c>
      <c r="W41" s="18">
        <v>14894</v>
      </c>
    </row>
    <row r="42" spans="1:23" x14ac:dyDescent="0.25">
      <c r="A42" s="109" t="s">
        <v>92</v>
      </c>
      <c r="B42" s="107">
        <f>B38+SUM(B40:B41)</f>
        <v>1440</v>
      </c>
      <c r="C42" s="107">
        <f t="shared" ref="C42:H42" si="2">C38+SUM(C40:C41)</f>
        <v>1394</v>
      </c>
      <c r="D42" s="107">
        <f t="shared" si="2"/>
        <v>5439</v>
      </c>
      <c r="E42" s="107">
        <f t="shared" si="2"/>
        <v>2474</v>
      </c>
      <c r="F42" s="107">
        <f t="shared" si="2"/>
        <v>2827</v>
      </c>
      <c r="G42" s="107">
        <f t="shared" si="2"/>
        <v>13574</v>
      </c>
      <c r="H42" s="110">
        <f t="shared" si="2"/>
        <v>12134</v>
      </c>
      <c r="L42" s="18"/>
      <c r="M42" s="18"/>
      <c r="N42" s="18"/>
      <c r="O42" s="70" t="s">
        <v>114</v>
      </c>
      <c r="P42" s="71">
        <v>60</v>
      </c>
      <c r="Q42" s="71">
        <v>43</v>
      </c>
      <c r="R42" s="71">
        <v>103</v>
      </c>
      <c r="T42" s="88" t="s">
        <v>151</v>
      </c>
      <c r="U42" s="18">
        <v>218</v>
      </c>
      <c r="V42" s="18">
        <v>274</v>
      </c>
      <c r="W42" s="18">
        <v>491</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7121</v>
      </c>
      <c r="V44" s="18">
        <v>7177</v>
      </c>
      <c r="W44" s="18">
        <v>14302</v>
      </c>
    </row>
    <row r="45" spans="1:23" x14ac:dyDescent="0.25">
      <c r="A45" s="114" t="s">
        <v>126</v>
      </c>
      <c r="B45" s="103">
        <f>SUM(W14:W24)</f>
        <v>16697</v>
      </c>
      <c r="C45" s="103"/>
      <c r="D45" s="103"/>
      <c r="E45" s="112"/>
      <c r="F45" s="113"/>
      <c r="G45" s="103"/>
      <c r="H45" s="105"/>
      <c r="L45" s="18"/>
      <c r="M45" s="18"/>
      <c r="N45" s="18"/>
      <c r="O45" s="68" t="s">
        <v>116</v>
      </c>
      <c r="P45" s="69">
        <v>9</v>
      </c>
      <c r="Q45" s="69">
        <v>14</v>
      </c>
      <c r="R45" s="69">
        <v>23</v>
      </c>
      <c r="T45" s="10"/>
      <c r="U45" s="39"/>
      <c r="V45" s="39"/>
      <c r="W45" s="39"/>
    </row>
    <row r="46" spans="1:23" x14ac:dyDescent="0.25">
      <c r="A46" s="106" t="s">
        <v>74</v>
      </c>
      <c r="B46" s="107">
        <f>SUM(W16:W24)</f>
        <v>13553</v>
      </c>
      <c r="C46" s="107"/>
      <c r="D46" s="107"/>
      <c r="E46" s="115"/>
      <c r="F46" s="115"/>
      <c r="G46" s="107"/>
      <c r="H46" s="110"/>
      <c r="L46" s="27"/>
      <c r="M46" s="27"/>
      <c r="N46" s="27"/>
      <c r="O46" s="68" t="s">
        <v>117</v>
      </c>
      <c r="P46" s="69">
        <v>3</v>
      </c>
      <c r="Q46" s="69">
        <v>0</v>
      </c>
      <c r="R46" s="69">
        <v>3</v>
      </c>
      <c r="T46" s="41" t="s">
        <v>153</v>
      </c>
      <c r="U46" s="39"/>
      <c r="V46" s="39"/>
      <c r="W46" s="39"/>
    </row>
    <row r="47" spans="1:23" x14ac:dyDescent="0.25">
      <c r="A47" s="106" t="s">
        <v>75</v>
      </c>
      <c r="B47" s="104">
        <f>SUM(W17:W24)</f>
        <v>12548</v>
      </c>
      <c r="C47" s="104"/>
      <c r="D47" s="104"/>
      <c r="E47" s="115"/>
      <c r="F47" s="115"/>
      <c r="G47" s="104"/>
      <c r="H47" s="116"/>
      <c r="L47" s="27"/>
      <c r="M47" s="27"/>
      <c r="N47" s="27"/>
      <c r="O47" s="68" t="s">
        <v>118</v>
      </c>
      <c r="P47" s="69">
        <v>3</v>
      </c>
      <c r="Q47" s="69">
        <v>0</v>
      </c>
      <c r="R47" s="69">
        <v>3</v>
      </c>
      <c r="T47" s="8" t="s">
        <v>154</v>
      </c>
      <c r="U47" s="39"/>
      <c r="V47" s="39"/>
      <c r="W47" s="39"/>
    </row>
    <row r="48" spans="1:23" x14ac:dyDescent="0.25">
      <c r="A48" s="117"/>
      <c r="B48" s="104"/>
      <c r="C48" s="104"/>
      <c r="D48" s="104"/>
      <c r="E48" s="115"/>
      <c r="F48" s="115"/>
      <c r="G48" s="104"/>
      <c r="H48" s="116"/>
      <c r="L48" s="27"/>
      <c r="M48" s="27"/>
      <c r="N48" s="27"/>
      <c r="O48" s="70" t="s">
        <v>119</v>
      </c>
      <c r="P48" s="71">
        <v>17</v>
      </c>
      <c r="Q48" s="71">
        <v>14</v>
      </c>
      <c r="R48" s="71">
        <v>26</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2.4816358943815762E-2</v>
      </c>
      <c r="C50" s="53" t="s">
        <v>165</v>
      </c>
      <c r="D50" s="53"/>
      <c r="E50" s="53" t="s">
        <v>166</v>
      </c>
      <c r="F50" s="124">
        <f>R27/(R23+R42+R48)</f>
        <v>2.5809013301568394E-3</v>
      </c>
      <c r="G50" s="53"/>
      <c r="H50" s="122"/>
      <c r="L50" s="25"/>
      <c r="M50" s="25"/>
      <c r="N50" s="25"/>
      <c r="O50" s="56" t="s">
        <v>120</v>
      </c>
      <c r="P50" s="69">
        <v>161</v>
      </c>
      <c r="Q50" s="69">
        <v>214</v>
      </c>
      <c r="R50" s="69">
        <v>371</v>
      </c>
      <c r="T50" s="8" t="s">
        <v>157</v>
      </c>
      <c r="U50" s="39"/>
      <c r="V50" s="39"/>
      <c r="W50" s="39"/>
    </row>
    <row r="51" spans="1:23" x14ac:dyDescent="0.25">
      <c r="A51" s="123" t="s">
        <v>98</v>
      </c>
      <c r="B51" s="124">
        <f>(R12+R27+R40+R46)/(R23+R42+R48)</f>
        <v>3.255906293428628E-2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472</v>
      </c>
      <c r="Q52" s="69">
        <v>440</v>
      </c>
      <c r="R52" s="69">
        <v>916</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5.7806170146463075E-2</v>
      </c>
      <c r="D54" s="125"/>
      <c r="E54" s="125"/>
      <c r="F54" s="125"/>
      <c r="G54" s="125"/>
      <c r="H54" s="126"/>
      <c r="O54" s="56" t="s">
        <v>122</v>
      </c>
      <c r="P54" s="69">
        <v>64</v>
      </c>
      <c r="Q54" s="69">
        <v>28</v>
      </c>
      <c r="R54" s="69">
        <v>91</v>
      </c>
      <c r="T54" s="91" t="s">
        <v>161</v>
      </c>
      <c r="U54" s="90"/>
      <c r="V54" s="90"/>
      <c r="W54" s="90"/>
    </row>
    <row r="55" spans="1:23" x14ac:dyDescent="0.25">
      <c r="A55" s="128" t="s">
        <v>169</v>
      </c>
      <c r="B55" s="125"/>
      <c r="C55" s="132">
        <f>R50/B46</f>
        <v>2.7374013133623552E-2</v>
      </c>
      <c r="D55" s="125"/>
      <c r="E55" s="125"/>
      <c r="F55" s="125"/>
      <c r="G55" s="125"/>
      <c r="H55" s="126"/>
      <c r="T55" s="8" t="s">
        <v>162</v>
      </c>
      <c r="U55" s="90"/>
      <c r="V55" s="90"/>
      <c r="W55" s="90"/>
    </row>
    <row r="56" spans="1:23" x14ac:dyDescent="0.25">
      <c r="A56" s="128" t="s">
        <v>170</v>
      </c>
      <c r="B56" s="125"/>
      <c r="C56" s="132">
        <f>R50/B47</f>
        <v>2.956646477526299E-2</v>
      </c>
      <c r="D56" s="125"/>
      <c r="E56" s="125"/>
      <c r="F56" s="125"/>
      <c r="G56" s="125"/>
      <c r="H56" s="126"/>
      <c r="O56" s="75" t="s">
        <v>31</v>
      </c>
      <c r="P56" s="76">
        <v>3477</v>
      </c>
      <c r="Q56" s="76">
        <v>2945</v>
      </c>
      <c r="R56" s="76">
        <v>6418</v>
      </c>
      <c r="T56" s="8" t="s">
        <v>163</v>
      </c>
      <c r="U56" s="90"/>
      <c r="V56" s="90"/>
      <c r="W56" s="90"/>
    </row>
    <row r="57" spans="1:23" ht="15.75" thickBot="1" x14ac:dyDescent="0.3">
      <c r="A57" s="129" t="s">
        <v>171</v>
      </c>
      <c r="B57" s="130"/>
      <c r="C57" s="133">
        <f>R50/B45</f>
        <v>2.2219560400071871E-2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6835B8B8-9FBB-4900-A1C3-75FA2D83F17D}"/>
    <hyperlink ref="J3" r:id="rId1" tooltip="Personal Income" xr:uid="{DB5FCCE0-6C19-4F52-95F7-FDD8255827B2}"/>
    <hyperlink ref="K4" r:id="rId2" tooltip="Age" xr:uid="{9495F881-D6ED-4494-AAF7-00B13F066C48}"/>
    <hyperlink ref="K5" r:id="rId3" tooltip="Sex" xr:uid="{48B7FBA3-D18E-4E96-A6AD-74AF0766DCE7}"/>
    <hyperlink ref="K1" location="'List of Tables (1) '!A1" tooltip="List of tables" display="List of tables" xr:uid="{38DB8D18-5053-49EB-81A1-85EE95C8E6F4}"/>
    <hyperlink ref="R3" r:id="rId4" tooltip="Method of Travel to Work" xr:uid="{5E4AF8C6-5AEC-4CAF-B647-5CD6BC4313EC}"/>
    <hyperlink ref="R4" r:id="rId5" tooltip="Sex" xr:uid="{F538E8AC-8C41-4803-9836-F7614AB80FA0}"/>
    <hyperlink ref="R1" location="'List of Tables (1) '!A1" tooltip="List of tables" display="List of tables" xr:uid="{2305CCC0-0070-4579-9CB4-C366ED3561F3}"/>
  </hyperlinks>
  <pageMargins left="0.7" right="0.7" top="0.75" bottom="0.75" header="0.3" footer="0.3"/>
  <pageSetup paperSize="9" orientation="portrait" r:id="rId6"/>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49EAE-2D82-4899-9EDF-B5805FF36CF2}">
  <dimension ref="A1:W70"/>
  <sheetViews>
    <sheetView workbookViewId="0">
      <selection activeCell="O1" sqref="O1:R59"/>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201</v>
      </c>
      <c r="B2" s="10"/>
      <c r="C2" s="10"/>
      <c r="D2" s="10"/>
      <c r="J2" s="33"/>
      <c r="K2" s="6" t="s">
        <v>3</v>
      </c>
      <c r="L2" s="3"/>
      <c r="M2" s="3"/>
      <c r="N2" s="6"/>
      <c r="O2" s="57" t="s">
        <v>201</v>
      </c>
      <c r="P2" s="55"/>
      <c r="Q2" s="58"/>
      <c r="R2" s="6" t="s">
        <v>3</v>
      </c>
      <c r="T2" s="5" t="s">
        <v>201</v>
      </c>
      <c r="U2" s="81"/>
      <c r="V2" s="81"/>
      <c r="W2" s="6"/>
    </row>
    <row r="3" spans="1:23" ht="9.9499999999999993" customHeight="1" x14ac:dyDescent="0.25">
      <c r="J3" s="155" t="s">
        <v>42</v>
      </c>
      <c r="K3" s="155"/>
      <c r="L3" s="9"/>
      <c r="M3" s="10"/>
      <c r="N3" s="149"/>
      <c r="Q3" s="58"/>
      <c r="R3" s="4" t="s">
        <v>93</v>
      </c>
      <c r="T3" s="5"/>
      <c r="U3" s="81"/>
      <c r="V3" s="81"/>
      <c r="W3" s="149"/>
    </row>
    <row r="4" spans="1:23" ht="11.1" customHeight="1" x14ac:dyDescent="0.25">
      <c r="A4" s="12" t="s">
        <v>71</v>
      </c>
      <c r="J4" s="33"/>
      <c r="K4" s="149" t="s">
        <v>4</v>
      </c>
      <c r="L4" s="3"/>
      <c r="M4" s="10"/>
      <c r="N4" s="149"/>
      <c r="O4" s="59" t="s">
        <v>94</v>
      </c>
      <c r="P4" s="60"/>
      <c r="Q4" s="60"/>
      <c r="R4" s="4" t="s">
        <v>6</v>
      </c>
      <c r="T4" s="82" t="s">
        <v>127</v>
      </c>
      <c r="U4" s="81"/>
      <c r="V4" s="81"/>
      <c r="W4" s="4"/>
    </row>
    <row r="5" spans="1:23" ht="9.9499999999999993" customHeight="1" x14ac:dyDescent="0.25">
      <c r="A5" s="10" t="s">
        <v>43</v>
      </c>
      <c r="B5" s="12"/>
      <c r="C5" s="12"/>
      <c r="D5" s="12"/>
      <c r="E5" s="12"/>
      <c r="J5" s="12"/>
      <c r="K5" s="149"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106</v>
      </c>
      <c r="Q11" s="69">
        <v>89</v>
      </c>
      <c r="R11" s="69">
        <v>199</v>
      </c>
      <c r="T11" s="1" t="s">
        <v>128</v>
      </c>
      <c r="U11" s="18">
        <v>10425</v>
      </c>
      <c r="V11" s="18">
        <v>10688</v>
      </c>
      <c r="W11" s="18">
        <v>21121</v>
      </c>
    </row>
    <row r="12" spans="1:23" ht="9.75" customHeight="1" x14ac:dyDescent="0.25">
      <c r="A12" s="42"/>
      <c r="B12" s="10"/>
      <c r="C12" s="10"/>
      <c r="D12" s="10"/>
      <c r="E12" s="10"/>
      <c r="F12" s="10"/>
      <c r="G12" s="10"/>
      <c r="H12" s="10"/>
      <c r="I12" s="10"/>
      <c r="J12" s="10"/>
      <c r="K12" s="10"/>
      <c r="L12" s="18"/>
      <c r="M12" s="18"/>
      <c r="N12" s="18"/>
      <c r="O12" s="68" t="s">
        <v>98</v>
      </c>
      <c r="P12" s="69">
        <v>358</v>
      </c>
      <c r="Q12" s="69">
        <v>195</v>
      </c>
      <c r="R12" s="69">
        <v>551</v>
      </c>
      <c r="T12" s="1"/>
      <c r="U12" s="39"/>
      <c r="V12" s="39"/>
      <c r="W12" s="39"/>
    </row>
    <row r="13" spans="1:23" ht="9.9499999999999993" customHeight="1" x14ac:dyDescent="0.25">
      <c r="A13" s="38" t="s">
        <v>55</v>
      </c>
      <c r="B13" s="39">
        <v>770</v>
      </c>
      <c r="C13" s="39">
        <v>250</v>
      </c>
      <c r="D13" s="39">
        <v>149</v>
      </c>
      <c r="E13" s="39">
        <v>213</v>
      </c>
      <c r="F13" s="39">
        <v>231</v>
      </c>
      <c r="G13" s="39">
        <v>170</v>
      </c>
      <c r="H13" s="39">
        <v>131</v>
      </c>
      <c r="I13" s="39">
        <v>48</v>
      </c>
      <c r="J13" s="39">
        <v>8</v>
      </c>
      <c r="K13" s="39">
        <v>1970</v>
      </c>
      <c r="L13" s="18"/>
      <c r="M13" s="18"/>
      <c r="N13" s="18"/>
      <c r="O13" s="68" t="s">
        <v>99</v>
      </c>
      <c r="P13" s="69">
        <v>0</v>
      </c>
      <c r="Q13" s="69">
        <v>0</v>
      </c>
      <c r="R13" s="69">
        <v>0</v>
      </c>
      <c r="T13" s="1" t="s">
        <v>129</v>
      </c>
      <c r="U13" s="39"/>
      <c r="V13" s="39"/>
      <c r="W13" s="39"/>
    </row>
    <row r="14" spans="1:23" ht="9.9499999999999993" customHeight="1" x14ac:dyDescent="0.25">
      <c r="A14" s="38" t="s">
        <v>68</v>
      </c>
      <c r="B14" s="39">
        <v>435</v>
      </c>
      <c r="C14" s="39">
        <v>222</v>
      </c>
      <c r="D14" s="39">
        <v>49</v>
      </c>
      <c r="E14" s="39">
        <v>61</v>
      </c>
      <c r="F14" s="39">
        <v>62</v>
      </c>
      <c r="G14" s="39">
        <v>64</v>
      </c>
      <c r="H14" s="39">
        <v>56</v>
      </c>
      <c r="I14" s="39">
        <v>19</v>
      </c>
      <c r="J14" s="39">
        <v>7</v>
      </c>
      <c r="K14" s="39">
        <v>978</v>
      </c>
      <c r="L14" s="18"/>
      <c r="M14" s="18"/>
      <c r="N14" s="18"/>
      <c r="O14" s="68" t="s">
        <v>100</v>
      </c>
      <c r="P14" s="69">
        <v>0</v>
      </c>
      <c r="Q14" s="69">
        <v>0</v>
      </c>
      <c r="R14" s="69">
        <v>0</v>
      </c>
      <c r="T14" s="87" t="s">
        <v>12</v>
      </c>
      <c r="U14" s="18">
        <v>513</v>
      </c>
      <c r="V14" s="18">
        <v>489</v>
      </c>
      <c r="W14" s="18">
        <v>1002</v>
      </c>
    </row>
    <row r="15" spans="1:23" ht="9.9499999999999993" customHeight="1" x14ac:dyDescent="0.25">
      <c r="A15" s="38" t="s">
        <v>56</v>
      </c>
      <c r="B15" s="39">
        <v>126</v>
      </c>
      <c r="C15" s="39">
        <v>260</v>
      </c>
      <c r="D15" s="39">
        <v>97</v>
      </c>
      <c r="E15" s="39">
        <v>57</v>
      </c>
      <c r="F15" s="39">
        <v>78</v>
      </c>
      <c r="G15" s="39">
        <v>85</v>
      </c>
      <c r="H15" s="39">
        <v>98</v>
      </c>
      <c r="I15" s="39">
        <v>63</v>
      </c>
      <c r="J15" s="39">
        <v>34</v>
      </c>
      <c r="K15" s="39">
        <v>896</v>
      </c>
      <c r="L15" s="18"/>
      <c r="M15" s="18"/>
      <c r="N15" s="18"/>
      <c r="O15" s="68" t="s">
        <v>101</v>
      </c>
      <c r="P15" s="69">
        <v>12</v>
      </c>
      <c r="Q15" s="69">
        <v>6</v>
      </c>
      <c r="R15" s="69">
        <v>22</v>
      </c>
      <c r="T15" s="87" t="s">
        <v>130</v>
      </c>
      <c r="U15" s="18">
        <v>1701</v>
      </c>
      <c r="V15" s="18">
        <v>1483</v>
      </c>
      <c r="W15" s="18">
        <v>3184</v>
      </c>
    </row>
    <row r="16" spans="1:23" ht="9.9499999999999993" customHeight="1" x14ac:dyDescent="0.25">
      <c r="A16" s="38" t="s">
        <v>57</v>
      </c>
      <c r="B16" s="39">
        <v>44</v>
      </c>
      <c r="C16" s="39">
        <v>145</v>
      </c>
      <c r="D16" s="39">
        <v>65</v>
      </c>
      <c r="E16" s="39">
        <v>61</v>
      </c>
      <c r="F16" s="39">
        <v>66</v>
      </c>
      <c r="G16" s="39">
        <v>93</v>
      </c>
      <c r="H16" s="39">
        <v>130</v>
      </c>
      <c r="I16" s="39">
        <v>97</v>
      </c>
      <c r="J16" s="39">
        <v>46</v>
      </c>
      <c r="K16" s="39">
        <v>756</v>
      </c>
      <c r="L16" s="21"/>
      <c r="M16" s="21"/>
      <c r="N16" s="21"/>
      <c r="O16" s="68" t="s">
        <v>102</v>
      </c>
      <c r="P16" s="69">
        <v>3133</v>
      </c>
      <c r="Q16" s="69">
        <v>2608</v>
      </c>
      <c r="R16" s="69">
        <v>5746</v>
      </c>
      <c r="T16" s="87" t="s">
        <v>131</v>
      </c>
      <c r="U16" s="18">
        <v>786</v>
      </c>
      <c r="V16" s="18">
        <v>738</v>
      </c>
      <c r="W16" s="18">
        <v>1527</v>
      </c>
    </row>
    <row r="17" spans="1:23" ht="9.9499999999999993" customHeight="1" x14ac:dyDescent="0.25">
      <c r="A17" s="38" t="s">
        <v>58</v>
      </c>
      <c r="B17" s="39">
        <v>26</v>
      </c>
      <c r="C17" s="39">
        <v>114</v>
      </c>
      <c r="D17" s="39">
        <v>75</v>
      </c>
      <c r="E17" s="39">
        <v>86</v>
      </c>
      <c r="F17" s="39">
        <v>76</v>
      </c>
      <c r="G17" s="39">
        <v>108</v>
      </c>
      <c r="H17" s="39">
        <v>173</v>
      </c>
      <c r="I17" s="39">
        <v>171</v>
      </c>
      <c r="J17" s="39">
        <v>158</v>
      </c>
      <c r="K17" s="39">
        <v>984</v>
      </c>
      <c r="L17" s="18"/>
      <c r="M17" s="18"/>
      <c r="N17" s="18"/>
      <c r="O17" s="68" t="s">
        <v>103</v>
      </c>
      <c r="P17" s="69">
        <v>160</v>
      </c>
      <c r="Q17" s="69">
        <v>278</v>
      </c>
      <c r="R17" s="69">
        <v>437</v>
      </c>
      <c r="T17" s="87" t="s">
        <v>29</v>
      </c>
      <c r="U17" s="18">
        <v>849</v>
      </c>
      <c r="V17" s="18">
        <v>688</v>
      </c>
      <c r="W17" s="18">
        <v>1535</v>
      </c>
    </row>
    <row r="18" spans="1:23" ht="9.9499999999999993" customHeight="1" x14ac:dyDescent="0.25">
      <c r="A18" s="38" t="s">
        <v>59</v>
      </c>
      <c r="B18" s="39">
        <v>11</v>
      </c>
      <c r="C18" s="39">
        <v>104</v>
      </c>
      <c r="D18" s="39">
        <v>107</v>
      </c>
      <c r="E18" s="39">
        <v>72</v>
      </c>
      <c r="F18" s="39">
        <v>82</v>
      </c>
      <c r="G18" s="39">
        <v>117</v>
      </c>
      <c r="H18" s="39">
        <v>166</v>
      </c>
      <c r="I18" s="39">
        <v>100</v>
      </c>
      <c r="J18" s="39">
        <v>67</v>
      </c>
      <c r="K18" s="39">
        <v>833</v>
      </c>
      <c r="L18" s="18"/>
      <c r="M18" s="18"/>
      <c r="N18" s="18"/>
      <c r="O18" s="68" t="s">
        <v>104</v>
      </c>
      <c r="P18" s="69">
        <v>12</v>
      </c>
      <c r="Q18" s="69">
        <v>0</v>
      </c>
      <c r="R18" s="69">
        <v>14</v>
      </c>
      <c r="T18" s="88" t="s">
        <v>132</v>
      </c>
      <c r="U18" s="18">
        <v>930</v>
      </c>
      <c r="V18" s="18">
        <v>848</v>
      </c>
      <c r="W18" s="18">
        <v>1779</v>
      </c>
    </row>
    <row r="19" spans="1:23" ht="9.9499999999999993" customHeight="1" x14ac:dyDescent="0.25">
      <c r="A19" s="38" t="s">
        <v>60</v>
      </c>
      <c r="B19" s="39">
        <v>12</v>
      </c>
      <c r="C19" s="39">
        <v>68</v>
      </c>
      <c r="D19" s="39">
        <v>91</v>
      </c>
      <c r="E19" s="39">
        <v>92</v>
      </c>
      <c r="F19" s="39">
        <v>105</v>
      </c>
      <c r="G19" s="39">
        <v>120</v>
      </c>
      <c r="H19" s="39">
        <v>158</v>
      </c>
      <c r="I19" s="39">
        <v>85</v>
      </c>
      <c r="J19" s="39">
        <v>48</v>
      </c>
      <c r="K19" s="39">
        <v>765</v>
      </c>
      <c r="L19" s="18"/>
      <c r="M19" s="18"/>
      <c r="N19" s="18"/>
      <c r="O19" s="68" t="s">
        <v>105</v>
      </c>
      <c r="P19" s="69">
        <v>51</v>
      </c>
      <c r="Q19" s="69">
        <v>0</v>
      </c>
      <c r="R19" s="69">
        <v>50</v>
      </c>
      <c r="T19" s="88" t="s">
        <v>133</v>
      </c>
      <c r="U19" s="18">
        <v>1133</v>
      </c>
      <c r="V19" s="18">
        <v>1281</v>
      </c>
      <c r="W19" s="18">
        <v>2415</v>
      </c>
    </row>
    <row r="20" spans="1:23" ht="9.9499999999999993" customHeight="1" x14ac:dyDescent="0.25">
      <c r="A20" s="38" t="s">
        <v>61</v>
      </c>
      <c r="B20" s="39">
        <v>7</v>
      </c>
      <c r="C20" s="39">
        <v>75</v>
      </c>
      <c r="D20" s="39">
        <v>97</v>
      </c>
      <c r="E20" s="39">
        <v>107</v>
      </c>
      <c r="F20" s="39">
        <v>119</v>
      </c>
      <c r="G20" s="39">
        <v>122</v>
      </c>
      <c r="H20" s="39">
        <v>141</v>
      </c>
      <c r="I20" s="39">
        <v>84</v>
      </c>
      <c r="J20" s="39">
        <v>36</v>
      </c>
      <c r="K20" s="39">
        <v>787</v>
      </c>
      <c r="L20" s="18"/>
      <c r="M20" s="18"/>
      <c r="N20" s="18"/>
      <c r="O20" s="68" t="s">
        <v>106</v>
      </c>
      <c r="P20" s="69">
        <v>264</v>
      </c>
      <c r="Q20" s="69">
        <v>68</v>
      </c>
      <c r="R20" s="69">
        <v>327</v>
      </c>
      <c r="T20" s="88" t="s">
        <v>134</v>
      </c>
      <c r="U20" s="18">
        <v>1477</v>
      </c>
      <c r="V20" s="18">
        <v>1610</v>
      </c>
      <c r="W20" s="18">
        <v>3086</v>
      </c>
    </row>
    <row r="21" spans="1:23" ht="9.9499999999999993" customHeight="1" x14ac:dyDescent="0.25">
      <c r="A21" s="38" t="s">
        <v>62</v>
      </c>
      <c r="B21" s="39">
        <v>6</v>
      </c>
      <c r="C21" s="39">
        <v>99</v>
      </c>
      <c r="D21" s="39">
        <v>153</v>
      </c>
      <c r="E21" s="39">
        <v>127</v>
      </c>
      <c r="F21" s="39">
        <v>158</v>
      </c>
      <c r="G21" s="39">
        <v>184</v>
      </c>
      <c r="H21" s="39">
        <v>202</v>
      </c>
      <c r="I21" s="39">
        <v>88</v>
      </c>
      <c r="J21" s="39">
        <v>29</v>
      </c>
      <c r="K21" s="39">
        <v>1049</v>
      </c>
      <c r="L21" s="18"/>
      <c r="M21" s="18"/>
      <c r="N21" s="18"/>
      <c r="O21" s="68" t="s">
        <v>107</v>
      </c>
      <c r="P21" s="69">
        <v>65</v>
      </c>
      <c r="Q21" s="69">
        <v>17</v>
      </c>
      <c r="R21" s="69">
        <v>84</v>
      </c>
      <c r="T21" s="88" t="s">
        <v>135</v>
      </c>
      <c r="U21" s="18">
        <v>1291</v>
      </c>
      <c r="V21" s="18">
        <v>1470</v>
      </c>
      <c r="W21" s="18">
        <v>2763</v>
      </c>
    </row>
    <row r="22" spans="1:23" ht="9.9499999999999993" customHeight="1" x14ac:dyDescent="0.25">
      <c r="A22" s="38" t="s">
        <v>63</v>
      </c>
      <c r="B22" s="39">
        <v>0</v>
      </c>
      <c r="C22" s="39">
        <v>47</v>
      </c>
      <c r="D22" s="39">
        <v>169</v>
      </c>
      <c r="E22" s="39">
        <v>121</v>
      </c>
      <c r="F22" s="39">
        <v>158</v>
      </c>
      <c r="G22" s="39">
        <v>170</v>
      </c>
      <c r="H22" s="39">
        <v>120</v>
      </c>
      <c r="I22" s="39">
        <v>46</v>
      </c>
      <c r="J22" s="39">
        <v>19</v>
      </c>
      <c r="K22" s="39">
        <v>842</v>
      </c>
      <c r="L22" s="21"/>
      <c r="M22" s="21"/>
      <c r="N22" s="21"/>
      <c r="O22" s="68" t="s">
        <v>108</v>
      </c>
      <c r="P22" s="69">
        <v>225</v>
      </c>
      <c r="Q22" s="69">
        <v>152</v>
      </c>
      <c r="R22" s="69">
        <v>378</v>
      </c>
      <c r="T22" s="88" t="s">
        <v>136</v>
      </c>
      <c r="U22" s="18">
        <v>1062</v>
      </c>
      <c r="V22" s="18">
        <v>1114</v>
      </c>
      <c r="W22" s="18">
        <v>2173</v>
      </c>
    </row>
    <row r="23" spans="1:23" ht="9.9499999999999993" customHeight="1" x14ac:dyDescent="0.25">
      <c r="A23" s="38" t="s">
        <v>64</v>
      </c>
      <c r="B23" s="39">
        <v>0</v>
      </c>
      <c r="C23" s="39">
        <v>33</v>
      </c>
      <c r="D23" s="39">
        <v>141</v>
      </c>
      <c r="E23" s="39">
        <v>174</v>
      </c>
      <c r="F23" s="39">
        <v>183</v>
      </c>
      <c r="G23" s="39">
        <v>182</v>
      </c>
      <c r="H23" s="39">
        <v>125</v>
      </c>
      <c r="I23" s="39">
        <v>46</v>
      </c>
      <c r="J23" s="39">
        <v>9</v>
      </c>
      <c r="K23" s="39">
        <v>881</v>
      </c>
      <c r="L23" s="18"/>
      <c r="M23" s="18"/>
      <c r="N23" s="18"/>
      <c r="O23" s="70" t="s">
        <v>109</v>
      </c>
      <c r="P23" s="71">
        <v>4387</v>
      </c>
      <c r="Q23" s="71">
        <v>3421</v>
      </c>
      <c r="R23" s="71">
        <v>7807</v>
      </c>
      <c r="T23" s="88" t="s">
        <v>137</v>
      </c>
      <c r="U23" s="18">
        <v>492</v>
      </c>
      <c r="V23" s="18">
        <v>587</v>
      </c>
      <c r="W23" s="18">
        <v>1083</v>
      </c>
    </row>
    <row r="24" spans="1:23" ht="9.9499999999999993" customHeight="1" x14ac:dyDescent="0.25">
      <c r="A24" s="38" t="s">
        <v>65</v>
      </c>
      <c r="B24" s="39">
        <v>3</v>
      </c>
      <c r="C24" s="39">
        <v>14</v>
      </c>
      <c r="D24" s="39">
        <v>123</v>
      </c>
      <c r="E24" s="39">
        <v>85</v>
      </c>
      <c r="F24" s="39">
        <v>172</v>
      </c>
      <c r="G24" s="39">
        <v>141</v>
      </c>
      <c r="H24" s="39">
        <v>94</v>
      </c>
      <c r="I24" s="39">
        <v>22</v>
      </c>
      <c r="J24" s="39">
        <v>4</v>
      </c>
      <c r="K24" s="39">
        <v>666</v>
      </c>
      <c r="L24" s="18"/>
      <c r="M24" s="18"/>
      <c r="N24" s="18"/>
      <c r="O24" s="72"/>
      <c r="T24" s="88" t="s">
        <v>138</v>
      </c>
      <c r="U24" s="18">
        <v>189</v>
      </c>
      <c r="V24" s="18">
        <v>389</v>
      </c>
      <c r="W24" s="18">
        <v>574</v>
      </c>
    </row>
    <row r="25" spans="1:23" ht="9.9499999999999993" customHeight="1" x14ac:dyDescent="0.25">
      <c r="A25" s="38" t="s">
        <v>66</v>
      </c>
      <c r="B25" s="39">
        <v>0</v>
      </c>
      <c r="C25" s="39">
        <v>16</v>
      </c>
      <c r="D25" s="39">
        <v>202</v>
      </c>
      <c r="E25" s="39">
        <v>282</v>
      </c>
      <c r="F25" s="39">
        <v>377</v>
      </c>
      <c r="G25" s="39">
        <v>349</v>
      </c>
      <c r="H25" s="39">
        <v>159</v>
      </c>
      <c r="I25" s="39">
        <v>65</v>
      </c>
      <c r="J25" s="39">
        <v>21</v>
      </c>
      <c r="K25" s="39">
        <v>1465</v>
      </c>
      <c r="L25" s="18"/>
      <c r="M25" s="18"/>
      <c r="N25" s="18"/>
      <c r="O25" s="56" t="s">
        <v>110</v>
      </c>
      <c r="T25" s="10"/>
      <c r="U25" s="39"/>
      <c r="V25" s="39"/>
      <c r="W25" s="39"/>
    </row>
    <row r="26" spans="1:23" ht="9.9499999999999993" customHeight="1" x14ac:dyDescent="0.25">
      <c r="A26" s="38" t="s">
        <v>67</v>
      </c>
      <c r="B26" s="39">
        <v>0</v>
      </c>
      <c r="C26" s="39">
        <v>10</v>
      </c>
      <c r="D26" s="39">
        <v>131</v>
      </c>
      <c r="E26" s="39">
        <v>738</v>
      </c>
      <c r="F26" s="39">
        <v>1036</v>
      </c>
      <c r="G26" s="39">
        <v>687</v>
      </c>
      <c r="H26" s="39">
        <v>282</v>
      </c>
      <c r="I26" s="39">
        <v>54</v>
      </c>
      <c r="J26" s="39">
        <v>26</v>
      </c>
      <c r="K26" s="39">
        <v>2969</v>
      </c>
      <c r="L26" s="18"/>
      <c r="M26" s="18"/>
      <c r="N26" s="18"/>
      <c r="O26" s="68" t="s">
        <v>111</v>
      </c>
      <c r="T26" s="10" t="s">
        <v>139</v>
      </c>
      <c r="U26" s="39"/>
      <c r="V26" s="39"/>
      <c r="W26" s="39"/>
    </row>
    <row r="27" spans="1:23" ht="6.75" customHeight="1" x14ac:dyDescent="0.25">
      <c r="L27" s="18"/>
      <c r="M27" s="18"/>
      <c r="N27" s="18"/>
      <c r="O27" s="73" t="s">
        <v>98</v>
      </c>
      <c r="P27" s="69">
        <v>21</v>
      </c>
      <c r="Q27" s="69">
        <v>22</v>
      </c>
      <c r="R27" s="69">
        <v>43</v>
      </c>
      <c r="T27" s="88" t="s">
        <v>140</v>
      </c>
      <c r="U27" s="18">
        <v>9920</v>
      </c>
      <c r="V27" s="18">
        <v>10287</v>
      </c>
      <c r="W27" s="18">
        <v>20205</v>
      </c>
    </row>
    <row r="28" spans="1:23" ht="9.9499999999999993" customHeight="1" x14ac:dyDescent="0.25">
      <c r="A28" s="10" t="s">
        <v>73</v>
      </c>
      <c r="B28" s="39">
        <v>78</v>
      </c>
      <c r="C28" s="39">
        <v>82</v>
      </c>
      <c r="D28" s="39">
        <v>124</v>
      </c>
      <c r="E28" s="39">
        <v>143</v>
      </c>
      <c r="F28" s="39">
        <v>187</v>
      </c>
      <c r="G28" s="39">
        <v>179</v>
      </c>
      <c r="H28" s="39">
        <v>133</v>
      </c>
      <c r="I28" s="39">
        <v>88</v>
      </c>
      <c r="J28" s="39">
        <v>74</v>
      </c>
      <c r="K28" s="39">
        <v>1088</v>
      </c>
      <c r="L28" s="21"/>
      <c r="M28" s="21"/>
      <c r="N28" s="21"/>
      <c r="O28" s="73" t="s">
        <v>99</v>
      </c>
      <c r="P28" s="69">
        <v>0</v>
      </c>
      <c r="Q28" s="69">
        <v>0</v>
      </c>
      <c r="R28" s="69">
        <v>0</v>
      </c>
      <c r="T28" s="88" t="s">
        <v>141</v>
      </c>
      <c r="U28" s="18">
        <v>511</v>
      </c>
      <c r="V28" s="18">
        <v>406</v>
      </c>
      <c r="W28" s="18">
        <v>913</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1527</v>
      </c>
      <c r="C30" s="40">
        <v>1535</v>
      </c>
      <c r="D30" s="40">
        <v>1779</v>
      </c>
      <c r="E30" s="40">
        <v>2415</v>
      </c>
      <c r="F30" s="40">
        <v>3086</v>
      </c>
      <c r="G30" s="40">
        <v>2763</v>
      </c>
      <c r="H30" s="40">
        <v>2173</v>
      </c>
      <c r="I30" s="40">
        <v>1083</v>
      </c>
      <c r="J30" s="40">
        <v>574</v>
      </c>
      <c r="K30" s="40">
        <v>16932</v>
      </c>
      <c r="L30" s="18"/>
      <c r="M30" s="18"/>
      <c r="N30" s="18"/>
      <c r="O30" s="73" t="s">
        <v>102</v>
      </c>
      <c r="P30" s="69">
        <v>18</v>
      </c>
      <c r="Q30" s="69">
        <v>29</v>
      </c>
      <c r="R30" s="69">
        <v>40</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0</v>
      </c>
      <c r="Q31" s="69">
        <v>7</v>
      </c>
      <c r="R31" s="69">
        <v>10</v>
      </c>
      <c r="T31" s="88" t="s">
        <v>143</v>
      </c>
      <c r="U31" s="18">
        <v>36</v>
      </c>
      <c r="V31" s="18">
        <v>21</v>
      </c>
      <c r="W31" s="18">
        <v>60</v>
      </c>
    </row>
    <row r="32" spans="1:23" ht="9.9499999999999993" customHeight="1" x14ac:dyDescent="0.25">
      <c r="A32" s="41" t="s">
        <v>69</v>
      </c>
      <c r="L32" s="18"/>
      <c r="M32" s="18"/>
      <c r="N32" s="18"/>
      <c r="O32" s="73" t="s">
        <v>107</v>
      </c>
      <c r="P32" s="69">
        <v>0</v>
      </c>
      <c r="Q32" s="69">
        <v>0</v>
      </c>
      <c r="R32" s="69">
        <v>3</v>
      </c>
      <c r="T32" s="88" t="s">
        <v>144</v>
      </c>
      <c r="U32" s="18">
        <v>0</v>
      </c>
      <c r="V32" s="18">
        <v>3</v>
      </c>
      <c r="W32" s="18">
        <v>3</v>
      </c>
    </row>
    <row r="33" spans="1:23" ht="9.9499999999999993" customHeight="1" x14ac:dyDescent="0.25">
      <c r="L33" s="18"/>
      <c r="M33" s="18"/>
      <c r="N33" s="18"/>
      <c r="O33" s="74" t="s">
        <v>31</v>
      </c>
      <c r="P33" s="71">
        <v>44</v>
      </c>
      <c r="Q33" s="71">
        <v>58</v>
      </c>
      <c r="R33" s="71">
        <v>101</v>
      </c>
      <c r="T33" s="88" t="s">
        <v>145</v>
      </c>
      <c r="U33" s="18">
        <v>0</v>
      </c>
      <c r="V33" s="18">
        <v>0</v>
      </c>
      <c r="W33" s="18">
        <v>5</v>
      </c>
    </row>
    <row r="34" spans="1:23" x14ac:dyDescent="0.25">
      <c r="A34" s="8" t="s">
        <v>70</v>
      </c>
      <c r="L34" s="21"/>
      <c r="M34" s="21"/>
      <c r="N34" s="21"/>
      <c r="O34" s="68" t="s">
        <v>112</v>
      </c>
      <c r="T34" s="23" t="s">
        <v>31</v>
      </c>
      <c r="U34" s="21">
        <v>37</v>
      </c>
      <c r="V34" s="21">
        <v>23</v>
      </c>
      <c r="W34" s="21">
        <v>62</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6</v>
      </c>
      <c r="Q37" s="69">
        <v>13</v>
      </c>
      <c r="R37" s="69">
        <v>15</v>
      </c>
      <c r="T37" s="88" t="s">
        <v>147</v>
      </c>
      <c r="U37" s="18">
        <v>6700</v>
      </c>
      <c r="V37" s="18">
        <v>6741</v>
      </c>
      <c r="W37" s="18">
        <v>13437</v>
      </c>
    </row>
    <row r="38" spans="1:23" x14ac:dyDescent="0.25">
      <c r="A38" s="99" t="s">
        <v>81</v>
      </c>
      <c r="B38" s="103">
        <f>SUM(B28:D28)</f>
        <v>284</v>
      </c>
      <c r="C38" s="103">
        <f>SUM(B13:D13)</f>
        <v>1169</v>
      </c>
      <c r="D38" s="103">
        <f>SUM(B14:D18)</f>
        <v>1880</v>
      </c>
      <c r="E38" s="104">
        <f>SUM(B19:D21)</f>
        <v>608</v>
      </c>
      <c r="F38" s="104">
        <f>SUM(B22:D26)</f>
        <v>889</v>
      </c>
      <c r="G38" s="103">
        <f>SUM(B38:F38)</f>
        <v>4830</v>
      </c>
      <c r="H38" s="105">
        <f>SUM(C38:F38)</f>
        <v>4546</v>
      </c>
      <c r="L38" s="18"/>
      <c r="M38" s="18"/>
      <c r="N38" s="18"/>
      <c r="O38" s="73" t="s">
        <v>103</v>
      </c>
      <c r="P38" s="69">
        <v>3</v>
      </c>
      <c r="Q38" s="69">
        <v>10</v>
      </c>
      <c r="R38" s="69">
        <v>18</v>
      </c>
      <c r="T38" s="88" t="s">
        <v>148</v>
      </c>
      <c r="U38" s="18">
        <v>3235</v>
      </c>
      <c r="V38" s="18">
        <v>3475</v>
      </c>
      <c r="W38" s="18">
        <v>6711</v>
      </c>
    </row>
    <row r="39" spans="1:23" x14ac:dyDescent="0.25">
      <c r="A39" s="99" t="s">
        <v>82</v>
      </c>
      <c r="B39" s="103">
        <f>SUM(C28:D28)</f>
        <v>206</v>
      </c>
      <c r="C39" s="103">
        <f>SUM(C13:D13)</f>
        <v>399</v>
      </c>
      <c r="D39" s="103">
        <f>SUM(C14:D18)</f>
        <v>1238</v>
      </c>
      <c r="E39" s="104">
        <f>SUM(C19:D21)</f>
        <v>583</v>
      </c>
      <c r="F39" s="104">
        <f>SUM(C22:D26)</f>
        <v>886</v>
      </c>
      <c r="G39" s="103">
        <f t="shared" ref="G39:G41" si="0">SUM(B39:F39)</f>
        <v>3312</v>
      </c>
      <c r="H39" s="105">
        <f t="shared" ref="H39:H41" si="1">SUM(C39:F39)</f>
        <v>3106</v>
      </c>
      <c r="L39" s="18"/>
      <c r="M39" s="18"/>
      <c r="N39" s="18" t="e">
        <f>+H50:H51+H76:H98</f>
        <v>#VALUE!</v>
      </c>
      <c r="O39" s="73" t="s">
        <v>107</v>
      </c>
      <c r="P39" s="69">
        <v>14</v>
      </c>
      <c r="Q39" s="69">
        <v>6</v>
      </c>
      <c r="R39" s="69">
        <v>16</v>
      </c>
      <c r="T39" s="10"/>
      <c r="U39" s="39"/>
      <c r="V39" s="39"/>
      <c r="W39" s="39"/>
    </row>
    <row r="40" spans="1:23" ht="14.45" customHeight="1" x14ac:dyDescent="0.25">
      <c r="A40" s="106" t="s">
        <v>83</v>
      </c>
      <c r="B40" s="107">
        <f>SUM(E28:F28)</f>
        <v>330</v>
      </c>
      <c r="C40" s="107">
        <f>SUM(E13:F13)</f>
        <v>444</v>
      </c>
      <c r="D40" s="107">
        <f>SUM(E14:F18)</f>
        <v>701</v>
      </c>
      <c r="E40" s="108">
        <f>SUM(E19:F21)</f>
        <v>708</v>
      </c>
      <c r="F40" s="108">
        <f>SUM(E22:F26)</f>
        <v>3326</v>
      </c>
      <c r="G40" s="103">
        <f t="shared" si="0"/>
        <v>5509</v>
      </c>
      <c r="H40" s="105">
        <f t="shared" si="1"/>
        <v>5179</v>
      </c>
      <c r="L40" s="22"/>
      <c r="M40" s="22"/>
      <c r="N40" s="22"/>
      <c r="O40" s="74" t="s">
        <v>31</v>
      </c>
      <c r="P40" s="71">
        <v>27</v>
      </c>
      <c r="Q40" s="71">
        <v>23</v>
      </c>
      <c r="R40" s="71">
        <v>48</v>
      </c>
      <c r="T40" s="10" t="s">
        <v>149</v>
      </c>
      <c r="U40" s="39"/>
      <c r="V40" s="39"/>
      <c r="W40" s="39"/>
    </row>
    <row r="41" spans="1:23" x14ac:dyDescent="0.25">
      <c r="A41" s="99" t="s">
        <v>84</v>
      </c>
      <c r="B41" s="103">
        <f>SUM(G28:J28)</f>
        <v>474</v>
      </c>
      <c r="C41" s="103">
        <f>SUM(G13:J13)</f>
        <v>357</v>
      </c>
      <c r="D41" s="103">
        <f>SUM(G14:J18)</f>
        <v>1852</v>
      </c>
      <c r="E41" s="104">
        <f>SUM(G19:J21)</f>
        <v>1297</v>
      </c>
      <c r="F41" s="104">
        <f>SUM(G22:J26)</f>
        <v>2621</v>
      </c>
      <c r="G41" s="103">
        <f t="shared" si="0"/>
        <v>6601</v>
      </c>
      <c r="H41" s="105">
        <f t="shared" si="1"/>
        <v>6127</v>
      </c>
      <c r="L41" s="25"/>
      <c r="M41" s="25"/>
      <c r="N41" s="25"/>
      <c r="O41" s="68" t="s">
        <v>113</v>
      </c>
      <c r="P41" s="69">
        <v>41</v>
      </c>
      <c r="Q41" s="69">
        <v>16</v>
      </c>
      <c r="R41" s="69">
        <v>62</v>
      </c>
      <c r="T41" s="88" t="s">
        <v>150</v>
      </c>
      <c r="U41" s="18">
        <v>8476</v>
      </c>
      <c r="V41" s="18">
        <v>8512</v>
      </c>
      <c r="W41" s="18">
        <v>16987</v>
      </c>
    </row>
    <row r="42" spans="1:23" x14ac:dyDescent="0.25">
      <c r="A42" s="109" t="s">
        <v>92</v>
      </c>
      <c r="B42" s="107">
        <f>B38+SUM(B40:B41)</f>
        <v>1088</v>
      </c>
      <c r="C42" s="107">
        <f t="shared" ref="C42:H42" si="2">C38+SUM(C40:C41)</f>
        <v>1970</v>
      </c>
      <c r="D42" s="107">
        <f t="shared" si="2"/>
        <v>4433</v>
      </c>
      <c r="E42" s="107">
        <f t="shared" si="2"/>
        <v>2613</v>
      </c>
      <c r="F42" s="107">
        <f t="shared" si="2"/>
        <v>6836</v>
      </c>
      <c r="G42" s="107">
        <f t="shared" si="2"/>
        <v>16940</v>
      </c>
      <c r="H42" s="110">
        <f t="shared" si="2"/>
        <v>15852</v>
      </c>
      <c r="L42" s="18"/>
      <c r="M42" s="18"/>
      <c r="N42" s="18"/>
      <c r="O42" s="70" t="s">
        <v>114</v>
      </c>
      <c r="P42" s="71">
        <v>111</v>
      </c>
      <c r="Q42" s="71">
        <v>94</v>
      </c>
      <c r="R42" s="71">
        <v>208</v>
      </c>
      <c r="T42" s="88" t="s">
        <v>151</v>
      </c>
      <c r="U42" s="18">
        <v>1458</v>
      </c>
      <c r="V42" s="18">
        <v>1725</v>
      </c>
      <c r="W42" s="18">
        <v>3184</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8917</v>
      </c>
      <c r="V44" s="18">
        <v>9111</v>
      </c>
      <c r="W44" s="18">
        <v>18031</v>
      </c>
    </row>
    <row r="45" spans="1:23" x14ac:dyDescent="0.25">
      <c r="A45" s="114" t="s">
        <v>126</v>
      </c>
      <c r="B45" s="103">
        <f>SUM(W14:W24)</f>
        <v>21121</v>
      </c>
      <c r="C45" s="103"/>
      <c r="D45" s="103"/>
      <c r="E45" s="112"/>
      <c r="F45" s="113"/>
      <c r="G45" s="103"/>
      <c r="H45" s="105"/>
      <c r="L45" s="18"/>
      <c r="M45" s="18"/>
      <c r="N45" s="18"/>
      <c r="O45" s="68" t="s">
        <v>116</v>
      </c>
      <c r="P45" s="69">
        <v>6</v>
      </c>
      <c r="Q45" s="69">
        <v>10</v>
      </c>
      <c r="R45" s="69">
        <v>21</v>
      </c>
      <c r="T45" s="10"/>
      <c r="U45" s="39"/>
      <c r="V45" s="39"/>
      <c r="W45" s="39"/>
    </row>
    <row r="46" spans="1:23" x14ac:dyDescent="0.25">
      <c r="A46" s="106" t="s">
        <v>74</v>
      </c>
      <c r="B46" s="107">
        <f>SUM(W16:W24)</f>
        <v>16935</v>
      </c>
      <c r="C46" s="107"/>
      <c r="D46" s="107"/>
      <c r="E46" s="115"/>
      <c r="F46" s="115"/>
      <c r="G46" s="107"/>
      <c r="H46" s="110"/>
      <c r="L46" s="27"/>
      <c r="M46" s="27"/>
      <c r="N46" s="27"/>
      <c r="O46" s="68" t="s">
        <v>117</v>
      </c>
      <c r="P46" s="69">
        <v>0</v>
      </c>
      <c r="Q46" s="69">
        <v>3</v>
      </c>
      <c r="R46" s="69">
        <v>0</v>
      </c>
      <c r="T46" s="41" t="s">
        <v>153</v>
      </c>
      <c r="U46" s="39"/>
      <c r="V46" s="39"/>
      <c r="W46" s="39"/>
    </row>
    <row r="47" spans="1:23" x14ac:dyDescent="0.25">
      <c r="A47" s="106" t="s">
        <v>75</v>
      </c>
      <c r="B47" s="104">
        <f>SUM(W17:W24)</f>
        <v>15408</v>
      </c>
      <c r="C47" s="104"/>
      <c r="D47" s="104"/>
      <c r="E47" s="115"/>
      <c r="F47" s="115"/>
      <c r="G47" s="104"/>
      <c r="H47" s="116"/>
      <c r="L47" s="27"/>
      <c r="M47" s="27"/>
      <c r="N47" s="27"/>
      <c r="O47" s="68" t="s">
        <v>118</v>
      </c>
      <c r="P47" s="69">
        <v>4</v>
      </c>
      <c r="Q47" s="69">
        <v>0</v>
      </c>
      <c r="R47" s="69">
        <v>3</v>
      </c>
      <c r="T47" s="8" t="s">
        <v>154</v>
      </c>
      <c r="U47" s="39"/>
      <c r="V47" s="39"/>
      <c r="W47" s="39"/>
    </row>
    <row r="48" spans="1:23" x14ac:dyDescent="0.25">
      <c r="A48" s="117"/>
      <c r="B48" s="104"/>
      <c r="C48" s="104"/>
      <c r="D48" s="104"/>
      <c r="E48" s="115"/>
      <c r="F48" s="115"/>
      <c r="G48" s="104"/>
      <c r="H48" s="116"/>
      <c r="L48" s="27"/>
      <c r="M48" s="27"/>
      <c r="N48" s="27"/>
      <c r="O48" s="70" t="s">
        <v>119</v>
      </c>
      <c r="P48" s="71">
        <v>15</v>
      </c>
      <c r="Q48" s="71">
        <v>17</v>
      </c>
      <c r="R48" s="71">
        <v>25</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3.9925373134328361E-2</v>
      </c>
      <c r="C50" s="53" t="s">
        <v>165</v>
      </c>
      <c r="D50" s="53"/>
      <c r="E50" s="53" t="s">
        <v>166</v>
      </c>
      <c r="F50" s="124">
        <f>R27/(R23+R42+R48)</f>
        <v>5.348258706467662E-3</v>
      </c>
      <c r="G50" s="53"/>
      <c r="H50" s="122"/>
      <c r="L50" s="25"/>
      <c r="M50" s="25"/>
      <c r="N50" s="25"/>
      <c r="O50" s="56" t="s">
        <v>120</v>
      </c>
      <c r="P50" s="69">
        <v>331</v>
      </c>
      <c r="Q50" s="69">
        <v>442</v>
      </c>
      <c r="R50" s="69">
        <v>774</v>
      </c>
      <c r="T50" s="8" t="s">
        <v>157</v>
      </c>
      <c r="U50" s="39"/>
      <c r="V50" s="39"/>
      <c r="W50" s="39"/>
    </row>
    <row r="51" spans="1:23" x14ac:dyDescent="0.25">
      <c r="A51" s="123" t="s">
        <v>98</v>
      </c>
      <c r="B51" s="124">
        <f>(R12+R27+R40+R46)/(R23+R42+R48)</f>
        <v>7.9850746268656722E-2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335</v>
      </c>
      <c r="Q52" s="69">
        <v>542</v>
      </c>
      <c r="R52" s="69">
        <v>869</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7.9205894392140805E-2</v>
      </c>
      <c r="D54" s="125"/>
      <c r="E54" s="125"/>
      <c r="F54" s="125"/>
      <c r="G54" s="125"/>
      <c r="H54" s="126"/>
      <c r="O54" s="56" t="s">
        <v>122</v>
      </c>
      <c r="P54" s="69">
        <v>52</v>
      </c>
      <c r="Q54" s="69">
        <v>38</v>
      </c>
      <c r="R54" s="69">
        <v>87</v>
      </c>
      <c r="T54" s="91" t="s">
        <v>161</v>
      </c>
      <c r="U54" s="90"/>
      <c r="V54" s="90"/>
      <c r="W54" s="90"/>
    </row>
    <row r="55" spans="1:23" x14ac:dyDescent="0.25">
      <c r="A55" s="128" t="s">
        <v>169</v>
      </c>
      <c r="B55" s="125"/>
      <c r="C55" s="132">
        <f>R50/B46</f>
        <v>4.5704162976085032E-2</v>
      </c>
      <c r="D55" s="125"/>
      <c r="E55" s="125"/>
      <c r="F55" s="125"/>
      <c r="G55" s="125"/>
      <c r="H55" s="126"/>
      <c r="T55" s="8" t="s">
        <v>162</v>
      </c>
      <c r="U55" s="90"/>
      <c r="V55" s="90"/>
      <c r="W55" s="90"/>
    </row>
    <row r="56" spans="1:23" x14ac:dyDescent="0.25">
      <c r="A56" s="128" t="s">
        <v>170</v>
      </c>
      <c r="B56" s="125"/>
      <c r="C56" s="132">
        <f>R50/B47</f>
        <v>5.0233644859813083E-2</v>
      </c>
      <c r="D56" s="125"/>
      <c r="E56" s="125"/>
      <c r="F56" s="125"/>
      <c r="G56" s="125"/>
      <c r="H56" s="126"/>
      <c r="O56" s="75" t="s">
        <v>31</v>
      </c>
      <c r="P56" s="76">
        <v>5230</v>
      </c>
      <c r="Q56" s="76">
        <v>4548</v>
      </c>
      <c r="R56" s="76">
        <v>9772</v>
      </c>
      <c r="T56" s="8" t="s">
        <v>163</v>
      </c>
      <c r="U56" s="90"/>
      <c r="V56" s="90"/>
      <c r="W56" s="90"/>
    </row>
    <row r="57" spans="1:23" ht="15.75" thickBot="1" x14ac:dyDescent="0.3">
      <c r="A57" s="129" t="s">
        <v>171</v>
      </c>
      <c r="B57" s="130"/>
      <c r="C57" s="133">
        <f>R50/B45</f>
        <v>3.6645992140523651E-2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EC2458BB-1FE2-4796-B8A3-27F383D916CA}"/>
    <hyperlink ref="J3" r:id="rId1" tooltip="Personal Income" xr:uid="{52748F59-E659-4943-B027-9ECE85B0A0DF}"/>
    <hyperlink ref="K4" r:id="rId2" tooltip="Age" xr:uid="{8048E66B-F4A2-4F30-9907-E6D6E7B9ABAB}"/>
    <hyperlink ref="K5" r:id="rId3" tooltip="Sex" xr:uid="{5368ABEB-746C-49AF-A722-F9D8BB5F7F0C}"/>
    <hyperlink ref="K1" location="'List of Tables (1) '!A1" tooltip="List of tables" display="List of tables" xr:uid="{260211B9-F8D0-4828-93D0-FA75E4457A3E}"/>
    <hyperlink ref="R3" r:id="rId4" tooltip="Method of Travel to Work" xr:uid="{33A5D869-EBEF-417A-9968-255DCEAF1CE9}"/>
    <hyperlink ref="R4" r:id="rId5" tooltip="Sex" xr:uid="{393D40F3-0F87-41E1-9447-A894141CE67E}"/>
    <hyperlink ref="R1" location="'List of Tables (1) '!A1" tooltip="List of tables" display="List of tables" xr:uid="{77F10016-5CF0-40A0-8BD9-FA45486ADB22}"/>
  </hyperlinks>
  <pageMargins left="0.7" right="0.7" top="0.75" bottom="0.75" header="0.3" footer="0.3"/>
  <pageSetup paperSize="9"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0182-30A9-4E52-ACE6-90161966E399}">
  <dimension ref="A1:W70"/>
  <sheetViews>
    <sheetView workbookViewId="0">
      <selection sqref="A1:K33"/>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202</v>
      </c>
      <c r="B2" s="10"/>
      <c r="C2" s="10"/>
      <c r="D2" s="10"/>
      <c r="J2" s="33"/>
      <c r="K2" s="6" t="s">
        <v>3</v>
      </c>
      <c r="L2" s="3"/>
      <c r="M2" s="3"/>
      <c r="N2" s="6"/>
      <c r="O2" s="57" t="s">
        <v>202</v>
      </c>
      <c r="P2" s="55"/>
      <c r="Q2" s="58"/>
      <c r="R2" s="6" t="s">
        <v>3</v>
      </c>
      <c r="T2" s="5" t="s">
        <v>202</v>
      </c>
      <c r="U2" s="81"/>
      <c r="V2" s="81"/>
      <c r="W2" s="6"/>
    </row>
    <row r="3" spans="1:23" ht="9.9499999999999993" customHeight="1" x14ac:dyDescent="0.25">
      <c r="J3" s="155" t="s">
        <v>42</v>
      </c>
      <c r="K3" s="155"/>
      <c r="L3" s="9"/>
      <c r="M3" s="10"/>
      <c r="N3" s="149"/>
      <c r="Q3" s="58"/>
      <c r="R3" s="4" t="s">
        <v>93</v>
      </c>
      <c r="T3" s="5"/>
      <c r="U3" s="81"/>
      <c r="V3" s="81"/>
      <c r="W3" s="149"/>
    </row>
    <row r="4" spans="1:23" ht="11.1" customHeight="1" x14ac:dyDescent="0.25">
      <c r="A4" s="12" t="s">
        <v>71</v>
      </c>
      <c r="J4" s="33"/>
      <c r="K4" s="149" t="s">
        <v>4</v>
      </c>
      <c r="L4" s="3"/>
      <c r="M4" s="10"/>
      <c r="N4" s="149"/>
      <c r="O4" s="59" t="s">
        <v>94</v>
      </c>
      <c r="P4" s="60"/>
      <c r="Q4" s="60"/>
      <c r="R4" s="4" t="s">
        <v>6</v>
      </c>
      <c r="T4" s="82" t="s">
        <v>127</v>
      </c>
      <c r="U4" s="81"/>
      <c r="V4" s="81"/>
      <c r="W4" s="4"/>
    </row>
    <row r="5" spans="1:23" ht="9.9499999999999993" customHeight="1" x14ac:dyDescent="0.25">
      <c r="A5" s="10" t="s">
        <v>43</v>
      </c>
      <c r="B5" s="12"/>
      <c r="C5" s="12"/>
      <c r="D5" s="12"/>
      <c r="E5" s="12"/>
      <c r="J5" s="12"/>
      <c r="K5" s="149"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16</v>
      </c>
      <c r="Q11" s="69">
        <v>32</v>
      </c>
      <c r="R11" s="69">
        <v>50</v>
      </c>
      <c r="T11" s="1" t="s">
        <v>128</v>
      </c>
      <c r="U11" s="18">
        <v>692</v>
      </c>
      <c r="V11" s="18">
        <v>943</v>
      </c>
      <c r="W11" s="18">
        <v>1636</v>
      </c>
    </row>
    <row r="12" spans="1:23" ht="9.75" customHeight="1" x14ac:dyDescent="0.25">
      <c r="A12" s="42"/>
      <c r="B12" s="10"/>
      <c r="C12" s="10"/>
      <c r="D12" s="10"/>
      <c r="E12" s="10"/>
      <c r="F12" s="10"/>
      <c r="G12" s="10"/>
      <c r="H12" s="10"/>
      <c r="I12" s="10"/>
      <c r="J12" s="10"/>
      <c r="K12" s="10"/>
      <c r="L12" s="18"/>
      <c r="M12" s="18"/>
      <c r="N12" s="18"/>
      <c r="O12" s="68" t="s">
        <v>98</v>
      </c>
      <c r="P12" s="69">
        <v>3</v>
      </c>
      <c r="Q12" s="69">
        <v>5</v>
      </c>
      <c r="R12" s="69">
        <v>10</v>
      </c>
      <c r="T12" s="1"/>
      <c r="U12" s="39"/>
      <c r="V12" s="39"/>
      <c r="W12" s="39"/>
    </row>
    <row r="13" spans="1:23" ht="9.9499999999999993" customHeight="1" x14ac:dyDescent="0.25">
      <c r="A13" s="38" t="s">
        <v>55</v>
      </c>
      <c r="B13" s="39">
        <v>131</v>
      </c>
      <c r="C13" s="39">
        <v>12</v>
      </c>
      <c r="D13" s="39">
        <v>5</v>
      </c>
      <c r="E13" s="39">
        <v>17</v>
      </c>
      <c r="F13" s="39">
        <v>22</v>
      </c>
      <c r="G13" s="39">
        <v>18</v>
      </c>
      <c r="H13" s="39">
        <v>7</v>
      </c>
      <c r="I13" s="39">
        <v>4</v>
      </c>
      <c r="J13" s="39">
        <v>0</v>
      </c>
      <c r="K13" s="39">
        <v>215</v>
      </c>
      <c r="L13" s="18"/>
      <c r="M13" s="18"/>
      <c r="N13" s="18"/>
      <c r="O13" s="68" t="s">
        <v>99</v>
      </c>
      <c r="P13" s="69">
        <v>0</v>
      </c>
      <c r="Q13" s="69">
        <v>0</v>
      </c>
      <c r="R13" s="69">
        <v>0</v>
      </c>
      <c r="T13" s="1" t="s">
        <v>129</v>
      </c>
      <c r="U13" s="39"/>
      <c r="V13" s="39"/>
      <c r="W13" s="39"/>
    </row>
    <row r="14" spans="1:23" ht="9.9499999999999993" customHeight="1" x14ac:dyDescent="0.25">
      <c r="A14" s="38" t="s">
        <v>68</v>
      </c>
      <c r="B14" s="39">
        <v>49</v>
      </c>
      <c r="C14" s="39">
        <v>14</v>
      </c>
      <c r="D14" s="39">
        <v>3</v>
      </c>
      <c r="E14" s="39">
        <v>0</v>
      </c>
      <c r="F14" s="39">
        <v>3</v>
      </c>
      <c r="G14" s="39">
        <v>7</v>
      </c>
      <c r="H14" s="39">
        <v>0</v>
      </c>
      <c r="I14" s="39">
        <v>3</v>
      </c>
      <c r="J14" s="39">
        <v>0</v>
      </c>
      <c r="K14" s="39">
        <v>82</v>
      </c>
      <c r="L14" s="18"/>
      <c r="M14" s="18"/>
      <c r="N14" s="18"/>
      <c r="O14" s="68" t="s">
        <v>100</v>
      </c>
      <c r="P14" s="69">
        <v>0</v>
      </c>
      <c r="Q14" s="69">
        <v>0</v>
      </c>
      <c r="R14" s="69">
        <v>0</v>
      </c>
      <c r="T14" s="87" t="s">
        <v>12</v>
      </c>
      <c r="U14" s="18">
        <v>23</v>
      </c>
      <c r="V14" s="18">
        <v>21</v>
      </c>
      <c r="W14" s="18">
        <v>49</v>
      </c>
    </row>
    <row r="15" spans="1:23" ht="9.9499999999999993" customHeight="1" x14ac:dyDescent="0.25">
      <c r="A15" s="38" t="s">
        <v>56</v>
      </c>
      <c r="B15" s="39">
        <v>10</v>
      </c>
      <c r="C15" s="39">
        <v>17</v>
      </c>
      <c r="D15" s="39">
        <v>3</v>
      </c>
      <c r="E15" s="39">
        <v>3</v>
      </c>
      <c r="F15" s="39">
        <v>3</v>
      </c>
      <c r="G15" s="39">
        <v>5</v>
      </c>
      <c r="H15" s="39">
        <v>5</v>
      </c>
      <c r="I15" s="39">
        <v>0</v>
      </c>
      <c r="J15" s="39">
        <v>0</v>
      </c>
      <c r="K15" s="39">
        <v>47</v>
      </c>
      <c r="L15" s="18"/>
      <c r="M15" s="18"/>
      <c r="N15" s="18"/>
      <c r="O15" s="68" t="s">
        <v>101</v>
      </c>
      <c r="P15" s="69">
        <v>0</v>
      </c>
      <c r="Q15" s="69">
        <v>0</v>
      </c>
      <c r="R15" s="69">
        <v>0</v>
      </c>
      <c r="T15" s="87" t="s">
        <v>130</v>
      </c>
      <c r="U15" s="18">
        <v>100</v>
      </c>
      <c r="V15" s="18">
        <v>159</v>
      </c>
      <c r="W15" s="18">
        <v>261</v>
      </c>
    </row>
    <row r="16" spans="1:23" ht="9.9499999999999993" customHeight="1" x14ac:dyDescent="0.25">
      <c r="A16" s="38" t="s">
        <v>57</v>
      </c>
      <c r="B16" s="39">
        <v>3</v>
      </c>
      <c r="C16" s="39">
        <v>5</v>
      </c>
      <c r="D16" s="39">
        <v>6</v>
      </c>
      <c r="E16" s="39">
        <v>3</v>
      </c>
      <c r="F16" s="39">
        <v>9</v>
      </c>
      <c r="G16" s="39">
        <v>3</v>
      </c>
      <c r="H16" s="39">
        <v>7</v>
      </c>
      <c r="I16" s="39">
        <v>6</v>
      </c>
      <c r="J16" s="39">
        <v>3</v>
      </c>
      <c r="K16" s="39">
        <v>46</v>
      </c>
      <c r="L16" s="21"/>
      <c r="M16" s="21"/>
      <c r="N16" s="21"/>
      <c r="O16" s="68" t="s">
        <v>102</v>
      </c>
      <c r="P16" s="69">
        <v>244</v>
      </c>
      <c r="Q16" s="69">
        <v>170</v>
      </c>
      <c r="R16" s="69">
        <v>408</v>
      </c>
      <c r="T16" s="87" t="s">
        <v>131</v>
      </c>
      <c r="U16" s="18">
        <v>48</v>
      </c>
      <c r="V16" s="18">
        <v>165</v>
      </c>
      <c r="W16" s="18">
        <v>211</v>
      </c>
    </row>
    <row r="17" spans="1:23" ht="9.9499999999999993" customHeight="1" x14ac:dyDescent="0.25">
      <c r="A17" s="38" t="s">
        <v>58</v>
      </c>
      <c r="B17" s="39">
        <v>5</v>
      </c>
      <c r="C17" s="39">
        <v>13</v>
      </c>
      <c r="D17" s="39">
        <v>0</v>
      </c>
      <c r="E17" s="39">
        <v>0</v>
      </c>
      <c r="F17" s="39">
        <v>6</v>
      </c>
      <c r="G17" s="39">
        <v>8</v>
      </c>
      <c r="H17" s="39">
        <v>3</v>
      </c>
      <c r="I17" s="39">
        <v>3</v>
      </c>
      <c r="J17" s="39">
        <v>0</v>
      </c>
      <c r="K17" s="39">
        <v>38</v>
      </c>
      <c r="L17" s="18"/>
      <c r="M17" s="18"/>
      <c r="N17" s="18"/>
      <c r="O17" s="68" t="s">
        <v>103</v>
      </c>
      <c r="P17" s="69">
        <v>7</v>
      </c>
      <c r="Q17" s="69">
        <v>19</v>
      </c>
      <c r="R17" s="69">
        <v>23</v>
      </c>
      <c r="T17" s="87" t="s">
        <v>29</v>
      </c>
      <c r="U17" s="18">
        <v>56</v>
      </c>
      <c r="V17" s="18">
        <v>55</v>
      </c>
      <c r="W17" s="18">
        <v>115</v>
      </c>
    </row>
    <row r="18" spans="1:23" ht="9.9499999999999993" customHeight="1" x14ac:dyDescent="0.25">
      <c r="A18" s="38" t="s">
        <v>59</v>
      </c>
      <c r="B18" s="39">
        <v>0</v>
      </c>
      <c r="C18" s="39">
        <v>5</v>
      </c>
      <c r="D18" s="39">
        <v>3</v>
      </c>
      <c r="E18" s="39">
        <v>3</v>
      </c>
      <c r="F18" s="39">
        <v>10</v>
      </c>
      <c r="G18" s="39">
        <v>5</v>
      </c>
      <c r="H18" s="39">
        <v>7</v>
      </c>
      <c r="I18" s="39">
        <v>3</v>
      </c>
      <c r="J18" s="39">
        <v>3</v>
      </c>
      <c r="K18" s="39">
        <v>41</v>
      </c>
      <c r="L18" s="18"/>
      <c r="M18" s="18"/>
      <c r="N18" s="18"/>
      <c r="O18" s="68" t="s">
        <v>104</v>
      </c>
      <c r="P18" s="69">
        <v>0</v>
      </c>
      <c r="Q18" s="69">
        <v>0</v>
      </c>
      <c r="R18" s="69">
        <v>3</v>
      </c>
      <c r="T18" s="88" t="s">
        <v>132</v>
      </c>
      <c r="U18" s="18">
        <v>57</v>
      </c>
      <c r="V18" s="18">
        <v>75</v>
      </c>
      <c r="W18" s="18">
        <v>131</v>
      </c>
    </row>
    <row r="19" spans="1:23" ht="9.9499999999999993" customHeight="1" x14ac:dyDescent="0.25">
      <c r="A19" s="38" t="s">
        <v>60</v>
      </c>
      <c r="B19" s="39">
        <v>3</v>
      </c>
      <c r="C19" s="39">
        <v>10</v>
      </c>
      <c r="D19" s="39">
        <v>8</v>
      </c>
      <c r="E19" s="39">
        <v>7</v>
      </c>
      <c r="F19" s="39">
        <v>3</v>
      </c>
      <c r="G19" s="39">
        <v>5</v>
      </c>
      <c r="H19" s="39">
        <v>8</v>
      </c>
      <c r="I19" s="39">
        <v>9</v>
      </c>
      <c r="J19" s="39">
        <v>0</v>
      </c>
      <c r="K19" s="39">
        <v>57</v>
      </c>
      <c r="L19" s="18"/>
      <c r="M19" s="18"/>
      <c r="N19" s="18"/>
      <c r="O19" s="68" t="s">
        <v>105</v>
      </c>
      <c r="P19" s="69">
        <v>0</v>
      </c>
      <c r="Q19" s="69">
        <v>0</v>
      </c>
      <c r="R19" s="69">
        <v>0</v>
      </c>
      <c r="T19" s="88" t="s">
        <v>133</v>
      </c>
      <c r="U19" s="18">
        <v>55</v>
      </c>
      <c r="V19" s="18">
        <v>76</v>
      </c>
      <c r="W19" s="18">
        <v>125</v>
      </c>
    </row>
    <row r="20" spans="1:23" ht="9.9499999999999993" customHeight="1" x14ac:dyDescent="0.25">
      <c r="A20" s="38" t="s">
        <v>61</v>
      </c>
      <c r="B20" s="39">
        <v>0</v>
      </c>
      <c r="C20" s="39">
        <v>4</v>
      </c>
      <c r="D20" s="39">
        <v>11</v>
      </c>
      <c r="E20" s="39">
        <v>4</v>
      </c>
      <c r="F20" s="39">
        <v>8</v>
      </c>
      <c r="G20" s="39">
        <v>10</v>
      </c>
      <c r="H20" s="39">
        <v>7</v>
      </c>
      <c r="I20" s="39">
        <v>9</v>
      </c>
      <c r="J20" s="39">
        <v>0</v>
      </c>
      <c r="K20" s="39">
        <v>57</v>
      </c>
      <c r="L20" s="18"/>
      <c r="M20" s="18"/>
      <c r="N20" s="18"/>
      <c r="O20" s="68" t="s">
        <v>106</v>
      </c>
      <c r="P20" s="69">
        <v>8</v>
      </c>
      <c r="Q20" s="69">
        <v>0</v>
      </c>
      <c r="R20" s="69">
        <v>11</v>
      </c>
      <c r="T20" s="88" t="s">
        <v>134</v>
      </c>
      <c r="U20" s="18">
        <v>111</v>
      </c>
      <c r="V20" s="18">
        <v>124</v>
      </c>
      <c r="W20" s="18">
        <v>236</v>
      </c>
    </row>
    <row r="21" spans="1:23" ht="9.9499999999999993" customHeight="1" x14ac:dyDescent="0.25">
      <c r="A21" s="38" t="s">
        <v>62</v>
      </c>
      <c r="B21" s="39">
        <v>0</v>
      </c>
      <c r="C21" s="39">
        <v>7</v>
      </c>
      <c r="D21" s="39">
        <v>17</v>
      </c>
      <c r="E21" s="39">
        <v>3</v>
      </c>
      <c r="F21" s="39">
        <v>9</v>
      </c>
      <c r="G21" s="39">
        <v>12</v>
      </c>
      <c r="H21" s="39">
        <v>11</v>
      </c>
      <c r="I21" s="39">
        <v>3</v>
      </c>
      <c r="J21" s="39">
        <v>0</v>
      </c>
      <c r="K21" s="39">
        <v>69</v>
      </c>
      <c r="L21" s="18"/>
      <c r="M21" s="18"/>
      <c r="N21" s="18"/>
      <c r="O21" s="68" t="s">
        <v>107</v>
      </c>
      <c r="P21" s="69">
        <v>3</v>
      </c>
      <c r="Q21" s="69">
        <v>0</v>
      </c>
      <c r="R21" s="69">
        <v>6</v>
      </c>
      <c r="T21" s="88" t="s">
        <v>135</v>
      </c>
      <c r="U21" s="18">
        <v>106</v>
      </c>
      <c r="V21" s="18">
        <v>120</v>
      </c>
      <c r="W21" s="18">
        <v>228</v>
      </c>
    </row>
    <row r="22" spans="1:23" ht="9.9499999999999993" customHeight="1" x14ac:dyDescent="0.25">
      <c r="A22" s="38" t="s">
        <v>63</v>
      </c>
      <c r="B22" s="39">
        <v>0</v>
      </c>
      <c r="C22" s="39">
        <v>3</v>
      </c>
      <c r="D22" s="39">
        <v>14</v>
      </c>
      <c r="E22" s="39">
        <v>5</v>
      </c>
      <c r="F22" s="39">
        <v>9</v>
      </c>
      <c r="G22" s="39">
        <v>5</v>
      </c>
      <c r="H22" s="39">
        <v>14</v>
      </c>
      <c r="I22" s="39">
        <v>3</v>
      </c>
      <c r="J22" s="39">
        <v>4</v>
      </c>
      <c r="K22" s="39">
        <v>54</v>
      </c>
      <c r="L22" s="21"/>
      <c r="M22" s="21"/>
      <c r="N22" s="21"/>
      <c r="O22" s="68" t="s">
        <v>108</v>
      </c>
      <c r="P22" s="69">
        <v>20</v>
      </c>
      <c r="Q22" s="69">
        <v>22</v>
      </c>
      <c r="R22" s="69">
        <v>41</v>
      </c>
      <c r="T22" s="88" t="s">
        <v>136</v>
      </c>
      <c r="U22" s="18">
        <v>68</v>
      </c>
      <c r="V22" s="18">
        <v>79</v>
      </c>
      <c r="W22" s="18">
        <v>151</v>
      </c>
    </row>
    <row r="23" spans="1:23" ht="9.9499999999999993" customHeight="1" x14ac:dyDescent="0.25">
      <c r="A23" s="38" t="s">
        <v>64</v>
      </c>
      <c r="B23" s="39">
        <v>0</v>
      </c>
      <c r="C23" s="39">
        <v>4</v>
      </c>
      <c r="D23" s="39">
        <v>9</v>
      </c>
      <c r="E23" s="39">
        <v>4</v>
      </c>
      <c r="F23" s="39">
        <v>6</v>
      </c>
      <c r="G23" s="39">
        <v>16</v>
      </c>
      <c r="H23" s="39">
        <v>9</v>
      </c>
      <c r="I23" s="39">
        <v>3</v>
      </c>
      <c r="J23" s="39">
        <v>3</v>
      </c>
      <c r="K23" s="39">
        <v>51</v>
      </c>
      <c r="L23" s="18"/>
      <c r="M23" s="18"/>
      <c r="N23" s="18"/>
      <c r="O23" s="70" t="s">
        <v>109</v>
      </c>
      <c r="P23" s="71">
        <v>307</v>
      </c>
      <c r="Q23" s="71">
        <v>247</v>
      </c>
      <c r="R23" s="71">
        <v>550</v>
      </c>
      <c r="T23" s="88" t="s">
        <v>137</v>
      </c>
      <c r="U23" s="18">
        <v>47</v>
      </c>
      <c r="V23" s="18">
        <v>43</v>
      </c>
      <c r="W23" s="18">
        <v>93</v>
      </c>
    </row>
    <row r="24" spans="1:23" ht="9.9499999999999993" customHeight="1" x14ac:dyDescent="0.25">
      <c r="A24" s="38" t="s">
        <v>65</v>
      </c>
      <c r="B24" s="39">
        <v>0</v>
      </c>
      <c r="C24" s="39">
        <v>0</v>
      </c>
      <c r="D24" s="39">
        <v>10</v>
      </c>
      <c r="E24" s="39">
        <v>6</v>
      </c>
      <c r="F24" s="39">
        <v>10</v>
      </c>
      <c r="G24" s="39">
        <v>6</v>
      </c>
      <c r="H24" s="39">
        <v>10</v>
      </c>
      <c r="I24" s="39">
        <v>12</v>
      </c>
      <c r="J24" s="39">
        <v>3</v>
      </c>
      <c r="K24" s="39">
        <v>51</v>
      </c>
      <c r="L24" s="18"/>
      <c r="M24" s="18"/>
      <c r="N24" s="18"/>
      <c r="O24" s="72"/>
      <c r="T24" s="88" t="s">
        <v>138</v>
      </c>
      <c r="U24" s="18">
        <v>11</v>
      </c>
      <c r="V24" s="18">
        <v>26</v>
      </c>
      <c r="W24" s="18">
        <v>41</v>
      </c>
    </row>
    <row r="25" spans="1:23" ht="9.9499999999999993" customHeight="1" x14ac:dyDescent="0.25">
      <c r="A25" s="38" t="s">
        <v>66</v>
      </c>
      <c r="B25" s="39">
        <v>0</v>
      </c>
      <c r="C25" s="39">
        <v>3</v>
      </c>
      <c r="D25" s="39">
        <v>15</v>
      </c>
      <c r="E25" s="39">
        <v>18</v>
      </c>
      <c r="F25" s="39">
        <v>25</v>
      </c>
      <c r="G25" s="39">
        <v>21</v>
      </c>
      <c r="H25" s="39">
        <v>7</v>
      </c>
      <c r="I25" s="39">
        <v>4</v>
      </c>
      <c r="J25" s="39">
        <v>4</v>
      </c>
      <c r="K25" s="39">
        <v>96</v>
      </c>
      <c r="L25" s="18"/>
      <c r="M25" s="18"/>
      <c r="N25" s="18"/>
      <c r="O25" s="56" t="s">
        <v>110</v>
      </c>
      <c r="T25" s="10"/>
      <c r="U25" s="39"/>
      <c r="V25" s="39"/>
      <c r="W25" s="39"/>
    </row>
    <row r="26" spans="1:23" ht="9.9499999999999993" customHeight="1" x14ac:dyDescent="0.25">
      <c r="A26" s="38" t="s">
        <v>67</v>
      </c>
      <c r="B26" s="39">
        <v>0</v>
      </c>
      <c r="C26" s="39">
        <v>5</v>
      </c>
      <c r="D26" s="39">
        <v>3</v>
      </c>
      <c r="E26" s="39">
        <v>45</v>
      </c>
      <c r="F26" s="39">
        <v>99</v>
      </c>
      <c r="G26" s="39">
        <v>76</v>
      </c>
      <c r="H26" s="39">
        <v>36</v>
      </c>
      <c r="I26" s="39">
        <v>18</v>
      </c>
      <c r="J26" s="39">
        <v>8</v>
      </c>
      <c r="K26" s="39">
        <v>294</v>
      </c>
      <c r="L26" s="18"/>
      <c r="M26" s="18"/>
      <c r="N26" s="18"/>
      <c r="O26" s="68" t="s">
        <v>111</v>
      </c>
      <c r="T26" s="10" t="s">
        <v>139</v>
      </c>
      <c r="U26" s="39"/>
      <c r="V26" s="39"/>
      <c r="W26" s="39"/>
    </row>
    <row r="27" spans="1:23" ht="6.75" customHeight="1" x14ac:dyDescent="0.25">
      <c r="L27" s="18"/>
      <c r="M27" s="18"/>
      <c r="N27" s="18"/>
      <c r="O27" s="73" t="s">
        <v>98</v>
      </c>
      <c r="P27" s="69">
        <v>3</v>
      </c>
      <c r="Q27" s="69">
        <v>0</v>
      </c>
      <c r="R27" s="69">
        <v>0</v>
      </c>
      <c r="T27" s="88" t="s">
        <v>140</v>
      </c>
      <c r="U27" s="18">
        <v>657</v>
      </c>
      <c r="V27" s="18">
        <v>911</v>
      </c>
      <c r="W27" s="18">
        <v>1560</v>
      </c>
    </row>
    <row r="28" spans="1:23" ht="9.9499999999999993" customHeight="1" x14ac:dyDescent="0.25">
      <c r="A28" s="10" t="s">
        <v>73</v>
      </c>
      <c r="B28" s="39">
        <v>13</v>
      </c>
      <c r="C28" s="39">
        <v>15</v>
      </c>
      <c r="D28" s="39">
        <v>18</v>
      </c>
      <c r="E28" s="39">
        <v>14</v>
      </c>
      <c r="F28" s="39">
        <v>19</v>
      </c>
      <c r="G28" s="39">
        <v>15</v>
      </c>
      <c r="H28" s="39">
        <v>20</v>
      </c>
      <c r="I28" s="39">
        <v>13</v>
      </c>
      <c r="J28" s="39">
        <v>5</v>
      </c>
      <c r="K28" s="39">
        <v>127</v>
      </c>
      <c r="L28" s="21"/>
      <c r="M28" s="21"/>
      <c r="N28" s="21"/>
      <c r="O28" s="73" t="s">
        <v>99</v>
      </c>
      <c r="P28" s="69">
        <v>0</v>
      </c>
      <c r="Q28" s="69">
        <v>0</v>
      </c>
      <c r="R28" s="69">
        <v>0</v>
      </c>
      <c r="T28" s="88" t="s">
        <v>141</v>
      </c>
      <c r="U28" s="18">
        <v>43</v>
      </c>
      <c r="V28" s="18">
        <v>37</v>
      </c>
      <c r="W28" s="18">
        <v>77</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211</v>
      </c>
      <c r="C30" s="40">
        <v>115</v>
      </c>
      <c r="D30" s="40">
        <v>131</v>
      </c>
      <c r="E30" s="40">
        <v>125</v>
      </c>
      <c r="F30" s="40">
        <v>236</v>
      </c>
      <c r="G30" s="40">
        <v>228</v>
      </c>
      <c r="H30" s="40">
        <v>151</v>
      </c>
      <c r="I30" s="40">
        <v>93</v>
      </c>
      <c r="J30" s="40">
        <v>41</v>
      </c>
      <c r="K30" s="40">
        <v>1326</v>
      </c>
      <c r="L30" s="18"/>
      <c r="M30" s="18"/>
      <c r="N30" s="18"/>
      <c r="O30" s="73" t="s">
        <v>102</v>
      </c>
      <c r="P30" s="69">
        <v>0</v>
      </c>
      <c r="Q30" s="69">
        <v>0</v>
      </c>
      <c r="R30" s="69">
        <v>0</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0</v>
      </c>
      <c r="Q31" s="69">
        <v>0</v>
      </c>
      <c r="R31" s="69">
        <v>0</v>
      </c>
      <c r="T31" s="88" t="s">
        <v>143</v>
      </c>
      <c r="U31" s="18">
        <v>0</v>
      </c>
      <c r="V31" s="18">
        <v>27</v>
      </c>
      <c r="W31" s="18">
        <v>29</v>
      </c>
    </row>
    <row r="32" spans="1:23" ht="9.9499999999999993" customHeight="1" x14ac:dyDescent="0.25">
      <c r="A32" s="41" t="s">
        <v>69</v>
      </c>
      <c r="L32" s="18"/>
      <c r="M32" s="18"/>
      <c r="N32" s="18"/>
      <c r="O32" s="73" t="s">
        <v>107</v>
      </c>
      <c r="P32" s="69">
        <v>0</v>
      </c>
      <c r="Q32" s="69">
        <v>0</v>
      </c>
      <c r="R32" s="69">
        <v>0</v>
      </c>
      <c r="T32" s="88" t="s">
        <v>144</v>
      </c>
      <c r="U32" s="18">
        <v>0</v>
      </c>
      <c r="V32" s="18">
        <v>0</v>
      </c>
      <c r="W32" s="18">
        <v>0</v>
      </c>
    </row>
    <row r="33" spans="1:23" ht="9.9499999999999993" customHeight="1" x14ac:dyDescent="0.25">
      <c r="L33" s="18"/>
      <c r="M33" s="18"/>
      <c r="N33" s="18"/>
      <c r="O33" s="74" t="s">
        <v>31</v>
      </c>
      <c r="P33" s="71">
        <v>3</v>
      </c>
      <c r="Q33" s="71">
        <v>0</v>
      </c>
      <c r="R33" s="71">
        <v>3</v>
      </c>
      <c r="T33" s="88" t="s">
        <v>145</v>
      </c>
      <c r="U33" s="18">
        <v>0</v>
      </c>
      <c r="V33" s="18">
        <v>0</v>
      </c>
      <c r="W33" s="18">
        <v>0</v>
      </c>
    </row>
    <row r="34" spans="1:23" x14ac:dyDescent="0.25">
      <c r="A34" s="8" t="s">
        <v>70</v>
      </c>
      <c r="L34" s="21"/>
      <c r="M34" s="21"/>
      <c r="N34" s="21"/>
      <c r="O34" s="68" t="s">
        <v>112</v>
      </c>
      <c r="T34" s="23" t="s">
        <v>31</v>
      </c>
      <c r="U34" s="21">
        <v>0</v>
      </c>
      <c r="V34" s="21">
        <v>27</v>
      </c>
      <c r="W34" s="21">
        <v>28</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0</v>
      </c>
      <c r="Q37" s="69">
        <v>0</v>
      </c>
      <c r="R37" s="69">
        <v>0</v>
      </c>
      <c r="T37" s="88" t="s">
        <v>147</v>
      </c>
      <c r="U37" s="18">
        <v>456</v>
      </c>
      <c r="V37" s="18">
        <v>644</v>
      </c>
      <c r="W37" s="18">
        <v>1102</v>
      </c>
    </row>
    <row r="38" spans="1:23" x14ac:dyDescent="0.25">
      <c r="A38" s="99" t="s">
        <v>81</v>
      </c>
      <c r="B38" s="103">
        <f>SUM(B28:D28)</f>
        <v>46</v>
      </c>
      <c r="C38" s="103">
        <f>SUM(B13:D13)</f>
        <v>148</v>
      </c>
      <c r="D38" s="103">
        <f>SUM(B14:D18)</f>
        <v>136</v>
      </c>
      <c r="E38" s="104">
        <f>SUM(B19:D21)</f>
        <v>60</v>
      </c>
      <c r="F38" s="104">
        <f>SUM(B22:D26)</f>
        <v>66</v>
      </c>
      <c r="G38" s="103">
        <f>SUM(B38:F38)</f>
        <v>456</v>
      </c>
      <c r="H38" s="105">
        <f>SUM(C38:F38)</f>
        <v>410</v>
      </c>
      <c r="L38" s="18"/>
      <c r="M38" s="18"/>
      <c r="N38" s="18"/>
      <c r="O38" s="73" t="s">
        <v>103</v>
      </c>
      <c r="P38" s="69">
        <v>0</v>
      </c>
      <c r="Q38" s="69">
        <v>0</v>
      </c>
      <c r="R38" s="69">
        <v>0</v>
      </c>
      <c r="T38" s="88" t="s">
        <v>148</v>
      </c>
      <c r="U38" s="18">
        <v>186</v>
      </c>
      <c r="V38" s="18">
        <v>235</v>
      </c>
      <c r="W38" s="18">
        <v>424</v>
      </c>
    </row>
    <row r="39" spans="1:23" x14ac:dyDescent="0.25">
      <c r="A39" s="99" t="s">
        <v>82</v>
      </c>
      <c r="B39" s="103">
        <f>SUM(C28:D28)</f>
        <v>33</v>
      </c>
      <c r="C39" s="103">
        <f>SUM(C13:D13)</f>
        <v>17</v>
      </c>
      <c r="D39" s="103">
        <f>SUM(C14:D18)</f>
        <v>69</v>
      </c>
      <c r="E39" s="104">
        <f>SUM(C19:D21)</f>
        <v>57</v>
      </c>
      <c r="F39" s="104">
        <f>SUM(C22:D26)</f>
        <v>66</v>
      </c>
      <c r="G39" s="103">
        <f t="shared" ref="G39:G41" si="0">SUM(B39:F39)</f>
        <v>242</v>
      </c>
      <c r="H39" s="105">
        <f t="shared" ref="H39:H41" si="1">SUM(C39:F39)</f>
        <v>209</v>
      </c>
      <c r="L39" s="18"/>
      <c r="M39" s="18"/>
      <c r="N39" s="18" t="e">
        <f>+H50:H51+H76:H98</f>
        <v>#VALUE!</v>
      </c>
      <c r="O39" s="73" t="s">
        <v>107</v>
      </c>
      <c r="P39" s="69">
        <v>0</v>
      </c>
      <c r="Q39" s="69">
        <v>0</v>
      </c>
      <c r="R39" s="69">
        <v>0</v>
      </c>
      <c r="T39" s="10"/>
      <c r="U39" s="39"/>
      <c r="V39" s="39"/>
      <c r="W39" s="39"/>
    </row>
    <row r="40" spans="1:23" ht="14.45" customHeight="1" x14ac:dyDescent="0.25">
      <c r="A40" s="106" t="s">
        <v>83</v>
      </c>
      <c r="B40" s="107">
        <f>SUM(E28:F28)</f>
        <v>33</v>
      </c>
      <c r="C40" s="107">
        <f>SUM(E13:F13)</f>
        <v>39</v>
      </c>
      <c r="D40" s="107">
        <f>SUM(E14:F18)</f>
        <v>40</v>
      </c>
      <c r="E40" s="108">
        <f>SUM(E19:F21)</f>
        <v>34</v>
      </c>
      <c r="F40" s="108">
        <f>SUM(E22:F26)</f>
        <v>227</v>
      </c>
      <c r="G40" s="103">
        <f t="shared" si="0"/>
        <v>373</v>
      </c>
      <c r="H40" s="105">
        <f t="shared" si="1"/>
        <v>340</v>
      </c>
      <c r="L40" s="22"/>
      <c r="M40" s="22"/>
      <c r="N40" s="22"/>
      <c r="O40" s="74" t="s">
        <v>31</v>
      </c>
      <c r="P40" s="71">
        <v>0</v>
      </c>
      <c r="Q40" s="71">
        <v>3</v>
      </c>
      <c r="R40" s="71">
        <v>3</v>
      </c>
      <c r="T40" s="10" t="s">
        <v>149</v>
      </c>
      <c r="U40" s="39"/>
      <c r="V40" s="39"/>
      <c r="W40" s="39"/>
    </row>
    <row r="41" spans="1:23" x14ac:dyDescent="0.25">
      <c r="A41" s="99" t="s">
        <v>84</v>
      </c>
      <c r="B41" s="103">
        <f>SUM(G28:J28)</f>
        <v>53</v>
      </c>
      <c r="C41" s="103">
        <f>SUM(G13:J13)</f>
        <v>29</v>
      </c>
      <c r="D41" s="103">
        <f>SUM(G14:J18)</f>
        <v>71</v>
      </c>
      <c r="E41" s="104">
        <f>SUM(G19:J21)</f>
        <v>74</v>
      </c>
      <c r="F41" s="104">
        <f>SUM(G22:J26)</f>
        <v>262</v>
      </c>
      <c r="G41" s="103">
        <f t="shared" si="0"/>
        <v>489</v>
      </c>
      <c r="H41" s="105">
        <f t="shared" si="1"/>
        <v>436</v>
      </c>
      <c r="L41" s="25"/>
      <c r="M41" s="25"/>
      <c r="N41" s="25"/>
      <c r="O41" s="68" t="s">
        <v>113</v>
      </c>
      <c r="P41" s="69">
        <v>0</v>
      </c>
      <c r="Q41" s="69">
        <v>0</v>
      </c>
      <c r="R41" s="69">
        <v>0</v>
      </c>
      <c r="T41" s="88" t="s">
        <v>150</v>
      </c>
      <c r="U41" s="18">
        <v>587</v>
      </c>
      <c r="V41" s="18">
        <v>799</v>
      </c>
      <c r="W41" s="18">
        <v>1383</v>
      </c>
    </row>
    <row r="42" spans="1:23" x14ac:dyDescent="0.25">
      <c r="A42" s="109" t="s">
        <v>92</v>
      </c>
      <c r="B42" s="107">
        <f>B38+SUM(B40:B41)</f>
        <v>132</v>
      </c>
      <c r="C42" s="107">
        <f t="shared" ref="C42:H42" si="2">C38+SUM(C40:C41)</f>
        <v>216</v>
      </c>
      <c r="D42" s="107">
        <f t="shared" si="2"/>
        <v>247</v>
      </c>
      <c r="E42" s="107">
        <f t="shared" si="2"/>
        <v>168</v>
      </c>
      <c r="F42" s="107">
        <f t="shared" si="2"/>
        <v>555</v>
      </c>
      <c r="G42" s="107">
        <f t="shared" si="2"/>
        <v>1318</v>
      </c>
      <c r="H42" s="110">
        <f t="shared" si="2"/>
        <v>1186</v>
      </c>
      <c r="L42" s="18"/>
      <c r="M42" s="18"/>
      <c r="N42" s="18"/>
      <c r="O42" s="70" t="s">
        <v>114</v>
      </c>
      <c r="P42" s="71">
        <v>7</v>
      </c>
      <c r="Q42" s="71">
        <v>3</v>
      </c>
      <c r="R42" s="71">
        <v>10</v>
      </c>
      <c r="T42" s="88" t="s">
        <v>151</v>
      </c>
      <c r="U42" s="18">
        <v>61</v>
      </c>
      <c r="V42" s="18">
        <v>84</v>
      </c>
      <c r="W42" s="18">
        <v>151</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581</v>
      </c>
      <c r="V44" s="18">
        <v>800</v>
      </c>
      <c r="W44" s="18">
        <v>1379</v>
      </c>
    </row>
    <row r="45" spans="1:23" x14ac:dyDescent="0.25">
      <c r="A45" s="114" t="s">
        <v>126</v>
      </c>
      <c r="B45" s="103">
        <f>SUM(W14:W24)</f>
        <v>1641</v>
      </c>
      <c r="C45" s="103"/>
      <c r="D45" s="103"/>
      <c r="E45" s="112"/>
      <c r="F45" s="113"/>
      <c r="G45" s="103"/>
      <c r="H45" s="105"/>
      <c r="L45" s="18"/>
      <c r="M45" s="18"/>
      <c r="N45" s="18"/>
      <c r="O45" s="68" t="s">
        <v>116</v>
      </c>
      <c r="P45" s="69">
        <v>0</v>
      </c>
      <c r="Q45" s="69">
        <v>0</v>
      </c>
      <c r="R45" s="69">
        <v>0</v>
      </c>
      <c r="T45" s="10"/>
      <c r="U45" s="39"/>
      <c r="V45" s="39"/>
      <c r="W45" s="39"/>
    </row>
    <row r="46" spans="1:23" x14ac:dyDescent="0.25">
      <c r="A46" s="106" t="s">
        <v>74</v>
      </c>
      <c r="B46" s="107">
        <f>SUM(W16:W24)</f>
        <v>1331</v>
      </c>
      <c r="C46" s="107"/>
      <c r="D46" s="107"/>
      <c r="E46" s="115"/>
      <c r="F46" s="115"/>
      <c r="G46" s="107"/>
      <c r="H46" s="110"/>
      <c r="L46" s="27"/>
      <c r="M46" s="27"/>
      <c r="N46" s="27"/>
      <c r="O46" s="68" t="s">
        <v>117</v>
      </c>
      <c r="P46" s="69">
        <v>0</v>
      </c>
      <c r="Q46" s="69">
        <v>0</v>
      </c>
      <c r="R46" s="69">
        <v>0</v>
      </c>
      <c r="T46" s="41" t="s">
        <v>153</v>
      </c>
      <c r="U46" s="39"/>
      <c r="V46" s="39"/>
      <c r="W46" s="39"/>
    </row>
    <row r="47" spans="1:23" x14ac:dyDescent="0.25">
      <c r="A47" s="106" t="s">
        <v>75</v>
      </c>
      <c r="B47" s="104">
        <f>SUM(W17:W24)</f>
        <v>1120</v>
      </c>
      <c r="C47" s="104"/>
      <c r="D47" s="104"/>
      <c r="E47" s="115"/>
      <c r="F47" s="115"/>
      <c r="G47" s="104"/>
      <c r="H47" s="116"/>
      <c r="L47" s="27"/>
      <c r="M47" s="27"/>
      <c r="N47" s="27"/>
      <c r="O47" s="68" t="s">
        <v>118</v>
      </c>
      <c r="P47" s="69">
        <v>0</v>
      </c>
      <c r="Q47" s="69">
        <v>0</v>
      </c>
      <c r="R47" s="69">
        <v>0</v>
      </c>
      <c r="T47" s="8" t="s">
        <v>154</v>
      </c>
      <c r="U47" s="39"/>
      <c r="V47" s="39"/>
      <c r="W47" s="39"/>
    </row>
    <row r="48" spans="1:23" x14ac:dyDescent="0.25">
      <c r="A48" s="117"/>
      <c r="B48" s="104"/>
      <c r="C48" s="104"/>
      <c r="D48" s="104"/>
      <c r="E48" s="115"/>
      <c r="F48" s="115"/>
      <c r="G48" s="104"/>
      <c r="H48" s="116"/>
      <c r="L48" s="27"/>
      <c r="M48" s="27"/>
      <c r="N48" s="27"/>
      <c r="O48" s="70" t="s">
        <v>119</v>
      </c>
      <c r="P48" s="71">
        <v>0</v>
      </c>
      <c r="Q48" s="71">
        <v>0</v>
      </c>
      <c r="R48" s="71">
        <v>0</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9.464285714285714E-2</v>
      </c>
      <c r="C50" s="53" t="s">
        <v>165</v>
      </c>
      <c r="D50" s="53"/>
      <c r="E50" s="53" t="s">
        <v>166</v>
      </c>
      <c r="F50" s="124">
        <f>R27/(R23+R42+R48)</f>
        <v>0</v>
      </c>
      <c r="G50" s="53"/>
      <c r="H50" s="122"/>
      <c r="L50" s="25"/>
      <c r="M50" s="25"/>
      <c r="N50" s="25"/>
      <c r="O50" s="56" t="s">
        <v>120</v>
      </c>
      <c r="P50" s="69">
        <v>25</v>
      </c>
      <c r="Q50" s="69">
        <v>47</v>
      </c>
      <c r="R50" s="69">
        <v>71</v>
      </c>
      <c r="T50" s="8" t="s">
        <v>157</v>
      </c>
      <c r="U50" s="39"/>
      <c r="V50" s="39"/>
      <c r="W50" s="39"/>
    </row>
    <row r="51" spans="1:23" x14ac:dyDescent="0.25">
      <c r="A51" s="123" t="s">
        <v>98</v>
      </c>
      <c r="B51" s="124">
        <f>(R12+R27+R40+R46)/(R23+R42+R48)</f>
        <v>2.3214285714285715E-2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19</v>
      </c>
      <c r="Q52" s="69">
        <v>37</v>
      </c>
      <c r="R52" s="69">
        <v>57</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0.10186513629842181</v>
      </c>
      <c r="D54" s="125"/>
      <c r="E54" s="125"/>
      <c r="F54" s="125"/>
      <c r="G54" s="125"/>
      <c r="H54" s="126"/>
      <c r="O54" s="56" t="s">
        <v>122</v>
      </c>
      <c r="P54" s="69">
        <v>0</v>
      </c>
      <c r="Q54" s="69">
        <v>10</v>
      </c>
      <c r="R54" s="69">
        <v>9</v>
      </c>
      <c r="T54" s="91" t="s">
        <v>161</v>
      </c>
      <c r="U54" s="90"/>
      <c r="V54" s="90"/>
      <c r="W54" s="90"/>
    </row>
    <row r="55" spans="1:23" x14ac:dyDescent="0.25">
      <c r="A55" s="128" t="s">
        <v>169</v>
      </c>
      <c r="B55" s="125"/>
      <c r="C55" s="132">
        <f>R50/B46</f>
        <v>5.3343350864012019E-2</v>
      </c>
      <c r="D55" s="125"/>
      <c r="E55" s="125"/>
      <c r="F55" s="125"/>
      <c r="G55" s="125"/>
      <c r="H55" s="126"/>
      <c r="T55" s="8" t="s">
        <v>162</v>
      </c>
      <c r="U55" s="90"/>
      <c r="V55" s="90"/>
      <c r="W55" s="90"/>
    </row>
    <row r="56" spans="1:23" x14ac:dyDescent="0.25">
      <c r="A56" s="128" t="s">
        <v>170</v>
      </c>
      <c r="B56" s="125"/>
      <c r="C56" s="132">
        <f>R50/B47</f>
        <v>6.339285714285714E-2</v>
      </c>
      <c r="D56" s="125"/>
      <c r="E56" s="125"/>
      <c r="F56" s="125"/>
      <c r="G56" s="125"/>
      <c r="H56" s="126"/>
      <c r="O56" s="75" t="s">
        <v>31</v>
      </c>
      <c r="P56" s="76">
        <v>355</v>
      </c>
      <c r="Q56" s="76">
        <v>341</v>
      </c>
      <c r="R56" s="76">
        <v>697</v>
      </c>
      <c r="T56" s="8" t="s">
        <v>163</v>
      </c>
      <c r="U56" s="90"/>
      <c r="V56" s="90"/>
      <c r="W56" s="90"/>
    </row>
    <row r="57" spans="1:23" ht="15.75" thickBot="1" x14ac:dyDescent="0.3">
      <c r="A57" s="129" t="s">
        <v>171</v>
      </c>
      <c r="B57" s="130"/>
      <c r="C57" s="133">
        <f>R50/B45</f>
        <v>4.3266301035953685E-2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CDF5C176-3834-4D01-BD0D-FE8FCEB96FE8}"/>
    <hyperlink ref="R3" r:id="rId1" tooltip="Method of Travel to Work" xr:uid="{BA7C2718-C990-4D0A-A823-247C1241AD7B}"/>
    <hyperlink ref="R4" r:id="rId2" tooltip="Sex" xr:uid="{37F2BB07-4731-4E8C-B150-6B248D6D9DD9}"/>
    <hyperlink ref="R1" location="'List of Tables (1) '!A1" tooltip="List of tables" display="List of tables" xr:uid="{9709831D-1E70-48E5-A475-63C184BDC463}"/>
    <hyperlink ref="J3" r:id="rId3" tooltip="Personal Income" xr:uid="{9C418A71-46B4-4E52-B7A4-1E584064F670}"/>
    <hyperlink ref="K4" r:id="rId4" tooltip="Age" xr:uid="{2F8576A3-4284-4998-9837-2B3F22F1E95B}"/>
    <hyperlink ref="K5" r:id="rId5" tooltip="Sex" xr:uid="{B6EBF814-7E60-4831-9B7A-7F978B3202D4}"/>
    <hyperlink ref="K1" location="'List of Tables (1) '!A1" tooltip="List of tables" display="List of tables" xr:uid="{58E8CDB6-5997-4CF1-A563-6F036A05EC1C}"/>
  </hyperlinks>
  <pageMargins left="0.7" right="0.7" top="0.75" bottom="0.75" header="0.3" footer="0.3"/>
  <pageSetup paperSize="9" orientation="portrait" r:id="rId6"/>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3EAA6-1A77-46C3-89EC-EAFD7B194AA9}">
  <dimension ref="A1:W61"/>
  <sheetViews>
    <sheetView workbookViewId="0">
      <selection activeCell="N39" sqref="N39"/>
    </sheetView>
  </sheetViews>
  <sheetFormatPr defaultRowHeight="15" x14ac:dyDescent="0.25"/>
  <cols>
    <col min="1" max="1" width="12.28515625" customWidth="1"/>
    <col min="3" max="3" width="13" customWidth="1"/>
    <col min="4" max="4" width="14.28515625" customWidth="1"/>
    <col min="5" max="5" width="13.85546875" customWidth="1"/>
    <col min="7" max="7" width="12" customWidth="1"/>
    <col min="8" max="8" width="14" customWidth="1"/>
    <col min="15" max="15" width="22" customWidth="1"/>
    <col min="16" max="16" width="13.5703125" customWidth="1"/>
    <col min="17" max="17" width="11.7109375" customWidth="1"/>
    <col min="18" max="18" width="11.85546875" customWidth="1"/>
  </cols>
  <sheetData>
    <row r="1" spans="1:23" x14ac:dyDescent="0.25">
      <c r="A1" s="1" t="s">
        <v>0</v>
      </c>
      <c r="B1" s="10"/>
      <c r="C1" s="10"/>
      <c r="D1" s="10"/>
      <c r="E1" s="3"/>
      <c r="F1" s="3"/>
      <c r="G1" s="3"/>
      <c r="H1" s="3"/>
      <c r="I1" s="3"/>
      <c r="J1" s="3"/>
      <c r="K1" s="4" t="s">
        <v>1</v>
      </c>
      <c r="L1" s="3"/>
      <c r="M1" s="3"/>
      <c r="N1" s="4"/>
      <c r="O1" s="54" t="s">
        <v>0</v>
      </c>
      <c r="P1" s="55"/>
      <c r="Q1" s="56"/>
      <c r="R1" s="4" t="s">
        <v>1</v>
      </c>
      <c r="T1" s="1" t="s">
        <v>0</v>
      </c>
      <c r="U1" s="81"/>
      <c r="V1" s="81"/>
      <c r="W1" s="4" t="s">
        <v>1</v>
      </c>
    </row>
    <row r="2" spans="1:23" x14ac:dyDescent="0.25">
      <c r="A2" s="5" t="s">
        <v>80</v>
      </c>
      <c r="B2" s="10"/>
      <c r="C2" s="10"/>
      <c r="D2" s="10"/>
      <c r="E2" s="3"/>
      <c r="F2" s="3"/>
      <c r="G2" s="3"/>
      <c r="H2" s="3"/>
      <c r="I2" s="3"/>
      <c r="J2" s="33"/>
      <c r="K2" s="6" t="s">
        <v>3</v>
      </c>
      <c r="L2" s="3"/>
      <c r="M2" s="3"/>
      <c r="N2" s="6"/>
      <c r="O2" s="57" t="s">
        <v>80</v>
      </c>
      <c r="P2" s="55"/>
      <c r="Q2" s="58"/>
      <c r="R2" s="6" t="s">
        <v>3</v>
      </c>
      <c r="T2" s="5" t="s">
        <v>80</v>
      </c>
      <c r="U2" s="81"/>
      <c r="V2" s="81"/>
      <c r="W2" s="6"/>
    </row>
    <row r="3" spans="1:23" x14ac:dyDescent="0.25">
      <c r="A3" s="3"/>
      <c r="B3" s="3"/>
      <c r="C3" s="3"/>
      <c r="D3" s="3"/>
      <c r="E3" s="3"/>
      <c r="F3" s="3"/>
      <c r="G3" s="3"/>
      <c r="H3" s="3"/>
      <c r="I3" s="3"/>
      <c r="J3" s="155" t="s">
        <v>42</v>
      </c>
      <c r="K3" s="155"/>
      <c r="L3" s="9"/>
      <c r="M3" s="10"/>
      <c r="N3" s="34"/>
      <c r="O3" s="56"/>
      <c r="P3" s="56"/>
      <c r="Q3" s="58"/>
      <c r="R3" s="4" t="s">
        <v>93</v>
      </c>
      <c r="T3" s="5"/>
      <c r="U3" s="81"/>
      <c r="V3" s="81"/>
      <c r="W3" s="34"/>
    </row>
    <row r="4" spans="1:23" x14ac:dyDescent="0.25">
      <c r="A4" s="12" t="s">
        <v>71</v>
      </c>
      <c r="B4" s="3"/>
      <c r="C4" s="3"/>
      <c r="D4" s="3"/>
      <c r="E4" s="3"/>
      <c r="F4" s="3"/>
      <c r="G4" s="3"/>
      <c r="H4" s="3"/>
      <c r="I4" s="3"/>
      <c r="J4" s="33"/>
      <c r="K4" s="34" t="s">
        <v>4</v>
      </c>
      <c r="L4" s="3"/>
      <c r="M4" s="10"/>
      <c r="N4" s="34"/>
      <c r="O4" s="59" t="s">
        <v>94</v>
      </c>
      <c r="P4" s="60"/>
      <c r="Q4" s="60"/>
      <c r="R4" s="4" t="s">
        <v>6</v>
      </c>
      <c r="T4" s="82" t="s">
        <v>127</v>
      </c>
      <c r="U4" s="81"/>
      <c r="V4" s="81"/>
      <c r="W4" s="4"/>
    </row>
    <row r="5" spans="1:23" x14ac:dyDescent="0.25">
      <c r="A5" s="10" t="s">
        <v>43</v>
      </c>
      <c r="B5" s="12"/>
      <c r="C5" s="12"/>
      <c r="D5" s="12"/>
      <c r="E5" s="12"/>
      <c r="F5" s="3"/>
      <c r="G5" s="3"/>
      <c r="H5" s="3"/>
      <c r="I5" s="3"/>
      <c r="J5" s="12"/>
      <c r="K5" s="34" t="s">
        <v>6</v>
      </c>
      <c r="L5" s="3"/>
      <c r="M5" s="3"/>
      <c r="N5" s="3"/>
      <c r="O5" s="61" t="s">
        <v>95</v>
      </c>
      <c r="P5" s="61"/>
      <c r="Q5" s="56"/>
      <c r="R5" s="56"/>
      <c r="T5" s="1" t="s">
        <v>7</v>
      </c>
      <c r="U5" s="81"/>
      <c r="V5" s="81"/>
      <c r="W5" s="4"/>
    </row>
    <row r="6" spans="1:23" x14ac:dyDescent="0.25">
      <c r="A6" s="3"/>
      <c r="B6" s="3"/>
      <c r="C6" s="3"/>
      <c r="D6" s="3"/>
      <c r="E6" s="3"/>
      <c r="F6" s="3"/>
      <c r="G6" s="3"/>
      <c r="H6" s="3"/>
      <c r="I6" s="3"/>
      <c r="J6" s="3"/>
      <c r="K6" s="3"/>
      <c r="L6" s="3"/>
      <c r="M6" s="3"/>
      <c r="N6" s="3"/>
      <c r="O6" s="56"/>
      <c r="P6" s="56"/>
      <c r="Q6" s="56"/>
      <c r="R6" s="56"/>
      <c r="T6" s="83"/>
      <c r="U6" s="84"/>
      <c r="V6" s="84"/>
      <c r="W6" s="84"/>
    </row>
    <row r="7" spans="1:23" x14ac:dyDescent="0.25">
      <c r="A7" s="3"/>
      <c r="B7" s="3"/>
      <c r="C7" s="3"/>
      <c r="D7" s="3"/>
      <c r="E7" s="3"/>
      <c r="F7" s="3"/>
      <c r="G7" s="3"/>
      <c r="H7" s="3"/>
      <c r="I7" s="3"/>
      <c r="J7" s="3"/>
      <c r="K7" s="3"/>
      <c r="L7" s="14"/>
      <c r="M7" s="14"/>
      <c r="N7" s="4"/>
      <c r="O7" s="62"/>
      <c r="P7" s="62"/>
      <c r="Q7" s="62"/>
      <c r="R7" s="63"/>
      <c r="T7" s="83"/>
      <c r="U7" s="84"/>
      <c r="V7" s="84"/>
      <c r="W7" s="84"/>
    </row>
    <row r="8" spans="1:23" x14ac:dyDescent="0.25">
      <c r="A8" s="3"/>
      <c r="B8" s="156" t="s">
        <v>4</v>
      </c>
      <c r="C8" s="156"/>
      <c r="D8" s="156"/>
      <c r="E8" s="156"/>
      <c r="F8" s="156"/>
      <c r="G8" s="156"/>
      <c r="H8" s="156"/>
      <c r="I8" s="156"/>
      <c r="J8" s="156"/>
      <c r="K8" s="3"/>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219</v>
      </c>
      <c r="Q11" s="69">
        <v>189</v>
      </c>
      <c r="R11" s="69">
        <v>407</v>
      </c>
      <c r="T11" s="1" t="s">
        <v>128</v>
      </c>
      <c r="U11" s="18">
        <v>11463</v>
      </c>
      <c r="V11" s="18">
        <v>10332</v>
      </c>
      <c r="W11" s="18">
        <v>21797</v>
      </c>
    </row>
    <row r="12" spans="1:23" x14ac:dyDescent="0.25">
      <c r="A12" s="42"/>
      <c r="B12" s="10"/>
      <c r="C12" s="10"/>
      <c r="D12" s="10"/>
      <c r="E12" s="10"/>
      <c r="F12" s="10"/>
      <c r="G12" s="10"/>
      <c r="H12" s="10"/>
      <c r="I12" s="10"/>
      <c r="J12" s="10"/>
      <c r="K12" s="10"/>
      <c r="L12" s="18"/>
      <c r="M12" s="18"/>
      <c r="N12" s="18"/>
      <c r="O12" s="68" t="s">
        <v>98</v>
      </c>
      <c r="P12" s="69">
        <v>1113</v>
      </c>
      <c r="Q12" s="69">
        <v>1041</v>
      </c>
      <c r="R12" s="69">
        <v>2154</v>
      </c>
      <c r="T12" s="1"/>
      <c r="U12" s="39"/>
      <c r="V12" s="39"/>
      <c r="W12" s="39"/>
    </row>
    <row r="13" spans="1:23" x14ac:dyDescent="0.25">
      <c r="A13" s="38" t="s">
        <v>55</v>
      </c>
      <c r="B13" s="39">
        <v>339</v>
      </c>
      <c r="C13" s="39">
        <v>587</v>
      </c>
      <c r="D13" s="39">
        <v>614</v>
      </c>
      <c r="E13" s="39">
        <v>271</v>
      </c>
      <c r="F13" s="39">
        <v>152</v>
      </c>
      <c r="G13" s="39">
        <v>144</v>
      </c>
      <c r="H13" s="39">
        <v>80</v>
      </c>
      <c r="I13" s="39">
        <v>27</v>
      </c>
      <c r="J13" s="39">
        <v>3</v>
      </c>
      <c r="K13" s="39">
        <v>2225</v>
      </c>
      <c r="L13" s="18"/>
      <c r="M13" s="18"/>
      <c r="N13" s="18"/>
      <c r="O13" s="68" t="s">
        <v>99</v>
      </c>
      <c r="P13" s="69">
        <v>3</v>
      </c>
      <c r="Q13" s="69">
        <v>0</v>
      </c>
      <c r="R13" s="69">
        <v>5</v>
      </c>
      <c r="T13" s="1" t="s">
        <v>129</v>
      </c>
      <c r="U13" s="39"/>
      <c r="V13" s="39"/>
      <c r="W13" s="39"/>
    </row>
    <row r="14" spans="1:23" x14ac:dyDescent="0.25">
      <c r="A14" s="38" t="s">
        <v>68</v>
      </c>
      <c r="B14" s="39">
        <v>142</v>
      </c>
      <c r="C14" s="39">
        <v>144</v>
      </c>
      <c r="D14" s="39">
        <v>105</v>
      </c>
      <c r="E14" s="39">
        <v>46</v>
      </c>
      <c r="F14" s="39">
        <v>27</v>
      </c>
      <c r="G14" s="39">
        <v>39</v>
      </c>
      <c r="H14" s="39">
        <v>45</v>
      </c>
      <c r="I14" s="39">
        <v>3</v>
      </c>
      <c r="J14" s="39">
        <v>4</v>
      </c>
      <c r="K14" s="39">
        <v>557</v>
      </c>
      <c r="L14" s="18"/>
      <c r="M14" s="18"/>
      <c r="N14" s="18"/>
      <c r="O14" s="68" t="s">
        <v>100</v>
      </c>
      <c r="P14" s="69">
        <v>0</v>
      </c>
      <c r="Q14" s="69">
        <v>4</v>
      </c>
      <c r="R14" s="69">
        <v>3</v>
      </c>
      <c r="T14" s="87" t="s">
        <v>12</v>
      </c>
      <c r="U14" s="18">
        <v>328</v>
      </c>
      <c r="V14" s="18">
        <v>346</v>
      </c>
      <c r="W14" s="18">
        <v>670</v>
      </c>
    </row>
    <row r="15" spans="1:23" x14ac:dyDescent="0.25">
      <c r="A15" s="38" t="s">
        <v>56</v>
      </c>
      <c r="B15" s="39">
        <v>116</v>
      </c>
      <c r="C15" s="39">
        <v>253</v>
      </c>
      <c r="D15" s="39">
        <v>215</v>
      </c>
      <c r="E15" s="39">
        <v>95</v>
      </c>
      <c r="F15" s="39">
        <v>63</v>
      </c>
      <c r="G15" s="39">
        <v>90</v>
      </c>
      <c r="H15" s="39">
        <v>77</v>
      </c>
      <c r="I15" s="39">
        <v>41</v>
      </c>
      <c r="J15" s="39">
        <v>8</v>
      </c>
      <c r="K15" s="39">
        <v>956</v>
      </c>
      <c r="L15" s="18"/>
      <c r="M15" s="18"/>
      <c r="N15" s="18"/>
      <c r="O15" s="68" t="s">
        <v>101</v>
      </c>
      <c r="P15" s="69">
        <v>25</v>
      </c>
      <c r="Q15" s="69">
        <v>18</v>
      </c>
      <c r="R15" s="69">
        <v>41</v>
      </c>
      <c r="T15" s="87" t="s">
        <v>130</v>
      </c>
      <c r="U15" s="18">
        <v>228</v>
      </c>
      <c r="V15" s="18">
        <v>243</v>
      </c>
      <c r="W15" s="18">
        <v>469</v>
      </c>
    </row>
    <row r="16" spans="1:23" x14ac:dyDescent="0.25">
      <c r="A16" s="38" t="s">
        <v>57</v>
      </c>
      <c r="B16" s="39">
        <v>51</v>
      </c>
      <c r="C16" s="39">
        <v>192</v>
      </c>
      <c r="D16" s="39">
        <v>280</v>
      </c>
      <c r="E16" s="39">
        <v>79</v>
      </c>
      <c r="F16" s="39">
        <v>68</v>
      </c>
      <c r="G16" s="39">
        <v>97</v>
      </c>
      <c r="H16" s="39">
        <v>153</v>
      </c>
      <c r="I16" s="39">
        <v>94</v>
      </c>
      <c r="J16" s="39">
        <v>31</v>
      </c>
      <c r="K16" s="39">
        <v>1040</v>
      </c>
      <c r="L16" s="21"/>
      <c r="M16" s="21"/>
      <c r="N16" s="21"/>
      <c r="O16" s="68" t="s">
        <v>102</v>
      </c>
      <c r="P16" s="69">
        <v>2269</v>
      </c>
      <c r="Q16" s="69">
        <v>1430</v>
      </c>
      <c r="R16" s="69">
        <v>3702</v>
      </c>
      <c r="T16" s="87" t="s">
        <v>131</v>
      </c>
      <c r="U16" s="18">
        <v>415</v>
      </c>
      <c r="V16" s="18">
        <v>470</v>
      </c>
      <c r="W16" s="18">
        <v>887</v>
      </c>
    </row>
    <row r="17" spans="1:23" x14ac:dyDescent="0.25">
      <c r="A17" s="38" t="s">
        <v>58</v>
      </c>
      <c r="B17" s="39">
        <v>33</v>
      </c>
      <c r="C17" s="39">
        <v>220</v>
      </c>
      <c r="D17" s="39">
        <v>318</v>
      </c>
      <c r="E17" s="39">
        <v>85</v>
      </c>
      <c r="F17" s="39">
        <v>74</v>
      </c>
      <c r="G17" s="39">
        <v>89</v>
      </c>
      <c r="H17" s="39">
        <v>148</v>
      </c>
      <c r="I17" s="39">
        <v>73</v>
      </c>
      <c r="J17" s="39">
        <v>25</v>
      </c>
      <c r="K17" s="39">
        <v>1061</v>
      </c>
      <c r="L17" s="18"/>
      <c r="M17" s="18"/>
      <c r="N17" s="18"/>
      <c r="O17" s="68" t="s">
        <v>103</v>
      </c>
      <c r="P17" s="69">
        <v>150</v>
      </c>
      <c r="Q17" s="69">
        <v>245</v>
      </c>
      <c r="R17" s="69">
        <v>386</v>
      </c>
      <c r="T17" s="87" t="s">
        <v>29</v>
      </c>
      <c r="U17" s="18">
        <v>1361</v>
      </c>
      <c r="V17" s="18">
        <v>1474</v>
      </c>
      <c r="W17" s="18">
        <v>2841</v>
      </c>
    </row>
    <row r="18" spans="1:23" x14ac:dyDescent="0.25">
      <c r="A18" s="38" t="s">
        <v>59</v>
      </c>
      <c r="B18" s="39">
        <v>24</v>
      </c>
      <c r="C18" s="39">
        <v>198</v>
      </c>
      <c r="D18" s="39">
        <v>377</v>
      </c>
      <c r="E18" s="39">
        <v>77</v>
      </c>
      <c r="F18" s="39">
        <v>54</v>
      </c>
      <c r="G18" s="39">
        <v>80</v>
      </c>
      <c r="H18" s="39">
        <v>91</v>
      </c>
      <c r="I18" s="39">
        <v>36</v>
      </c>
      <c r="J18" s="39">
        <v>17</v>
      </c>
      <c r="K18" s="39">
        <v>967</v>
      </c>
      <c r="L18" s="18"/>
      <c r="M18" s="18"/>
      <c r="N18" s="18"/>
      <c r="O18" s="68" t="s">
        <v>104</v>
      </c>
      <c r="P18" s="69">
        <v>9</v>
      </c>
      <c r="Q18" s="69">
        <v>0</v>
      </c>
      <c r="R18" s="69">
        <v>12</v>
      </c>
      <c r="T18" s="88" t="s">
        <v>132</v>
      </c>
      <c r="U18" s="18">
        <v>4073</v>
      </c>
      <c r="V18" s="18">
        <v>3697</v>
      </c>
      <c r="W18" s="18">
        <v>7763</v>
      </c>
    </row>
    <row r="19" spans="1:23" x14ac:dyDescent="0.25">
      <c r="A19" s="38" t="s">
        <v>60</v>
      </c>
      <c r="B19" s="39">
        <v>21</v>
      </c>
      <c r="C19" s="39">
        <v>181</v>
      </c>
      <c r="D19" s="39">
        <v>393</v>
      </c>
      <c r="E19" s="39">
        <v>104</v>
      </c>
      <c r="F19" s="39">
        <v>63</v>
      </c>
      <c r="G19" s="39">
        <v>74</v>
      </c>
      <c r="H19" s="39">
        <v>78</v>
      </c>
      <c r="I19" s="39">
        <v>38</v>
      </c>
      <c r="J19" s="39">
        <v>5</v>
      </c>
      <c r="K19" s="39">
        <v>955</v>
      </c>
      <c r="L19" s="18"/>
      <c r="M19" s="18"/>
      <c r="N19" s="18"/>
      <c r="O19" s="68" t="s">
        <v>105</v>
      </c>
      <c r="P19" s="69">
        <v>35</v>
      </c>
      <c r="Q19" s="69">
        <v>15</v>
      </c>
      <c r="R19" s="69">
        <v>48</v>
      </c>
      <c r="T19" s="88" t="s">
        <v>133</v>
      </c>
      <c r="U19" s="18">
        <v>1738</v>
      </c>
      <c r="V19" s="18">
        <v>1340</v>
      </c>
      <c r="W19" s="18">
        <v>3078</v>
      </c>
    </row>
    <row r="20" spans="1:23" x14ac:dyDescent="0.25">
      <c r="A20" s="38" t="s">
        <v>61</v>
      </c>
      <c r="B20" s="39">
        <v>21</v>
      </c>
      <c r="C20" s="39">
        <v>199</v>
      </c>
      <c r="D20" s="39">
        <v>542</v>
      </c>
      <c r="E20" s="39">
        <v>148</v>
      </c>
      <c r="F20" s="39">
        <v>104</v>
      </c>
      <c r="G20" s="39">
        <v>88</v>
      </c>
      <c r="H20" s="39">
        <v>86</v>
      </c>
      <c r="I20" s="39">
        <v>21</v>
      </c>
      <c r="J20" s="39">
        <v>6</v>
      </c>
      <c r="K20" s="39">
        <v>1216</v>
      </c>
      <c r="L20" s="18"/>
      <c r="M20" s="18"/>
      <c r="N20" s="18"/>
      <c r="O20" s="68" t="s">
        <v>106</v>
      </c>
      <c r="P20" s="69">
        <v>117</v>
      </c>
      <c r="Q20" s="69">
        <v>55</v>
      </c>
      <c r="R20" s="69">
        <v>175</v>
      </c>
      <c r="T20" s="88" t="s">
        <v>134</v>
      </c>
      <c r="U20" s="18">
        <v>1151</v>
      </c>
      <c r="V20" s="18">
        <v>921</v>
      </c>
      <c r="W20" s="18">
        <v>2072</v>
      </c>
    </row>
    <row r="21" spans="1:23" x14ac:dyDescent="0.25">
      <c r="A21" s="38" t="s">
        <v>62</v>
      </c>
      <c r="B21" s="39">
        <v>9</v>
      </c>
      <c r="C21" s="39">
        <v>166</v>
      </c>
      <c r="D21" s="39">
        <v>728</v>
      </c>
      <c r="E21" s="39">
        <v>202</v>
      </c>
      <c r="F21" s="39">
        <v>145</v>
      </c>
      <c r="G21" s="39">
        <v>106</v>
      </c>
      <c r="H21" s="39">
        <v>80</v>
      </c>
      <c r="I21" s="39">
        <v>21</v>
      </c>
      <c r="J21" s="39">
        <v>3</v>
      </c>
      <c r="K21" s="39">
        <v>1453</v>
      </c>
      <c r="L21" s="18"/>
      <c r="M21" s="18"/>
      <c r="N21" s="18"/>
      <c r="O21" s="68" t="s">
        <v>107</v>
      </c>
      <c r="P21" s="69">
        <v>134</v>
      </c>
      <c r="Q21" s="69">
        <v>35</v>
      </c>
      <c r="R21" s="69">
        <v>169</v>
      </c>
      <c r="T21" s="88" t="s">
        <v>135</v>
      </c>
      <c r="U21" s="18">
        <v>1045</v>
      </c>
      <c r="V21" s="18">
        <v>861</v>
      </c>
      <c r="W21" s="18">
        <v>1906</v>
      </c>
    </row>
    <row r="22" spans="1:23" x14ac:dyDescent="0.25">
      <c r="A22" s="38" t="s">
        <v>63</v>
      </c>
      <c r="B22" s="39">
        <v>3</v>
      </c>
      <c r="C22" s="39">
        <v>108</v>
      </c>
      <c r="D22" s="39">
        <v>606</v>
      </c>
      <c r="E22" s="39">
        <v>183</v>
      </c>
      <c r="F22" s="39">
        <v>115</v>
      </c>
      <c r="G22" s="39">
        <v>126</v>
      </c>
      <c r="H22" s="39">
        <v>45</v>
      </c>
      <c r="I22" s="39">
        <v>16</v>
      </c>
      <c r="J22" s="39">
        <v>0</v>
      </c>
      <c r="K22" s="39">
        <v>1203</v>
      </c>
      <c r="L22" s="21"/>
      <c r="M22" s="21"/>
      <c r="N22" s="21"/>
      <c r="O22" s="68" t="s">
        <v>108</v>
      </c>
      <c r="P22" s="69">
        <v>1341</v>
      </c>
      <c r="Q22" s="69">
        <v>1034</v>
      </c>
      <c r="R22" s="69">
        <v>2376</v>
      </c>
      <c r="T22" s="88" t="s">
        <v>136</v>
      </c>
      <c r="U22" s="18">
        <v>745</v>
      </c>
      <c r="V22" s="18">
        <v>624</v>
      </c>
      <c r="W22" s="18">
        <v>1369</v>
      </c>
    </row>
    <row r="23" spans="1:23" x14ac:dyDescent="0.25">
      <c r="A23" s="38" t="s">
        <v>64</v>
      </c>
      <c r="B23" s="39">
        <v>3</v>
      </c>
      <c r="C23" s="39">
        <v>48</v>
      </c>
      <c r="D23" s="39">
        <v>604</v>
      </c>
      <c r="E23" s="39">
        <v>191</v>
      </c>
      <c r="F23" s="39">
        <v>141</v>
      </c>
      <c r="G23" s="39">
        <v>88</v>
      </c>
      <c r="H23" s="39">
        <v>49</v>
      </c>
      <c r="I23" s="39">
        <v>17</v>
      </c>
      <c r="J23" s="39">
        <v>3</v>
      </c>
      <c r="K23" s="39">
        <v>1137</v>
      </c>
      <c r="L23" s="18"/>
      <c r="M23" s="18"/>
      <c r="N23" s="18"/>
      <c r="O23" s="70" t="s">
        <v>109</v>
      </c>
      <c r="P23" s="71">
        <v>5415</v>
      </c>
      <c r="Q23" s="71">
        <v>4068</v>
      </c>
      <c r="R23" s="71">
        <v>9484</v>
      </c>
      <c r="T23" s="88" t="s">
        <v>137</v>
      </c>
      <c r="U23" s="18">
        <v>318</v>
      </c>
      <c r="V23" s="18">
        <v>268</v>
      </c>
      <c r="W23" s="18">
        <v>584</v>
      </c>
    </row>
    <row r="24" spans="1:23" x14ac:dyDescent="0.25">
      <c r="A24" s="38" t="s">
        <v>65</v>
      </c>
      <c r="B24" s="39">
        <v>0</v>
      </c>
      <c r="C24" s="39">
        <v>27</v>
      </c>
      <c r="D24" s="39">
        <v>451</v>
      </c>
      <c r="E24" s="39">
        <v>179</v>
      </c>
      <c r="F24" s="39">
        <v>91</v>
      </c>
      <c r="G24" s="39">
        <v>84</v>
      </c>
      <c r="H24" s="39">
        <v>38</v>
      </c>
      <c r="I24" s="39">
        <v>9</v>
      </c>
      <c r="J24" s="39">
        <v>6</v>
      </c>
      <c r="K24" s="39">
        <v>889</v>
      </c>
      <c r="L24" s="18"/>
      <c r="M24" s="18"/>
      <c r="N24" s="18"/>
      <c r="O24" s="72"/>
      <c r="P24" s="56"/>
      <c r="Q24" s="56"/>
      <c r="R24" s="56"/>
      <c r="T24" s="88" t="s">
        <v>138</v>
      </c>
      <c r="U24" s="18">
        <v>70</v>
      </c>
      <c r="V24" s="18">
        <v>93</v>
      </c>
      <c r="W24" s="18">
        <v>160</v>
      </c>
    </row>
    <row r="25" spans="1:23" x14ac:dyDescent="0.25">
      <c r="A25" s="38" t="s">
        <v>66</v>
      </c>
      <c r="B25" s="39">
        <v>0</v>
      </c>
      <c r="C25" s="39">
        <v>43</v>
      </c>
      <c r="D25" s="39">
        <v>789</v>
      </c>
      <c r="E25" s="39">
        <v>459</v>
      </c>
      <c r="F25" s="39">
        <v>266</v>
      </c>
      <c r="G25" s="39">
        <v>198</v>
      </c>
      <c r="H25" s="39">
        <v>75</v>
      </c>
      <c r="I25" s="39">
        <v>29</v>
      </c>
      <c r="J25" s="39">
        <v>4</v>
      </c>
      <c r="K25" s="39">
        <v>1872</v>
      </c>
      <c r="L25" s="18"/>
      <c r="M25" s="18"/>
      <c r="N25" s="18"/>
      <c r="O25" s="56" t="s">
        <v>110</v>
      </c>
      <c r="P25" s="56"/>
      <c r="Q25" s="56"/>
      <c r="R25" s="56"/>
      <c r="T25" s="10"/>
      <c r="U25" s="39"/>
      <c r="V25" s="39"/>
      <c r="W25" s="39"/>
    </row>
    <row r="26" spans="1:23" x14ac:dyDescent="0.25">
      <c r="A26" s="38" t="s">
        <v>67</v>
      </c>
      <c r="B26" s="39">
        <v>0</v>
      </c>
      <c r="C26" s="39">
        <v>10</v>
      </c>
      <c r="D26" s="39">
        <v>366</v>
      </c>
      <c r="E26" s="39">
        <v>409</v>
      </c>
      <c r="F26" s="39">
        <v>345</v>
      </c>
      <c r="G26" s="39">
        <v>266</v>
      </c>
      <c r="H26" s="39">
        <v>113</v>
      </c>
      <c r="I26" s="39">
        <v>43</v>
      </c>
      <c r="J26" s="39">
        <v>13</v>
      </c>
      <c r="K26" s="39">
        <v>1561</v>
      </c>
      <c r="L26" s="18"/>
      <c r="M26" s="18"/>
      <c r="N26" s="18"/>
      <c r="O26" s="68" t="s">
        <v>111</v>
      </c>
      <c r="P26" s="56"/>
      <c r="Q26" s="56"/>
      <c r="R26" s="56"/>
      <c r="T26" s="10" t="s">
        <v>139</v>
      </c>
      <c r="U26" s="39"/>
      <c r="V26" s="39"/>
      <c r="W26" s="39"/>
    </row>
    <row r="27" spans="1:23" x14ac:dyDescent="0.25">
      <c r="A27" s="3"/>
      <c r="B27" s="3"/>
      <c r="C27" s="3"/>
      <c r="D27" s="3"/>
      <c r="E27" s="3"/>
      <c r="F27" s="3"/>
      <c r="G27" s="3"/>
      <c r="H27" s="3"/>
      <c r="I27" s="3"/>
      <c r="J27" s="3"/>
      <c r="K27" s="3"/>
      <c r="L27" s="18"/>
      <c r="M27" s="18"/>
      <c r="N27" s="18"/>
      <c r="O27" s="73" t="s">
        <v>98</v>
      </c>
      <c r="P27" s="69">
        <v>103</v>
      </c>
      <c r="Q27" s="69">
        <v>128</v>
      </c>
      <c r="R27" s="69">
        <v>233</v>
      </c>
      <c r="T27" s="88" t="s">
        <v>140</v>
      </c>
      <c r="U27" s="18">
        <v>10664</v>
      </c>
      <c r="V27" s="18">
        <v>9781</v>
      </c>
      <c r="W27" s="18">
        <v>20441</v>
      </c>
    </row>
    <row r="28" spans="1:23" x14ac:dyDescent="0.25">
      <c r="A28" s="10" t="s">
        <v>73</v>
      </c>
      <c r="B28" s="39">
        <v>112</v>
      </c>
      <c r="C28" s="39">
        <v>457</v>
      </c>
      <c r="D28" s="39">
        <v>1374</v>
      </c>
      <c r="E28" s="39">
        <v>548</v>
      </c>
      <c r="F28" s="39">
        <v>380</v>
      </c>
      <c r="G28" s="39">
        <v>329</v>
      </c>
      <c r="H28" s="39">
        <v>225</v>
      </c>
      <c r="I28" s="39">
        <v>116</v>
      </c>
      <c r="J28" s="39">
        <v>27</v>
      </c>
      <c r="K28" s="39">
        <v>3561</v>
      </c>
      <c r="L28" s="21"/>
      <c r="M28" s="21"/>
      <c r="N28" s="21"/>
      <c r="O28" s="73" t="s">
        <v>99</v>
      </c>
      <c r="P28" s="69">
        <v>0</v>
      </c>
      <c r="Q28" s="69">
        <v>0</v>
      </c>
      <c r="R28" s="69">
        <v>3</v>
      </c>
      <c r="T28" s="88" t="s">
        <v>141</v>
      </c>
      <c r="U28" s="18">
        <v>807</v>
      </c>
      <c r="V28" s="18">
        <v>551</v>
      </c>
      <c r="W28" s="18">
        <v>1354</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887</v>
      </c>
      <c r="C30" s="40">
        <v>2841</v>
      </c>
      <c r="D30" s="40">
        <v>7763</v>
      </c>
      <c r="E30" s="40">
        <v>3078</v>
      </c>
      <c r="F30" s="40">
        <v>2072</v>
      </c>
      <c r="G30" s="40">
        <v>1906</v>
      </c>
      <c r="H30" s="40">
        <v>1369</v>
      </c>
      <c r="I30" s="40">
        <v>584</v>
      </c>
      <c r="J30" s="40">
        <v>160</v>
      </c>
      <c r="K30" s="40">
        <v>20656</v>
      </c>
      <c r="L30" s="18"/>
      <c r="M30" s="18"/>
      <c r="N30" s="18"/>
      <c r="O30" s="73" t="s">
        <v>102</v>
      </c>
      <c r="P30" s="69">
        <v>6</v>
      </c>
      <c r="Q30" s="69">
        <v>7</v>
      </c>
      <c r="R30" s="69">
        <v>13</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v>
      </c>
      <c r="Q31" s="69">
        <v>0</v>
      </c>
      <c r="R31" s="69">
        <v>8</v>
      </c>
      <c r="T31" s="88" t="s">
        <v>143</v>
      </c>
      <c r="U31" s="18">
        <v>89</v>
      </c>
      <c r="V31" s="18">
        <v>71</v>
      </c>
      <c r="W31" s="18">
        <v>154</v>
      </c>
    </row>
    <row r="32" spans="1:23" x14ac:dyDescent="0.25">
      <c r="A32" s="41" t="s">
        <v>69</v>
      </c>
      <c r="B32" s="3"/>
      <c r="C32" s="3"/>
      <c r="D32" s="3"/>
      <c r="E32" s="3"/>
      <c r="F32" s="3"/>
      <c r="G32" s="3"/>
      <c r="H32" s="3"/>
      <c r="I32" s="3"/>
      <c r="J32" s="3"/>
      <c r="K32" s="3"/>
      <c r="L32" s="18"/>
      <c r="M32" s="18"/>
      <c r="N32" s="18"/>
      <c r="O32" s="73" t="s">
        <v>107</v>
      </c>
      <c r="P32" s="69">
        <v>10</v>
      </c>
      <c r="Q32" s="69">
        <v>6</v>
      </c>
      <c r="R32" s="69">
        <v>15</v>
      </c>
      <c r="T32" s="88" t="s">
        <v>144</v>
      </c>
      <c r="U32" s="18">
        <v>4</v>
      </c>
      <c r="V32" s="18">
        <v>5</v>
      </c>
      <c r="W32" s="18">
        <v>5</v>
      </c>
    </row>
    <row r="33" spans="1:23" x14ac:dyDescent="0.25">
      <c r="A33" s="3"/>
      <c r="B33" s="3"/>
      <c r="C33" s="3"/>
      <c r="D33" s="3"/>
      <c r="E33" s="3"/>
      <c r="F33" s="3"/>
      <c r="G33" s="3"/>
      <c r="H33" s="3"/>
      <c r="I33" s="3"/>
      <c r="J33" s="3"/>
      <c r="K33" s="3"/>
      <c r="L33" s="18"/>
      <c r="M33" s="18"/>
      <c r="N33" s="18"/>
      <c r="O33" s="74" t="s">
        <v>31</v>
      </c>
      <c r="P33" s="71">
        <v>120</v>
      </c>
      <c r="Q33" s="71">
        <v>142</v>
      </c>
      <c r="R33" s="71">
        <v>265</v>
      </c>
      <c r="T33" s="88" t="s">
        <v>145</v>
      </c>
      <c r="U33" s="18">
        <v>3</v>
      </c>
      <c r="V33" s="18">
        <v>5</v>
      </c>
      <c r="W33" s="18">
        <v>3</v>
      </c>
    </row>
    <row r="34" spans="1:23" x14ac:dyDescent="0.25">
      <c r="A34" s="8" t="s">
        <v>70</v>
      </c>
      <c r="B34" s="3"/>
      <c r="C34" s="3"/>
      <c r="D34" s="3"/>
      <c r="E34" s="3"/>
      <c r="F34" s="3"/>
      <c r="G34" s="3"/>
      <c r="H34" s="3"/>
      <c r="I34" s="3"/>
      <c r="J34" s="3"/>
      <c r="K34" s="3"/>
      <c r="L34" s="21"/>
      <c r="M34" s="21"/>
      <c r="N34" s="21"/>
      <c r="O34" s="68" t="s">
        <v>112</v>
      </c>
      <c r="P34" s="56"/>
      <c r="Q34" s="56"/>
      <c r="R34" s="56"/>
      <c r="T34" s="23" t="s">
        <v>31</v>
      </c>
      <c r="U34" s="21">
        <v>91</v>
      </c>
      <c r="V34" s="21">
        <v>77</v>
      </c>
      <c r="W34" s="21">
        <v>168</v>
      </c>
    </row>
    <row r="35" spans="1:23" ht="15.75" thickBot="1" x14ac:dyDescent="0.3">
      <c r="A35" s="19"/>
      <c r="B35" s="18"/>
      <c r="C35" s="18"/>
      <c r="D35" s="18"/>
      <c r="E35" s="13"/>
      <c r="F35" s="19"/>
      <c r="G35" s="18"/>
      <c r="H35" s="18"/>
      <c r="I35" s="18"/>
      <c r="J35" s="10"/>
      <c r="K35" s="1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I36" s="18"/>
      <c r="J36" s="10"/>
      <c r="K36" s="13"/>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I37" s="18"/>
      <c r="J37" s="10"/>
      <c r="K37" s="13"/>
      <c r="L37" s="18"/>
      <c r="M37" s="18"/>
      <c r="N37" s="18"/>
      <c r="O37" s="73" t="s">
        <v>102</v>
      </c>
      <c r="P37" s="69">
        <v>28</v>
      </c>
      <c r="Q37" s="69">
        <v>9</v>
      </c>
      <c r="R37" s="69">
        <v>34</v>
      </c>
      <c r="T37" s="88" t="s">
        <v>147</v>
      </c>
      <c r="U37" s="18">
        <v>3588</v>
      </c>
      <c r="V37" s="18">
        <v>2907</v>
      </c>
      <c r="W37" s="18">
        <v>6494</v>
      </c>
    </row>
    <row r="38" spans="1:23" x14ac:dyDescent="0.25">
      <c r="A38" s="99" t="s">
        <v>81</v>
      </c>
      <c r="B38" s="103">
        <f>SUM(B28:D28)</f>
        <v>1943</v>
      </c>
      <c r="C38" s="103">
        <f>SUM(B13:D13)</f>
        <v>1540</v>
      </c>
      <c r="D38" s="103">
        <f>SUM(B14:D18)</f>
        <v>2668</v>
      </c>
      <c r="E38" s="104">
        <f>SUM(B19:D21)</f>
        <v>2260</v>
      </c>
      <c r="F38" s="104">
        <f>SUM(B22:D26)</f>
        <v>3058</v>
      </c>
      <c r="G38" s="103">
        <f>SUM(B38:F38)</f>
        <v>11469</v>
      </c>
      <c r="H38" s="105">
        <f>SUM(C38:F38)</f>
        <v>9526</v>
      </c>
      <c r="I38" s="18"/>
      <c r="J38" s="10"/>
      <c r="K38" s="13"/>
      <c r="L38" s="18"/>
      <c r="M38" s="18"/>
      <c r="N38" s="18"/>
      <c r="O38" s="73" t="s">
        <v>103</v>
      </c>
      <c r="P38" s="69">
        <v>10</v>
      </c>
      <c r="Q38" s="69">
        <v>15</v>
      </c>
      <c r="R38" s="69">
        <v>20</v>
      </c>
      <c r="T38" s="88" t="s">
        <v>148</v>
      </c>
      <c r="U38" s="18">
        <v>5946</v>
      </c>
      <c r="V38" s="18">
        <v>5761</v>
      </c>
      <c r="W38" s="18">
        <v>11703</v>
      </c>
    </row>
    <row r="39" spans="1:23" x14ac:dyDescent="0.25">
      <c r="A39" s="99" t="s">
        <v>82</v>
      </c>
      <c r="B39" s="103">
        <f>SUM(C28:D28)</f>
        <v>1831</v>
      </c>
      <c r="C39" s="103">
        <f>SUM(C13:D13)</f>
        <v>1201</v>
      </c>
      <c r="D39" s="103">
        <f>SUM(C14:D18)</f>
        <v>2302</v>
      </c>
      <c r="E39" s="104">
        <f>SUM(C19:D21)</f>
        <v>2209</v>
      </c>
      <c r="F39" s="104">
        <f>SUM(C22:D26)</f>
        <v>3052</v>
      </c>
      <c r="G39" s="103">
        <f t="shared" ref="G39:G41" si="0">SUM(B39:F39)</f>
        <v>10595</v>
      </c>
      <c r="H39" s="105">
        <f t="shared" ref="H39:H41" si="1">SUM(C39:F39)</f>
        <v>8764</v>
      </c>
      <c r="I39" s="18"/>
      <c r="J39" s="10"/>
      <c r="K39" s="13"/>
      <c r="L39" s="18"/>
      <c r="M39" s="18"/>
      <c r="N39" s="18" t="e">
        <f>+H50:H51+H76:H98</f>
        <v>#VALUE!</v>
      </c>
      <c r="O39" s="73" t="s">
        <v>107</v>
      </c>
      <c r="P39" s="69">
        <v>21</v>
      </c>
      <c r="Q39" s="69">
        <v>12</v>
      </c>
      <c r="R39" s="69">
        <v>32</v>
      </c>
      <c r="T39" s="10"/>
      <c r="U39" s="39"/>
      <c r="V39" s="39"/>
      <c r="W39" s="39"/>
    </row>
    <row r="40" spans="1:23" x14ac:dyDescent="0.25">
      <c r="A40" s="106" t="s">
        <v>83</v>
      </c>
      <c r="B40" s="107">
        <f>SUM(E28:F28)</f>
        <v>928</v>
      </c>
      <c r="C40" s="107">
        <f>SUM(E13:F13)</f>
        <v>423</v>
      </c>
      <c r="D40" s="107">
        <f>SUM(E14:F18)</f>
        <v>668</v>
      </c>
      <c r="E40" s="108">
        <f>SUM(E19:F21)</f>
        <v>766</v>
      </c>
      <c r="F40" s="108">
        <f>SUM(E22:F26)</f>
        <v>2379</v>
      </c>
      <c r="G40" s="103">
        <f t="shared" si="0"/>
        <v>5164</v>
      </c>
      <c r="H40" s="105">
        <f t="shared" si="1"/>
        <v>4236</v>
      </c>
      <c r="I40" s="21"/>
      <c r="J40" s="22"/>
      <c r="K40" s="23"/>
      <c r="L40" s="22"/>
      <c r="M40" s="22"/>
      <c r="N40" s="22"/>
      <c r="O40" s="74" t="s">
        <v>31</v>
      </c>
      <c r="P40" s="71">
        <v>52</v>
      </c>
      <c r="Q40" s="71">
        <v>39</v>
      </c>
      <c r="R40" s="71">
        <v>90</v>
      </c>
      <c r="T40" s="10" t="s">
        <v>149</v>
      </c>
      <c r="U40" s="39"/>
      <c r="V40" s="39"/>
      <c r="W40" s="39"/>
    </row>
    <row r="41" spans="1:23" x14ac:dyDescent="0.25">
      <c r="A41" s="99" t="s">
        <v>84</v>
      </c>
      <c r="B41" s="103">
        <f>SUM(G28:J28)</f>
        <v>697</v>
      </c>
      <c r="C41" s="103">
        <f>SUM(G13:J13)</f>
        <v>254</v>
      </c>
      <c r="D41" s="103">
        <f>SUM(G14:J18)</f>
        <v>1241</v>
      </c>
      <c r="E41" s="104">
        <f>SUM(G19:J21)</f>
        <v>606</v>
      </c>
      <c r="F41" s="104">
        <f>SUM(G22:J26)</f>
        <v>1222</v>
      </c>
      <c r="G41" s="103">
        <f t="shared" si="0"/>
        <v>4020</v>
      </c>
      <c r="H41" s="105">
        <f t="shared" si="1"/>
        <v>3323</v>
      </c>
      <c r="I41" s="18"/>
      <c r="J41" s="10"/>
      <c r="K41" s="24"/>
      <c r="L41" s="25"/>
      <c r="M41" s="25"/>
      <c r="N41" s="25"/>
      <c r="O41" s="68" t="s">
        <v>113</v>
      </c>
      <c r="P41" s="69">
        <v>20</v>
      </c>
      <c r="Q41" s="69">
        <v>16</v>
      </c>
      <c r="R41" s="69">
        <v>36</v>
      </c>
      <c r="T41" s="88" t="s">
        <v>150</v>
      </c>
      <c r="U41" s="18">
        <v>5684</v>
      </c>
      <c r="V41" s="18">
        <v>4541</v>
      </c>
      <c r="W41" s="18">
        <v>10220</v>
      </c>
    </row>
    <row r="42" spans="1:23" x14ac:dyDescent="0.25">
      <c r="A42" s="109" t="s">
        <v>92</v>
      </c>
      <c r="B42" s="107">
        <f>B38+SUM(B40:B41)</f>
        <v>3568</v>
      </c>
      <c r="C42" s="107">
        <f t="shared" ref="C42:H42" si="2">C38+SUM(C40:C41)</f>
        <v>2217</v>
      </c>
      <c r="D42" s="107">
        <f t="shared" si="2"/>
        <v>4577</v>
      </c>
      <c r="E42" s="107">
        <f t="shared" si="2"/>
        <v>3632</v>
      </c>
      <c r="F42" s="107">
        <f t="shared" si="2"/>
        <v>6659</v>
      </c>
      <c r="G42" s="107">
        <f t="shared" si="2"/>
        <v>20653</v>
      </c>
      <c r="H42" s="110">
        <f t="shared" si="2"/>
        <v>17085</v>
      </c>
      <c r="I42" s="18"/>
      <c r="J42" s="10"/>
      <c r="K42" s="26"/>
      <c r="L42" s="18"/>
      <c r="M42" s="18"/>
      <c r="N42" s="18"/>
      <c r="O42" s="70" t="s">
        <v>114</v>
      </c>
      <c r="P42" s="71">
        <v>196</v>
      </c>
      <c r="Q42" s="71">
        <v>201</v>
      </c>
      <c r="R42" s="71">
        <v>397</v>
      </c>
      <c r="T42" s="88" t="s">
        <v>151</v>
      </c>
      <c r="U42" s="18">
        <v>3882</v>
      </c>
      <c r="V42" s="18">
        <v>4160</v>
      </c>
      <c r="W42" s="18">
        <v>8044</v>
      </c>
    </row>
    <row r="43" spans="1:23" x14ac:dyDescent="0.25">
      <c r="A43" s="111"/>
      <c r="B43" s="103"/>
      <c r="C43" s="103"/>
      <c r="D43" s="103"/>
      <c r="E43" s="112"/>
      <c r="F43" s="113"/>
      <c r="G43" s="103"/>
      <c r="H43" s="105"/>
      <c r="I43" s="18"/>
      <c r="J43" s="10"/>
      <c r="K43" s="10"/>
      <c r="L43" s="18"/>
      <c r="M43" s="18"/>
      <c r="N43" s="18"/>
      <c r="O43" s="72"/>
      <c r="P43" s="56"/>
      <c r="Q43" s="56"/>
      <c r="R43" s="56"/>
      <c r="T43" s="10"/>
      <c r="U43" s="39"/>
      <c r="V43" s="39"/>
      <c r="W43" s="39"/>
    </row>
    <row r="44" spans="1:23" x14ac:dyDescent="0.25">
      <c r="A44" s="114" t="s">
        <v>125</v>
      </c>
      <c r="B44" s="103"/>
      <c r="C44" s="103"/>
      <c r="D44" s="103"/>
      <c r="E44" s="112"/>
      <c r="F44" s="113"/>
      <c r="G44" s="103"/>
      <c r="H44" s="105"/>
      <c r="I44" s="18"/>
      <c r="J44" s="10"/>
      <c r="K44" s="10"/>
      <c r="L44" s="18"/>
      <c r="M44" s="18"/>
      <c r="N44" s="18"/>
      <c r="O44" s="56" t="s">
        <v>115</v>
      </c>
      <c r="P44" s="56"/>
      <c r="Q44" s="56"/>
      <c r="R44" s="56"/>
      <c r="T44" s="10" t="s">
        <v>152</v>
      </c>
      <c r="U44" s="18">
        <v>5628</v>
      </c>
      <c r="V44" s="18">
        <v>4697</v>
      </c>
      <c r="W44" s="18">
        <v>10329</v>
      </c>
    </row>
    <row r="45" spans="1:23" x14ac:dyDescent="0.25">
      <c r="A45" s="114" t="s">
        <v>126</v>
      </c>
      <c r="B45" s="103">
        <f>SUM(W14:W24)</f>
        <v>21799</v>
      </c>
      <c r="C45" s="103"/>
      <c r="D45" s="103"/>
      <c r="E45" s="112"/>
      <c r="F45" s="113"/>
      <c r="G45" s="103"/>
      <c r="H45" s="105"/>
      <c r="I45" s="18"/>
      <c r="J45" s="10"/>
      <c r="K45" s="10"/>
      <c r="L45" s="18"/>
      <c r="M45" s="18"/>
      <c r="N45" s="18"/>
      <c r="O45" s="68" t="s">
        <v>116</v>
      </c>
      <c r="P45" s="69">
        <v>18</v>
      </c>
      <c r="Q45" s="69">
        <v>11</v>
      </c>
      <c r="R45" s="69">
        <v>25</v>
      </c>
      <c r="T45" s="10"/>
      <c r="U45" s="39"/>
      <c r="V45" s="39"/>
      <c r="W45" s="39"/>
    </row>
    <row r="46" spans="1:23" x14ac:dyDescent="0.25">
      <c r="A46" s="106" t="s">
        <v>74</v>
      </c>
      <c r="B46" s="107">
        <f>SUM(W16:W24)</f>
        <v>20660</v>
      </c>
      <c r="C46" s="107"/>
      <c r="D46" s="107"/>
      <c r="E46" s="115"/>
      <c r="F46" s="115"/>
      <c r="G46" s="107"/>
      <c r="H46" s="110"/>
      <c r="I46" s="21"/>
      <c r="J46" s="22"/>
      <c r="K46" s="22"/>
      <c r="L46" s="27"/>
      <c r="M46" s="27"/>
      <c r="N46" s="27"/>
      <c r="O46" s="68" t="s">
        <v>117</v>
      </c>
      <c r="P46" s="69">
        <v>8</v>
      </c>
      <c r="Q46" s="69">
        <v>3</v>
      </c>
      <c r="R46" s="69">
        <v>11</v>
      </c>
      <c r="T46" s="41" t="s">
        <v>153</v>
      </c>
      <c r="U46" s="39"/>
      <c r="V46" s="39"/>
      <c r="W46" s="39"/>
    </row>
    <row r="47" spans="1:23" x14ac:dyDescent="0.25">
      <c r="A47" s="106" t="s">
        <v>75</v>
      </c>
      <c r="B47" s="104">
        <f>SUM(W17:W24)</f>
        <v>19773</v>
      </c>
      <c r="C47" s="104"/>
      <c r="D47" s="104"/>
      <c r="E47" s="115"/>
      <c r="F47" s="115"/>
      <c r="G47" s="104"/>
      <c r="H47" s="116"/>
      <c r="I47" s="39"/>
      <c r="J47" s="22"/>
      <c r="K47" s="22"/>
      <c r="L47" s="27"/>
      <c r="M47" s="27"/>
      <c r="N47" s="27"/>
      <c r="O47" s="68" t="s">
        <v>118</v>
      </c>
      <c r="P47" s="69">
        <v>4</v>
      </c>
      <c r="Q47" s="69">
        <v>4</v>
      </c>
      <c r="R47" s="69">
        <v>8</v>
      </c>
      <c r="T47" s="8" t="s">
        <v>154</v>
      </c>
      <c r="U47" s="39"/>
      <c r="V47" s="39"/>
      <c r="W47" s="39"/>
    </row>
    <row r="48" spans="1:23" x14ac:dyDescent="0.25">
      <c r="A48" s="117"/>
      <c r="B48" s="104"/>
      <c r="C48" s="104"/>
      <c r="D48" s="104"/>
      <c r="E48" s="115"/>
      <c r="F48" s="115"/>
      <c r="G48" s="104"/>
      <c r="H48" s="116"/>
      <c r="I48" s="39"/>
      <c r="J48" s="22"/>
      <c r="K48" s="22"/>
      <c r="L48" s="27"/>
      <c r="M48" s="27"/>
      <c r="N48" s="27"/>
      <c r="O48" s="70" t="s">
        <v>119</v>
      </c>
      <c r="P48" s="71">
        <v>25</v>
      </c>
      <c r="Q48" s="71">
        <v>20</v>
      </c>
      <c r="R48" s="71">
        <v>51</v>
      </c>
      <c r="T48" s="8" t="s">
        <v>155</v>
      </c>
      <c r="U48" s="39"/>
      <c r="V48" s="39"/>
      <c r="W48" s="39"/>
    </row>
    <row r="49" spans="1:23" x14ac:dyDescent="0.25">
      <c r="A49" s="117" t="s">
        <v>164</v>
      </c>
      <c r="B49" s="50"/>
      <c r="C49" s="50"/>
      <c r="D49" s="50"/>
      <c r="E49" s="115"/>
      <c r="F49" s="115"/>
      <c r="G49" s="50"/>
      <c r="H49" s="118"/>
      <c r="I49" s="10"/>
      <c r="J49" s="20"/>
      <c r="K49" s="20"/>
      <c r="L49" s="22"/>
      <c r="M49" s="22"/>
      <c r="N49" s="22"/>
      <c r="O49" s="72"/>
      <c r="P49" s="56"/>
      <c r="Q49" s="56"/>
      <c r="R49" s="56"/>
      <c r="T49" s="8" t="s">
        <v>156</v>
      </c>
      <c r="U49" s="39"/>
      <c r="V49" s="39"/>
      <c r="W49" s="39"/>
    </row>
    <row r="50" spans="1:23" x14ac:dyDescent="0.25">
      <c r="A50" s="119" t="s">
        <v>97</v>
      </c>
      <c r="B50" s="120">
        <f>(R11+R33+R45)/(R23+R42+R48)</f>
        <v>7.0177204993958922E-2</v>
      </c>
      <c r="C50" s="53" t="s">
        <v>165</v>
      </c>
      <c r="D50" s="53"/>
      <c r="E50" s="53" t="s">
        <v>166</v>
      </c>
      <c r="F50" s="121">
        <f>R27/(R23+R42+R48)</f>
        <v>2.3459524768425291E-2</v>
      </c>
      <c r="G50" s="53"/>
      <c r="H50" s="122"/>
      <c r="I50" s="3"/>
      <c r="J50" s="51"/>
      <c r="K50" s="52"/>
      <c r="L50" s="25"/>
      <c r="M50" s="25"/>
      <c r="N50" s="25"/>
      <c r="O50" s="56" t="s">
        <v>120</v>
      </c>
      <c r="P50" s="69">
        <v>223</v>
      </c>
      <c r="Q50" s="69">
        <v>194</v>
      </c>
      <c r="R50" s="69">
        <v>410</v>
      </c>
      <c r="T50" s="8" t="s">
        <v>157</v>
      </c>
      <c r="U50" s="39"/>
      <c r="V50" s="39"/>
      <c r="W50" s="39"/>
    </row>
    <row r="51" spans="1:23" x14ac:dyDescent="0.25">
      <c r="A51" s="123" t="s">
        <v>98</v>
      </c>
      <c r="B51" s="124">
        <f>(R12+R27+R40+R46)/(R23+R42+R48)</f>
        <v>0.25050342327829239</v>
      </c>
      <c r="C51" s="125"/>
      <c r="D51" s="125"/>
      <c r="E51" s="125"/>
      <c r="F51" s="125"/>
      <c r="G51" s="125"/>
      <c r="H51" s="126"/>
      <c r="O51" s="56"/>
      <c r="P51" s="56"/>
      <c r="Q51" s="56"/>
      <c r="R51" s="56"/>
      <c r="T51" s="8" t="s">
        <v>158</v>
      </c>
      <c r="U51" s="90"/>
      <c r="V51" s="90"/>
      <c r="W51" s="90"/>
    </row>
    <row r="52" spans="1:23" x14ac:dyDescent="0.25">
      <c r="A52" s="127"/>
      <c r="B52" s="125"/>
      <c r="C52" s="125"/>
      <c r="D52" s="125"/>
      <c r="E52" s="125"/>
      <c r="F52" s="125"/>
      <c r="G52" s="125"/>
      <c r="H52" s="126"/>
      <c r="O52" s="56" t="s">
        <v>121</v>
      </c>
      <c r="P52" s="69">
        <v>485</v>
      </c>
      <c r="Q52" s="69">
        <v>555</v>
      </c>
      <c r="R52" s="69">
        <v>1034</v>
      </c>
      <c r="T52" s="8" t="s">
        <v>159</v>
      </c>
      <c r="U52" s="90"/>
      <c r="V52" s="90"/>
      <c r="W52" s="90"/>
    </row>
    <row r="53" spans="1:23" x14ac:dyDescent="0.25">
      <c r="A53" s="117" t="s">
        <v>167</v>
      </c>
      <c r="B53" s="125"/>
      <c r="C53" s="125"/>
      <c r="D53" s="125"/>
      <c r="E53" s="125"/>
      <c r="F53" s="125"/>
      <c r="G53" s="125"/>
      <c r="H53" s="126"/>
      <c r="O53" s="56"/>
      <c r="P53" s="56"/>
      <c r="Q53" s="56"/>
      <c r="R53" s="56"/>
      <c r="T53" s="8" t="s">
        <v>160</v>
      </c>
      <c r="U53" s="90"/>
      <c r="V53" s="90"/>
      <c r="W53" s="90"/>
    </row>
    <row r="54" spans="1:23" x14ac:dyDescent="0.25">
      <c r="A54" s="128" t="s">
        <v>168</v>
      </c>
      <c r="B54" s="125"/>
      <c r="C54" s="132">
        <f>(R50/R56)</f>
        <v>3.561501042390549E-2</v>
      </c>
      <c r="D54" s="125"/>
      <c r="E54" s="125"/>
      <c r="F54" s="125"/>
      <c r="G54" s="125"/>
      <c r="H54" s="126"/>
      <c r="O54" s="56" t="s">
        <v>122</v>
      </c>
      <c r="P54" s="69">
        <v>79</v>
      </c>
      <c r="Q54" s="69">
        <v>55</v>
      </c>
      <c r="R54" s="69">
        <v>134</v>
      </c>
      <c r="T54" s="91" t="s">
        <v>161</v>
      </c>
      <c r="U54" s="90"/>
      <c r="V54" s="90"/>
      <c r="W54" s="90"/>
    </row>
    <row r="55" spans="1:23" x14ac:dyDescent="0.25">
      <c r="A55" s="128" t="s">
        <v>169</v>
      </c>
      <c r="B55" s="125"/>
      <c r="C55" s="132">
        <f>R50/B46</f>
        <v>1.9845111326234271E-2</v>
      </c>
      <c r="D55" s="125"/>
      <c r="E55" s="125"/>
      <c r="F55" s="125"/>
      <c r="G55" s="125"/>
      <c r="H55" s="126"/>
      <c r="O55" s="56"/>
      <c r="P55" s="56"/>
      <c r="Q55" s="56"/>
      <c r="R55" s="56"/>
      <c r="T55" s="8" t="s">
        <v>162</v>
      </c>
      <c r="U55" s="90"/>
      <c r="V55" s="90"/>
      <c r="W55" s="90"/>
    </row>
    <row r="56" spans="1:23" x14ac:dyDescent="0.25">
      <c r="A56" s="128" t="s">
        <v>170</v>
      </c>
      <c r="B56" s="125"/>
      <c r="C56" s="132">
        <f>R50/B47</f>
        <v>2.0735346179133161E-2</v>
      </c>
      <c r="D56" s="125"/>
      <c r="E56" s="125"/>
      <c r="F56" s="125"/>
      <c r="G56" s="125"/>
      <c r="H56" s="126"/>
      <c r="O56" s="75" t="s">
        <v>31</v>
      </c>
      <c r="P56" s="76">
        <v>6420</v>
      </c>
      <c r="Q56" s="76">
        <v>5087</v>
      </c>
      <c r="R56" s="76">
        <v>11512</v>
      </c>
      <c r="T56" s="8" t="s">
        <v>163</v>
      </c>
      <c r="U56" s="90"/>
      <c r="V56" s="90"/>
      <c r="W56" s="90"/>
    </row>
    <row r="57" spans="1:23" ht="15.75" thickBot="1" x14ac:dyDescent="0.3">
      <c r="A57" s="129" t="s">
        <v>171</v>
      </c>
      <c r="B57" s="130"/>
      <c r="C57" s="133">
        <f>R50/B45</f>
        <v>1.8808202211110601E-2</v>
      </c>
      <c r="D57" s="130"/>
      <c r="E57" s="130"/>
      <c r="F57" s="130"/>
      <c r="G57" s="130"/>
      <c r="H57" s="131"/>
      <c r="O57" s="56"/>
      <c r="P57" s="77"/>
      <c r="Q57" s="77"/>
      <c r="R57" s="77"/>
      <c r="T57" s="92"/>
      <c r="U57" s="10"/>
      <c r="V57" s="10"/>
      <c r="W57" s="10"/>
    </row>
    <row r="58" spans="1:23" x14ac:dyDescent="0.25">
      <c r="O58" s="78" t="s">
        <v>69</v>
      </c>
      <c r="P58" s="77"/>
      <c r="Q58" s="77"/>
      <c r="R58" s="77"/>
      <c r="T58" s="159" t="s">
        <v>70</v>
      </c>
      <c r="U58" s="160"/>
      <c r="V58" s="160"/>
      <c r="W58" s="160"/>
    </row>
    <row r="59" spans="1:23" x14ac:dyDescent="0.25">
      <c r="O59" s="56"/>
      <c r="P59" s="56"/>
      <c r="Q59" s="56"/>
      <c r="R59" s="56"/>
      <c r="T59" s="160"/>
      <c r="U59" s="160"/>
      <c r="V59" s="160"/>
      <c r="W59" s="160"/>
    </row>
    <row r="60" spans="1:23" x14ac:dyDescent="0.25">
      <c r="O60" s="79" t="s">
        <v>123</v>
      </c>
      <c r="P60" s="56"/>
      <c r="Q60" s="56"/>
      <c r="R60" s="56"/>
    </row>
    <row r="61" spans="1:23" x14ac:dyDescent="0.25">
      <c r="O61" s="80" t="s">
        <v>124</v>
      </c>
      <c r="P61" s="56"/>
      <c r="Q61" s="56"/>
      <c r="R61" s="56"/>
    </row>
  </sheetData>
  <mergeCells count="4">
    <mergeCell ref="J3:K3"/>
    <mergeCell ref="B8:J8"/>
    <mergeCell ref="B11:K11"/>
    <mergeCell ref="T58:W59"/>
  </mergeCells>
  <hyperlinks>
    <hyperlink ref="J3" r:id="rId1" tooltip="Personal Income" xr:uid="{1D3C0515-4401-4033-90EA-6FB78924CD65}"/>
    <hyperlink ref="K4" r:id="rId2" tooltip="Age" xr:uid="{15A3A943-D3C6-44AC-8D92-342FF755B612}"/>
    <hyperlink ref="K5" r:id="rId3" tooltip="Sex" xr:uid="{BE48EF74-C66D-4A2E-A6AE-6D037A4D2B32}"/>
    <hyperlink ref="K1" location="'List of Tables (1) '!A1" tooltip="List of tables" display="List of tables" xr:uid="{3ECFBEE8-B546-4754-9559-E493DBF02B27}"/>
    <hyperlink ref="R3" r:id="rId4" tooltip="Method of Travel to Work" xr:uid="{BA5C7008-D671-43EE-8F86-C4515D2DEB39}"/>
    <hyperlink ref="R4" r:id="rId5" tooltip="Sex" xr:uid="{E1A175E6-3A05-43AC-8E2E-1EBC8A862A56}"/>
    <hyperlink ref="R1" location="'List of Tables (1) '!A1" tooltip="List of tables" display="List of tables" xr:uid="{C013E9C2-A34B-4624-941D-155D2ABCF234}"/>
    <hyperlink ref="W1" location="'List of Tables (1) '!A1" tooltip="List of tables" display="List of tables" xr:uid="{6711A7A6-A999-4908-8D2B-FEA87F8DAC8A}"/>
  </hyperlinks>
  <pageMargins left="0.7" right="0.7" top="0.75" bottom="0.75" header="0.3" footer="0.3"/>
  <pageSetup paperSize="9"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9C969-68E0-4C47-BED4-7D12B9EE167E}">
  <dimension ref="A1:W70"/>
  <sheetViews>
    <sheetView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203</v>
      </c>
      <c r="B2" s="10"/>
      <c r="C2" s="10"/>
      <c r="D2" s="10"/>
      <c r="J2" s="33"/>
      <c r="K2" s="6" t="s">
        <v>3</v>
      </c>
      <c r="L2" s="3"/>
      <c r="M2" s="3"/>
      <c r="N2" s="6"/>
      <c r="O2" s="57" t="s">
        <v>203</v>
      </c>
      <c r="P2" s="55"/>
      <c r="Q2" s="58"/>
      <c r="R2" s="6" t="s">
        <v>3</v>
      </c>
      <c r="T2" s="5" t="s">
        <v>203</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643</v>
      </c>
      <c r="Q11" s="69">
        <v>809</v>
      </c>
      <c r="R11" s="69">
        <v>1457</v>
      </c>
      <c r="T11" s="1" t="s">
        <v>128</v>
      </c>
      <c r="U11" s="18">
        <v>62028</v>
      </c>
      <c r="V11" s="18">
        <v>63083</v>
      </c>
      <c r="W11" s="18">
        <v>125114</v>
      </c>
    </row>
    <row r="12" spans="1:23" ht="9.75" customHeight="1" x14ac:dyDescent="0.25">
      <c r="A12" s="42"/>
      <c r="B12" s="10"/>
      <c r="C12" s="10"/>
      <c r="D12" s="10"/>
      <c r="E12" s="10"/>
      <c r="F12" s="10"/>
      <c r="G12" s="10"/>
      <c r="H12" s="10"/>
      <c r="I12" s="10"/>
      <c r="J12" s="10"/>
      <c r="K12" s="10"/>
      <c r="L12" s="18"/>
      <c r="M12" s="18"/>
      <c r="N12" s="18"/>
      <c r="O12" s="68" t="s">
        <v>98</v>
      </c>
      <c r="P12" s="69">
        <v>1114</v>
      </c>
      <c r="Q12" s="69">
        <v>339</v>
      </c>
      <c r="R12" s="69">
        <v>1452</v>
      </c>
      <c r="T12" s="1"/>
      <c r="U12" s="39"/>
      <c r="V12" s="39"/>
      <c r="W12" s="39"/>
    </row>
    <row r="13" spans="1:23" ht="9.9499999999999993" customHeight="1" x14ac:dyDescent="0.25">
      <c r="A13" s="38" t="s">
        <v>55</v>
      </c>
      <c r="B13" s="39">
        <v>3574</v>
      </c>
      <c r="C13" s="39">
        <v>769</v>
      </c>
      <c r="D13" s="39">
        <v>1634</v>
      </c>
      <c r="E13" s="39">
        <v>1431</v>
      </c>
      <c r="F13" s="39">
        <v>1333</v>
      </c>
      <c r="G13" s="39">
        <v>1363</v>
      </c>
      <c r="H13" s="39">
        <v>439</v>
      </c>
      <c r="I13" s="39">
        <v>148</v>
      </c>
      <c r="J13" s="39">
        <v>36</v>
      </c>
      <c r="K13" s="39">
        <v>10733</v>
      </c>
      <c r="L13" s="18"/>
      <c r="M13" s="18"/>
      <c r="N13" s="18"/>
      <c r="O13" s="68" t="s">
        <v>99</v>
      </c>
      <c r="P13" s="69">
        <v>11</v>
      </c>
      <c r="Q13" s="69">
        <v>5</v>
      </c>
      <c r="R13" s="69">
        <v>18</v>
      </c>
      <c r="T13" s="1" t="s">
        <v>129</v>
      </c>
      <c r="U13" s="39"/>
      <c r="V13" s="39"/>
      <c r="W13" s="39"/>
    </row>
    <row r="14" spans="1:23" ht="9.9499999999999993" customHeight="1" x14ac:dyDescent="0.25">
      <c r="A14" s="38" t="s">
        <v>68</v>
      </c>
      <c r="B14" s="39">
        <v>1759</v>
      </c>
      <c r="C14" s="39">
        <v>388</v>
      </c>
      <c r="D14" s="39">
        <v>553</v>
      </c>
      <c r="E14" s="39">
        <v>486</v>
      </c>
      <c r="F14" s="39">
        <v>344</v>
      </c>
      <c r="G14" s="39">
        <v>403</v>
      </c>
      <c r="H14" s="39">
        <v>267</v>
      </c>
      <c r="I14" s="39">
        <v>80</v>
      </c>
      <c r="J14" s="39">
        <v>28</v>
      </c>
      <c r="K14" s="39">
        <v>4315</v>
      </c>
      <c r="L14" s="18"/>
      <c r="M14" s="18"/>
      <c r="N14" s="18"/>
      <c r="O14" s="68" t="s">
        <v>100</v>
      </c>
      <c r="P14" s="69">
        <v>7</v>
      </c>
      <c r="Q14" s="69">
        <v>0</v>
      </c>
      <c r="R14" s="69">
        <v>7</v>
      </c>
      <c r="T14" s="87" t="s">
        <v>12</v>
      </c>
      <c r="U14" s="18">
        <v>4773</v>
      </c>
      <c r="V14" s="18">
        <v>4636</v>
      </c>
      <c r="W14" s="18">
        <v>9411</v>
      </c>
    </row>
    <row r="15" spans="1:23" ht="9.9499999999999993" customHeight="1" x14ac:dyDescent="0.25">
      <c r="A15" s="38" t="s">
        <v>56</v>
      </c>
      <c r="B15" s="39">
        <v>773</v>
      </c>
      <c r="C15" s="39">
        <v>778</v>
      </c>
      <c r="D15" s="39">
        <v>982</v>
      </c>
      <c r="E15" s="39">
        <v>845</v>
      </c>
      <c r="F15" s="39">
        <v>719</v>
      </c>
      <c r="G15" s="39">
        <v>867</v>
      </c>
      <c r="H15" s="39">
        <v>875</v>
      </c>
      <c r="I15" s="39">
        <v>446</v>
      </c>
      <c r="J15" s="39">
        <v>97</v>
      </c>
      <c r="K15" s="39">
        <v>6378</v>
      </c>
      <c r="L15" s="18"/>
      <c r="M15" s="18"/>
      <c r="N15" s="18"/>
      <c r="O15" s="68" t="s">
        <v>101</v>
      </c>
      <c r="P15" s="69">
        <v>23</v>
      </c>
      <c r="Q15" s="69">
        <v>14</v>
      </c>
      <c r="R15" s="69">
        <v>45</v>
      </c>
      <c r="T15" s="87" t="s">
        <v>130</v>
      </c>
      <c r="U15" s="18">
        <v>9437</v>
      </c>
      <c r="V15" s="18">
        <v>9064</v>
      </c>
      <c r="W15" s="18">
        <v>18499</v>
      </c>
    </row>
    <row r="16" spans="1:23" ht="9.9499999999999993" customHeight="1" x14ac:dyDescent="0.25">
      <c r="A16" s="38" t="s">
        <v>57</v>
      </c>
      <c r="B16" s="39">
        <v>361</v>
      </c>
      <c r="C16" s="39">
        <v>535</v>
      </c>
      <c r="D16" s="39">
        <v>780</v>
      </c>
      <c r="E16" s="39">
        <v>716</v>
      </c>
      <c r="F16" s="39">
        <v>677</v>
      </c>
      <c r="G16" s="39">
        <v>919</v>
      </c>
      <c r="H16" s="39">
        <v>2009</v>
      </c>
      <c r="I16" s="39">
        <v>1359</v>
      </c>
      <c r="J16" s="39">
        <v>412</v>
      </c>
      <c r="K16" s="39">
        <v>7769</v>
      </c>
      <c r="L16" s="21"/>
      <c r="M16" s="21"/>
      <c r="N16" s="21"/>
      <c r="O16" s="68" t="s">
        <v>102</v>
      </c>
      <c r="P16" s="69">
        <v>18879</v>
      </c>
      <c r="Q16" s="69">
        <v>16311</v>
      </c>
      <c r="R16" s="69">
        <v>35191</v>
      </c>
      <c r="T16" s="87" t="s">
        <v>131</v>
      </c>
      <c r="U16" s="18">
        <v>4190</v>
      </c>
      <c r="V16" s="18">
        <v>4020</v>
      </c>
      <c r="W16" s="18">
        <v>8213</v>
      </c>
    </row>
    <row r="17" spans="1:23" ht="9.9499999999999993" customHeight="1" x14ac:dyDescent="0.25">
      <c r="A17" s="38" t="s">
        <v>58</v>
      </c>
      <c r="B17" s="39">
        <v>347</v>
      </c>
      <c r="C17" s="39">
        <v>570</v>
      </c>
      <c r="D17" s="39">
        <v>772</v>
      </c>
      <c r="E17" s="39">
        <v>701</v>
      </c>
      <c r="F17" s="39">
        <v>712</v>
      </c>
      <c r="G17" s="39">
        <v>769</v>
      </c>
      <c r="H17" s="39">
        <v>1534</v>
      </c>
      <c r="I17" s="39">
        <v>1006</v>
      </c>
      <c r="J17" s="39">
        <v>367</v>
      </c>
      <c r="K17" s="39">
        <v>6776</v>
      </c>
      <c r="L17" s="18"/>
      <c r="M17" s="18"/>
      <c r="N17" s="18"/>
      <c r="O17" s="68" t="s">
        <v>103</v>
      </c>
      <c r="P17" s="69">
        <v>1417</v>
      </c>
      <c r="Q17" s="69">
        <v>1269</v>
      </c>
      <c r="R17" s="69">
        <v>2688</v>
      </c>
      <c r="T17" s="87" t="s">
        <v>29</v>
      </c>
      <c r="U17" s="18">
        <v>4359</v>
      </c>
      <c r="V17" s="18">
        <v>4151</v>
      </c>
      <c r="W17" s="18">
        <v>8510</v>
      </c>
    </row>
    <row r="18" spans="1:23" ht="9.9499999999999993" customHeight="1" x14ac:dyDescent="0.25">
      <c r="A18" s="38" t="s">
        <v>59</v>
      </c>
      <c r="B18" s="39">
        <v>308</v>
      </c>
      <c r="C18" s="39">
        <v>851</v>
      </c>
      <c r="D18" s="39">
        <v>1113</v>
      </c>
      <c r="E18" s="39">
        <v>1011</v>
      </c>
      <c r="F18" s="39">
        <v>980</v>
      </c>
      <c r="G18" s="39">
        <v>801</v>
      </c>
      <c r="H18" s="39">
        <v>962</v>
      </c>
      <c r="I18" s="39">
        <v>495</v>
      </c>
      <c r="J18" s="39">
        <v>185</v>
      </c>
      <c r="K18" s="39">
        <v>6702</v>
      </c>
      <c r="L18" s="18"/>
      <c r="M18" s="18"/>
      <c r="N18" s="18"/>
      <c r="O18" s="68" t="s">
        <v>104</v>
      </c>
      <c r="P18" s="69">
        <v>350</v>
      </c>
      <c r="Q18" s="69">
        <v>11</v>
      </c>
      <c r="R18" s="69">
        <v>359</v>
      </c>
      <c r="T18" s="88" t="s">
        <v>132</v>
      </c>
      <c r="U18" s="18">
        <v>8944</v>
      </c>
      <c r="V18" s="18">
        <v>9278</v>
      </c>
      <c r="W18" s="18">
        <v>18227</v>
      </c>
    </row>
    <row r="19" spans="1:23" ht="9.9499999999999993" customHeight="1" x14ac:dyDescent="0.25">
      <c r="A19" s="38" t="s">
        <v>60</v>
      </c>
      <c r="B19" s="39">
        <v>160</v>
      </c>
      <c r="C19" s="39">
        <v>981</v>
      </c>
      <c r="D19" s="39">
        <v>1218</v>
      </c>
      <c r="E19" s="39">
        <v>1018</v>
      </c>
      <c r="F19" s="39">
        <v>1078</v>
      </c>
      <c r="G19" s="39">
        <v>735</v>
      </c>
      <c r="H19" s="39">
        <v>557</v>
      </c>
      <c r="I19" s="39">
        <v>282</v>
      </c>
      <c r="J19" s="39">
        <v>94</v>
      </c>
      <c r="K19" s="39">
        <v>6128</v>
      </c>
      <c r="L19" s="18"/>
      <c r="M19" s="18"/>
      <c r="N19" s="18"/>
      <c r="O19" s="68" t="s">
        <v>105</v>
      </c>
      <c r="P19" s="69">
        <v>221</v>
      </c>
      <c r="Q19" s="69">
        <v>14</v>
      </c>
      <c r="R19" s="69">
        <v>241</v>
      </c>
      <c r="T19" s="88" t="s">
        <v>133</v>
      </c>
      <c r="U19" s="18">
        <v>8418</v>
      </c>
      <c r="V19" s="18">
        <v>8782</v>
      </c>
      <c r="W19" s="18">
        <v>17195</v>
      </c>
    </row>
    <row r="20" spans="1:23" ht="9.9499999999999993" customHeight="1" x14ac:dyDescent="0.25">
      <c r="A20" s="38" t="s">
        <v>61</v>
      </c>
      <c r="B20" s="39">
        <v>96</v>
      </c>
      <c r="C20" s="39">
        <v>959</v>
      </c>
      <c r="D20" s="39">
        <v>1559</v>
      </c>
      <c r="E20" s="39">
        <v>1363</v>
      </c>
      <c r="F20" s="39">
        <v>1419</v>
      </c>
      <c r="G20" s="39">
        <v>939</v>
      </c>
      <c r="H20" s="39">
        <v>393</v>
      </c>
      <c r="I20" s="39">
        <v>120</v>
      </c>
      <c r="J20" s="39">
        <v>52</v>
      </c>
      <c r="K20" s="39">
        <v>6892</v>
      </c>
      <c r="L20" s="18"/>
      <c r="M20" s="18"/>
      <c r="N20" s="18"/>
      <c r="O20" s="68" t="s">
        <v>106</v>
      </c>
      <c r="P20" s="69">
        <v>147</v>
      </c>
      <c r="Q20" s="69">
        <v>53</v>
      </c>
      <c r="R20" s="69">
        <v>203</v>
      </c>
      <c r="T20" s="88" t="s">
        <v>134</v>
      </c>
      <c r="U20" s="18">
        <v>8554</v>
      </c>
      <c r="V20" s="18">
        <v>8666</v>
      </c>
      <c r="W20" s="18">
        <v>17215</v>
      </c>
    </row>
    <row r="21" spans="1:23" ht="9.9499999999999993" customHeight="1" x14ac:dyDescent="0.25">
      <c r="A21" s="38" t="s">
        <v>62</v>
      </c>
      <c r="B21" s="39">
        <v>55</v>
      </c>
      <c r="C21" s="39">
        <v>820</v>
      </c>
      <c r="D21" s="39">
        <v>2054</v>
      </c>
      <c r="E21" s="39">
        <v>1590</v>
      </c>
      <c r="F21" s="39">
        <v>1769</v>
      </c>
      <c r="G21" s="39">
        <v>1070</v>
      </c>
      <c r="H21" s="39">
        <v>347</v>
      </c>
      <c r="I21" s="39">
        <v>90</v>
      </c>
      <c r="J21" s="39">
        <v>26</v>
      </c>
      <c r="K21" s="39">
        <v>7809</v>
      </c>
      <c r="L21" s="18"/>
      <c r="M21" s="18"/>
      <c r="N21" s="18"/>
      <c r="O21" s="68" t="s">
        <v>107</v>
      </c>
      <c r="P21" s="69">
        <v>1050</v>
      </c>
      <c r="Q21" s="69">
        <v>210</v>
      </c>
      <c r="R21" s="69">
        <v>1259</v>
      </c>
      <c r="T21" s="88" t="s">
        <v>135</v>
      </c>
      <c r="U21" s="18">
        <v>6112</v>
      </c>
      <c r="V21" s="18">
        <v>6306</v>
      </c>
      <c r="W21" s="18">
        <v>12412</v>
      </c>
    </row>
    <row r="22" spans="1:23" ht="9.9499999999999993" customHeight="1" x14ac:dyDescent="0.25">
      <c r="A22" s="38" t="s">
        <v>63</v>
      </c>
      <c r="B22" s="39">
        <v>21</v>
      </c>
      <c r="C22" s="39">
        <v>439</v>
      </c>
      <c r="D22" s="39">
        <v>1494</v>
      </c>
      <c r="E22" s="39">
        <v>1397</v>
      </c>
      <c r="F22" s="39">
        <v>1346</v>
      </c>
      <c r="G22" s="39">
        <v>830</v>
      </c>
      <c r="H22" s="39">
        <v>172</v>
      </c>
      <c r="I22" s="39">
        <v>36</v>
      </c>
      <c r="J22" s="39">
        <v>16</v>
      </c>
      <c r="K22" s="39">
        <v>5758</v>
      </c>
      <c r="L22" s="21"/>
      <c r="M22" s="21"/>
      <c r="N22" s="21"/>
      <c r="O22" s="68" t="s">
        <v>108</v>
      </c>
      <c r="P22" s="69">
        <v>456</v>
      </c>
      <c r="Q22" s="69">
        <v>395</v>
      </c>
      <c r="R22" s="69">
        <v>848</v>
      </c>
      <c r="T22" s="88" t="s">
        <v>136</v>
      </c>
      <c r="U22" s="18">
        <v>4297</v>
      </c>
      <c r="V22" s="18">
        <v>4556</v>
      </c>
      <c r="W22" s="18">
        <v>8850</v>
      </c>
    </row>
    <row r="23" spans="1:23" ht="9.9499999999999993" customHeight="1" x14ac:dyDescent="0.25">
      <c r="A23" s="38" t="s">
        <v>64</v>
      </c>
      <c r="B23" s="39">
        <v>10</v>
      </c>
      <c r="C23" s="39">
        <v>215</v>
      </c>
      <c r="D23" s="39">
        <v>1384</v>
      </c>
      <c r="E23" s="39">
        <v>1341</v>
      </c>
      <c r="F23" s="39">
        <v>1309</v>
      </c>
      <c r="G23" s="39">
        <v>710</v>
      </c>
      <c r="H23" s="39">
        <v>119</v>
      </c>
      <c r="I23" s="39">
        <v>22</v>
      </c>
      <c r="J23" s="39">
        <v>3</v>
      </c>
      <c r="K23" s="39">
        <v>5122</v>
      </c>
      <c r="L23" s="18"/>
      <c r="M23" s="18"/>
      <c r="N23" s="18"/>
      <c r="O23" s="70" t="s">
        <v>109</v>
      </c>
      <c r="P23" s="71">
        <v>24313</v>
      </c>
      <c r="Q23" s="71">
        <v>19440</v>
      </c>
      <c r="R23" s="71">
        <v>43752</v>
      </c>
      <c r="T23" s="88" t="s">
        <v>137</v>
      </c>
      <c r="U23" s="18">
        <v>2259</v>
      </c>
      <c r="V23" s="18">
        <v>2593</v>
      </c>
      <c r="W23" s="18">
        <v>4857</v>
      </c>
    </row>
    <row r="24" spans="1:23" ht="9.9499999999999993" customHeight="1" x14ac:dyDescent="0.25">
      <c r="A24" s="38" t="s">
        <v>65</v>
      </c>
      <c r="B24" s="39">
        <v>0</v>
      </c>
      <c r="C24" s="39">
        <v>123</v>
      </c>
      <c r="D24" s="39">
        <v>948</v>
      </c>
      <c r="E24" s="39">
        <v>1079</v>
      </c>
      <c r="F24" s="39">
        <v>1131</v>
      </c>
      <c r="G24" s="39">
        <v>602</v>
      </c>
      <c r="H24" s="39">
        <v>92</v>
      </c>
      <c r="I24" s="39">
        <v>5</v>
      </c>
      <c r="J24" s="39">
        <v>3</v>
      </c>
      <c r="K24" s="39">
        <v>3983</v>
      </c>
      <c r="L24" s="18"/>
      <c r="M24" s="18"/>
      <c r="N24" s="18"/>
      <c r="O24" s="72"/>
      <c r="T24" s="88" t="s">
        <v>138</v>
      </c>
      <c r="U24" s="18">
        <v>686</v>
      </c>
      <c r="V24" s="18">
        <v>1025</v>
      </c>
      <c r="W24" s="18">
        <v>1712</v>
      </c>
    </row>
    <row r="25" spans="1:23" ht="9.9499999999999993" customHeight="1" x14ac:dyDescent="0.25">
      <c r="A25" s="38" t="s">
        <v>66</v>
      </c>
      <c r="B25" s="39">
        <v>3</v>
      </c>
      <c r="C25" s="39">
        <v>135</v>
      </c>
      <c r="D25" s="39">
        <v>1490</v>
      </c>
      <c r="E25" s="39">
        <v>1980</v>
      </c>
      <c r="F25" s="39">
        <v>1991</v>
      </c>
      <c r="G25" s="39">
        <v>950</v>
      </c>
      <c r="H25" s="39">
        <v>104</v>
      </c>
      <c r="I25" s="39">
        <v>24</v>
      </c>
      <c r="J25" s="39">
        <v>7</v>
      </c>
      <c r="K25" s="39">
        <v>6694</v>
      </c>
      <c r="L25" s="18"/>
      <c r="M25" s="18"/>
      <c r="N25" s="18"/>
      <c r="O25" s="56" t="s">
        <v>110</v>
      </c>
      <c r="T25" s="10"/>
      <c r="U25" s="39"/>
      <c r="V25" s="39"/>
      <c r="W25" s="39"/>
    </row>
    <row r="26" spans="1:23" ht="9.9499999999999993" customHeight="1" x14ac:dyDescent="0.25">
      <c r="A26" s="38" t="s">
        <v>67</v>
      </c>
      <c r="B26" s="39">
        <v>9</v>
      </c>
      <c r="C26" s="39">
        <v>36</v>
      </c>
      <c r="D26" s="39">
        <v>504</v>
      </c>
      <c r="E26" s="39">
        <v>886</v>
      </c>
      <c r="F26" s="39">
        <v>964</v>
      </c>
      <c r="G26" s="39">
        <v>420</v>
      </c>
      <c r="H26" s="39">
        <v>63</v>
      </c>
      <c r="I26" s="39">
        <v>25</v>
      </c>
      <c r="J26" s="39">
        <v>15</v>
      </c>
      <c r="K26" s="39">
        <v>2916</v>
      </c>
      <c r="L26" s="18"/>
      <c r="M26" s="18"/>
      <c r="N26" s="18"/>
      <c r="O26" s="68" t="s">
        <v>111</v>
      </c>
      <c r="T26" s="10" t="s">
        <v>139</v>
      </c>
      <c r="U26" s="39"/>
      <c r="V26" s="39"/>
      <c r="W26" s="39"/>
    </row>
    <row r="27" spans="1:23" ht="6.75" customHeight="1" x14ac:dyDescent="0.25">
      <c r="L27" s="18"/>
      <c r="M27" s="18"/>
      <c r="N27" s="18"/>
      <c r="O27" s="73" t="s">
        <v>98</v>
      </c>
      <c r="P27" s="69">
        <v>340</v>
      </c>
      <c r="Q27" s="69">
        <v>327</v>
      </c>
      <c r="R27" s="69">
        <v>666</v>
      </c>
      <c r="T27" s="88" t="s">
        <v>140</v>
      </c>
      <c r="U27" s="18">
        <v>56924</v>
      </c>
      <c r="V27" s="18">
        <v>60442</v>
      </c>
      <c r="W27" s="18">
        <v>117360</v>
      </c>
    </row>
    <row r="28" spans="1:23" ht="9.9499999999999993" customHeight="1" x14ac:dyDescent="0.25">
      <c r="A28" s="10" t="s">
        <v>73</v>
      </c>
      <c r="B28" s="39">
        <v>738</v>
      </c>
      <c r="C28" s="39">
        <v>913</v>
      </c>
      <c r="D28" s="39">
        <v>1739</v>
      </c>
      <c r="E28" s="39">
        <v>1360</v>
      </c>
      <c r="F28" s="39">
        <v>1437</v>
      </c>
      <c r="G28" s="39">
        <v>1033</v>
      </c>
      <c r="H28" s="39">
        <v>916</v>
      </c>
      <c r="I28" s="39">
        <v>719</v>
      </c>
      <c r="J28" s="39">
        <v>361</v>
      </c>
      <c r="K28" s="39">
        <v>9218</v>
      </c>
      <c r="L28" s="21"/>
      <c r="M28" s="21"/>
      <c r="N28" s="21"/>
      <c r="O28" s="73" t="s">
        <v>99</v>
      </c>
      <c r="P28" s="69">
        <v>0</v>
      </c>
      <c r="Q28" s="69">
        <v>0</v>
      </c>
      <c r="R28" s="69">
        <v>0</v>
      </c>
      <c r="T28" s="88" t="s">
        <v>141</v>
      </c>
      <c r="U28" s="18">
        <v>5107</v>
      </c>
      <c r="V28" s="18">
        <v>2643</v>
      </c>
      <c r="W28" s="18">
        <v>7746</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8213</v>
      </c>
      <c r="C30" s="40">
        <v>8510</v>
      </c>
      <c r="D30" s="40">
        <v>18227</v>
      </c>
      <c r="E30" s="40">
        <v>17195</v>
      </c>
      <c r="F30" s="40">
        <v>17215</v>
      </c>
      <c r="G30" s="40">
        <v>12412</v>
      </c>
      <c r="H30" s="40">
        <v>8850</v>
      </c>
      <c r="I30" s="40">
        <v>4857</v>
      </c>
      <c r="J30" s="40">
        <v>1712</v>
      </c>
      <c r="K30" s="40">
        <v>97197</v>
      </c>
      <c r="L30" s="18"/>
      <c r="M30" s="18"/>
      <c r="N30" s="18"/>
      <c r="O30" s="73" t="s">
        <v>102</v>
      </c>
      <c r="P30" s="69">
        <v>376</v>
      </c>
      <c r="Q30" s="69">
        <v>405</v>
      </c>
      <c r="R30" s="69">
        <v>785</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49</v>
      </c>
      <c r="Q31" s="69">
        <v>68</v>
      </c>
      <c r="R31" s="69">
        <v>118</v>
      </c>
      <c r="T31" s="88" t="s">
        <v>143</v>
      </c>
      <c r="U31" s="18">
        <v>1185</v>
      </c>
      <c r="V31" s="18">
        <v>1264</v>
      </c>
      <c r="W31" s="18">
        <v>2443</v>
      </c>
    </row>
    <row r="32" spans="1:23" ht="9.9499999999999993" customHeight="1" x14ac:dyDescent="0.25">
      <c r="A32" s="41" t="s">
        <v>69</v>
      </c>
      <c r="L32" s="18"/>
      <c r="M32" s="18"/>
      <c r="N32" s="18"/>
      <c r="O32" s="73" t="s">
        <v>107</v>
      </c>
      <c r="P32" s="69">
        <v>24</v>
      </c>
      <c r="Q32" s="69">
        <v>10</v>
      </c>
      <c r="R32" s="69">
        <v>35</v>
      </c>
      <c r="T32" s="88" t="s">
        <v>144</v>
      </c>
      <c r="U32" s="18">
        <v>34</v>
      </c>
      <c r="V32" s="18">
        <v>30</v>
      </c>
      <c r="W32" s="18">
        <v>63</v>
      </c>
    </row>
    <row r="33" spans="1:23" ht="9.9499999999999993" customHeight="1" x14ac:dyDescent="0.25">
      <c r="L33" s="18"/>
      <c r="M33" s="18"/>
      <c r="N33" s="18"/>
      <c r="O33" s="74" t="s">
        <v>31</v>
      </c>
      <c r="P33" s="71">
        <v>791</v>
      </c>
      <c r="Q33" s="71">
        <v>810</v>
      </c>
      <c r="R33" s="71">
        <v>1601</v>
      </c>
      <c r="T33" s="88" t="s">
        <v>145</v>
      </c>
      <c r="U33" s="18">
        <v>23</v>
      </c>
      <c r="V33" s="18">
        <v>22</v>
      </c>
      <c r="W33" s="18">
        <v>52</v>
      </c>
    </row>
    <row r="34" spans="1:23" x14ac:dyDescent="0.25">
      <c r="A34" s="8" t="s">
        <v>70</v>
      </c>
      <c r="L34" s="21"/>
      <c r="M34" s="21"/>
      <c r="N34" s="21"/>
      <c r="O34" s="68" t="s">
        <v>112</v>
      </c>
      <c r="T34" s="23" t="s">
        <v>31</v>
      </c>
      <c r="U34" s="21">
        <v>1240</v>
      </c>
      <c r="V34" s="21">
        <v>1315</v>
      </c>
      <c r="W34" s="21">
        <v>2560</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19</v>
      </c>
      <c r="Q37" s="69">
        <v>13</v>
      </c>
      <c r="R37" s="69">
        <v>31</v>
      </c>
      <c r="T37" s="88" t="s">
        <v>147</v>
      </c>
      <c r="U37" s="18">
        <v>37572</v>
      </c>
      <c r="V37" s="18">
        <v>38213</v>
      </c>
      <c r="W37" s="18">
        <v>75785</v>
      </c>
    </row>
    <row r="38" spans="1:23" x14ac:dyDescent="0.25">
      <c r="A38" s="99" t="s">
        <v>81</v>
      </c>
      <c r="B38" s="103">
        <f>SUM(B28:D28)</f>
        <v>3390</v>
      </c>
      <c r="C38" s="103">
        <f>SUM(B13:D13)</f>
        <v>5977</v>
      </c>
      <c r="D38" s="103">
        <f>SUM(B14:D18)</f>
        <v>10870</v>
      </c>
      <c r="E38" s="104">
        <f>SUM(B19:D21)</f>
        <v>7902</v>
      </c>
      <c r="F38" s="104">
        <f>SUM(B22:D26)</f>
        <v>6811</v>
      </c>
      <c r="G38" s="103">
        <f>SUM(B38:F38)</f>
        <v>34950</v>
      </c>
      <c r="H38" s="105">
        <f>SUM(C38:F38)</f>
        <v>31560</v>
      </c>
      <c r="L38" s="18"/>
      <c r="M38" s="18"/>
      <c r="N38" s="18"/>
      <c r="O38" s="73" t="s">
        <v>103</v>
      </c>
      <c r="P38" s="69">
        <v>27</v>
      </c>
      <c r="Q38" s="69">
        <v>27</v>
      </c>
      <c r="R38" s="69">
        <v>58</v>
      </c>
      <c r="T38" s="88" t="s">
        <v>148</v>
      </c>
      <c r="U38" s="18">
        <v>19304</v>
      </c>
      <c r="V38" s="18">
        <v>20347</v>
      </c>
      <c r="W38" s="18">
        <v>39655</v>
      </c>
    </row>
    <row r="39" spans="1:23" x14ac:dyDescent="0.25">
      <c r="A39" s="99" t="s">
        <v>82</v>
      </c>
      <c r="B39" s="103">
        <f>SUM(C28:D28)</f>
        <v>2652</v>
      </c>
      <c r="C39" s="103">
        <f>SUM(C13:D13)</f>
        <v>2403</v>
      </c>
      <c r="D39" s="103">
        <f>SUM(C14:D18)</f>
        <v>7322</v>
      </c>
      <c r="E39" s="104">
        <f>SUM(C19:D21)</f>
        <v>7591</v>
      </c>
      <c r="F39" s="104">
        <f>SUM(C22:D26)</f>
        <v>6768</v>
      </c>
      <c r="G39" s="103">
        <f t="shared" ref="G39:G41" si="0">SUM(B39:F39)</f>
        <v>26736</v>
      </c>
      <c r="H39" s="105">
        <f t="shared" ref="H39:H41" si="1">SUM(C39:F39)</f>
        <v>24084</v>
      </c>
      <c r="L39" s="18"/>
      <c r="M39" s="18"/>
      <c r="N39" s="18" t="e">
        <f>+H50:H51+H76:H98</f>
        <v>#VALUE!</v>
      </c>
      <c r="O39" s="73" t="s">
        <v>107</v>
      </c>
      <c r="P39" s="69">
        <v>21</v>
      </c>
      <c r="Q39" s="69">
        <v>3</v>
      </c>
      <c r="R39" s="69">
        <v>27</v>
      </c>
      <c r="T39" s="10"/>
      <c r="U39" s="39"/>
      <c r="V39" s="39"/>
      <c r="W39" s="39"/>
    </row>
    <row r="40" spans="1:23" ht="14.45" customHeight="1" x14ac:dyDescent="0.25">
      <c r="A40" s="106" t="s">
        <v>83</v>
      </c>
      <c r="B40" s="107">
        <f>SUM(E28:F28)</f>
        <v>2797</v>
      </c>
      <c r="C40" s="107">
        <f>SUM(E13:F13)</f>
        <v>2764</v>
      </c>
      <c r="D40" s="107">
        <f>SUM(E14:F18)</f>
        <v>7191</v>
      </c>
      <c r="E40" s="108">
        <f>SUM(E19:F21)</f>
        <v>8237</v>
      </c>
      <c r="F40" s="108">
        <f>SUM(E22:F26)</f>
        <v>13424</v>
      </c>
      <c r="G40" s="103">
        <f t="shared" si="0"/>
        <v>34413</v>
      </c>
      <c r="H40" s="105">
        <f t="shared" si="1"/>
        <v>31616</v>
      </c>
      <c r="L40" s="22"/>
      <c r="M40" s="22"/>
      <c r="N40" s="22"/>
      <c r="O40" s="74" t="s">
        <v>31</v>
      </c>
      <c r="P40" s="71">
        <v>65</v>
      </c>
      <c r="Q40" s="71">
        <v>47</v>
      </c>
      <c r="R40" s="71">
        <v>114</v>
      </c>
      <c r="T40" s="10" t="s">
        <v>149</v>
      </c>
      <c r="U40" s="39"/>
      <c r="V40" s="39"/>
      <c r="W40" s="39"/>
    </row>
    <row r="41" spans="1:23" x14ac:dyDescent="0.25">
      <c r="A41" s="99" t="s">
        <v>84</v>
      </c>
      <c r="B41" s="103">
        <f>SUM(G28:J28)</f>
        <v>3029</v>
      </c>
      <c r="C41" s="103">
        <f>SUM(G13:J13)</f>
        <v>1986</v>
      </c>
      <c r="D41" s="103">
        <f>SUM(G14:J18)</f>
        <v>13881</v>
      </c>
      <c r="E41" s="104">
        <f>SUM(G19:J21)</f>
        <v>4705</v>
      </c>
      <c r="F41" s="104">
        <f>SUM(G22:J26)</f>
        <v>4218</v>
      </c>
      <c r="G41" s="103">
        <f t="shared" si="0"/>
        <v>27819</v>
      </c>
      <c r="H41" s="105">
        <f t="shared" si="1"/>
        <v>24790</v>
      </c>
      <c r="L41" s="25"/>
      <c r="M41" s="25"/>
      <c r="N41" s="25"/>
      <c r="O41" s="68" t="s">
        <v>113</v>
      </c>
      <c r="P41" s="69">
        <v>250</v>
      </c>
      <c r="Q41" s="69">
        <v>83</v>
      </c>
      <c r="R41" s="69">
        <v>330</v>
      </c>
      <c r="T41" s="88" t="s">
        <v>150</v>
      </c>
      <c r="U41" s="18">
        <v>52801</v>
      </c>
      <c r="V41" s="18">
        <v>53746</v>
      </c>
      <c r="W41" s="18">
        <v>106543</v>
      </c>
    </row>
    <row r="42" spans="1:23" x14ac:dyDescent="0.25">
      <c r="A42" s="109" t="s">
        <v>92</v>
      </c>
      <c r="B42" s="107">
        <f>B38+SUM(B40:B41)</f>
        <v>9216</v>
      </c>
      <c r="C42" s="107">
        <f t="shared" ref="C42:H42" si="2">C38+SUM(C40:C41)</f>
        <v>10727</v>
      </c>
      <c r="D42" s="107">
        <f t="shared" si="2"/>
        <v>31942</v>
      </c>
      <c r="E42" s="107">
        <f t="shared" si="2"/>
        <v>20844</v>
      </c>
      <c r="F42" s="107">
        <f t="shared" si="2"/>
        <v>24453</v>
      </c>
      <c r="G42" s="107">
        <f t="shared" si="2"/>
        <v>97182</v>
      </c>
      <c r="H42" s="110">
        <f t="shared" si="2"/>
        <v>87966</v>
      </c>
      <c r="L42" s="18"/>
      <c r="M42" s="18"/>
      <c r="N42" s="18"/>
      <c r="O42" s="70" t="s">
        <v>114</v>
      </c>
      <c r="P42" s="71">
        <v>1106</v>
      </c>
      <c r="Q42" s="71">
        <v>938</v>
      </c>
      <c r="R42" s="71">
        <v>2041</v>
      </c>
      <c r="T42" s="88" t="s">
        <v>151</v>
      </c>
      <c r="U42" s="18">
        <v>4455</v>
      </c>
      <c r="V42" s="18">
        <v>5216</v>
      </c>
      <c r="W42" s="18">
        <v>9673</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48598</v>
      </c>
      <c r="V44" s="18">
        <v>49893</v>
      </c>
      <c r="W44" s="18">
        <v>98491</v>
      </c>
    </row>
    <row r="45" spans="1:23" x14ac:dyDescent="0.25">
      <c r="A45" s="114" t="s">
        <v>126</v>
      </c>
      <c r="B45" s="103">
        <f>SUM(W14:W24)</f>
        <v>125101</v>
      </c>
      <c r="C45" s="103"/>
      <c r="D45" s="103"/>
      <c r="E45" s="112"/>
      <c r="F45" s="113"/>
      <c r="G45" s="103"/>
      <c r="H45" s="105"/>
      <c r="L45" s="18"/>
      <c r="M45" s="18"/>
      <c r="N45" s="18"/>
      <c r="O45" s="68" t="s">
        <v>116</v>
      </c>
      <c r="P45" s="69">
        <v>175</v>
      </c>
      <c r="Q45" s="69">
        <v>205</v>
      </c>
      <c r="R45" s="69">
        <v>376</v>
      </c>
      <c r="T45" s="10"/>
      <c r="U45" s="39"/>
      <c r="V45" s="39"/>
      <c r="W45" s="39"/>
    </row>
    <row r="46" spans="1:23" x14ac:dyDescent="0.25">
      <c r="A46" s="106" t="s">
        <v>74</v>
      </c>
      <c r="B46" s="107">
        <f>SUM(W16:W24)</f>
        <v>97191</v>
      </c>
      <c r="C46" s="107"/>
      <c r="D46" s="107"/>
      <c r="E46" s="115"/>
      <c r="F46" s="115"/>
      <c r="G46" s="107"/>
      <c r="H46" s="110"/>
      <c r="L46" s="27"/>
      <c r="M46" s="27"/>
      <c r="N46" s="27"/>
      <c r="O46" s="68" t="s">
        <v>117</v>
      </c>
      <c r="P46" s="69">
        <v>14</v>
      </c>
      <c r="Q46" s="69">
        <v>6</v>
      </c>
      <c r="R46" s="69">
        <v>19</v>
      </c>
      <c r="T46" s="41" t="s">
        <v>153</v>
      </c>
      <c r="U46" s="39"/>
      <c r="V46" s="39"/>
      <c r="W46" s="39"/>
    </row>
    <row r="47" spans="1:23" x14ac:dyDescent="0.25">
      <c r="A47" s="106" t="s">
        <v>75</v>
      </c>
      <c r="B47" s="104">
        <f>SUM(W17:W24)</f>
        <v>88978</v>
      </c>
      <c r="C47" s="104"/>
      <c r="D47" s="104"/>
      <c r="E47" s="115"/>
      <c r="F47" s="115"/>
      <c r="G47" s="104"/>
      <c r="H47" s="116"/>
      <c r="L47" s="27"/>
      <c r="M47" s="27"/>
      <c r="N47" s="27"/>
      <c r="O47" s="68" t="s">
        <v>118</v>
      </c>
      <c r="P47" s="69">
        <v>9</v>
      </c>
      <c r="Q47" s="69">
        <v>3</v>
      </c>
      <c r="R47" s="69">
        <v>14</v>
      </c>
      <c r="T47" s="8" t="s">
        <v>154</v>
      </c>
      <c r="U47" s="39"/>
      <c r="V47" s="39"/>
      <c r="W47" s="39"/>
    </row>
    <row r="48" spans="1:23" x14ac:dyDescent="0.25">
      <c r="A48" s="117"/>
      <c r="B48" s="104"/>
      <c r="C48" s="104"/>
      <c r="D48" s="104"/>
      <c r="E48" s="115"/>
      <c r="F48" s="115"/>
      <c r="G48" s="104"/>
      <c r="H48" s="116"/>
      <c r="L48" s="27"/>
      <c r="M48" s="27"/>
      <c r="N48" s="27"/>
      <c r="O48" s="70" t="s">
        <v>119</v>
      </c>
      <c r="P48" s="71">
        <v>199</v>
      </c>
      <c r="Q48" s="71">
        <v>211</v>
      </c>
      <c r="R48" s="71">
        <v>412</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7.4320960934963751E-2</v>
      </c>
      <c r="C50" s="53" t="s">
        <v>165</v>
      </c>
      <c r="D50" s="53"/>
      <c r="E50" s="53" t="s">
        <v>166</v>
      </c>
      <c r="F50" s="124">
        <f>R27/(R23+R42+R48)</f>
        <v>1.4414024456227682E-2</v>
      </c>
      <c r="G50" s="53"/>
      <c r="H50" s="122"/>
      <c r="L50" s="25"/>
      <c r="M50" s="25"/>
      <c r="N50" s="25"/>
      <c r="O50" s="56" t="s">
        <v>120</v>
      </c>
      <c r="P50" s="69">
        <v>483</v>
      </c>
      <c r="Q50" s="69">
        <v>1091</v>
      </c>
      <c r="R50" s="69">
        <v>1579</v>
      </c>
      <c r="T50" s="8" t="s">
        <v>157</v>
      </c>
      <c r="U50" s="39"/>
      <c r="V50" s="39"/>
      <c r="W50" s="39"/>
    </row>
    <row r="51" spans="1:23" x14ac:dyDescent="0.25">
      <c r="A51" s="123" t="s">
        <v>98</v>
      </c>
      <c r="B51" s="124">
        <f>(R12+R27+R40+R46)/(R23+R42+R48)</f>
        <v>4.8717671247700468E-2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3105</v>
      </c>
      <c r="Q52" s="69">
        <v>3394</v>
      </c>
      <c r="R52" s="69">
        <v>6502</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2.879442712037493E-2</v>
      </c>
      <c r="D54" s="125"/>
      <c r="E54" s="125"/>
      <c r="F54" s="125"/>
      <c r="G54" s="125"/>
      <c r="H54" s="126"/>
      <c r="O54" s="56" t="s">
        <v>122</v>
      </c>
      <c r="P54" s="69">
        <v>341</v>
      </c>
      <c r="Q54" s="69">
        <v>212</v>
      </c>
      <c r="R54" s="69">
        <v>551</v>
      </c>
      <c r="T54" s="91" t="s">
        <v>161</v>
      </c>
      <c r="U54" s="90"/>
      <c r="V54" s="90"/>
      <c r="W54" s="90"/>
    </row>
    <row r="55" spans="1:23" x14ac:dyDescent="0.25">
      <c r="A55" s="128" t="s">
        <v>169</v>
      </c>
      <c r="B55" s="125"/>
      <c r="C55" s="132">
        <f>R50/B46</f>
        <v>1.6246360259694826E-2</v>
      </c>
      <c r="D55" s="125"/>
      <c r="E55" s="125"/>
      <c r="F55" s="125"/>
      <c r="G55" s="125"/>
      <c r="H55" s="126"/>
      <c r="T55" s="8" t="s">
        <v>162</v>
      </c>
      <c r="U55" s="90"/>
      <c r="V55" s="90"/>
      <c r="W55" s="90"/>
    </row>
    <row r="56" spans="1:23" x14ac:dyDescent="0.25">
      <c r="A56" s="128" t="s">
        <v>170</v>
      </c>
      <c r="B56" s="125"/>
      <c r="C56" s="132">
        <f>R50/B47</f>
        <v>1.7745959675425384E-2</v>
      </c>
      <c r="D56" s="125"/>
      <c r="E56" s="125"/>
      <c r="F56" s="125"/>
      <c r="G56" s="125"/>
      <c r="H56" s="126"/>
      <c r="O56" s="75" t="s">
        <v>31</v>
      </c>
      <c r="P56" s="76">
        <v>29547</v>
      </c>
      <c r="Q56" s="76">
        <v>25290</v>
      </c>
      <c r="R56" s="76">
        <v>54837</v>
      </c>
      <c r="T56" s="8" t="s">
        <v>163</v>
      </c>
      <c r="U56" s="90"/>
      <c r="V56" s="90"/>
      <c r="W56" s="90"/>
    </row>
    <row r="57" spans="1:23" ht="15.75" thickBot="1" x14ac:dyDescent="0.3">
      <c r="A57" s="129" t="s">
        <v>171</v>
      </c>
      <c r="B57" s="130"/>
      <c r="C57" s="133">
        <f>R50/B45</f>
        <v>1.2621801584319869E-2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DF819436-7589-495D-8345-BC070CD31218}"/>
    <hyperlink ref="J3" r:id="rId1" tooltip="Personal Income" xr:uid="{34ED955C-E392-431D-9D8B-3A3AA2320640}"/>
    <hyperlink ref="K4" r:id="rId2" tooltip="Age" xr:uid="{09394965-9690-43C8-8BF2-09795CF16304}"/>
    <hyperlink ref="K5" r:id="rId3" tooltip="Sex" xr:uid="{E0A6D6DD-7D8E-45A4-AEE2-7896146D1941}"/>
    <hyperlink ref="K1" location="'List of Tables (1) '!A1" tooltip="List of tables" display="List of tables" xr:uid="{EBE8B975-B556-47C2-905B-527AFDF4CB5B}"/>
    <hyperlink ref="R3" r:id="rId4" tooltip="Method of Travel to Work" xr:uid="{8C656283-EE5A-4EF7-837D-60FB3E0A9CF4}"/>
    <hyperlink ref="R4" r:id="rId5" tooltip="Sex" xr:uid="{CBEB6734-69DE-488B-B166-DE399882FBBF}"/>
    <hyperlink ref="R1" location="'List of Tables (1) '!A1" tooltip="List of tables" display="List of tables" xr:uid="{46A4253E-D789-42F6-B28C-EB0D2000B787}"/>
  </hyperlinks>
  <pageMargins left="0.7" right="0.7" top="0.75" bottom="0.75" header="0.3" footer="0.3"/>
  <pageSetup paperSize="9" orientation="portrait" r:id="rId6"/>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0723-9949-41C0-9AA0-AC37266EB4A2}">
  <dimension ref="A1:W70"/>
  <sheetViews>
    <sheetView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204</v>
      </c>
      <c r="B2" s="10"/>
      <c r="C2" s="10"/>
      <c r="D2" s="10"/>
      <c r="J2" s="33"/>
      <c r="K2" s="6" t="s">
        <v>3</v>
      </c>
      <c r="L2" s="3"/>
      <c r="M2" s="3"/>
      <c r="N2" s="6"/>
      <c r="O2" s="57" t="s">
        <v>204</v>
      </c>
      <c r="P2" s="55"/>
      <c r="Q2" s="58"/>
      <c r="R2" s="6" t="s">
        <v>3</v>
      </c>
      <c r="T2" s="5" t="s">
        <v>204</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65</v>
      </c>
      <c r="Q11" s="69">
        <v>79</v>
      </c>
      <c r="R11" s="69">
        <v>151</v>
      </c>
      <c r="T11" s="1" t="s">
        <v>128</v>
      </c>
      <c r="U11" s="18">
        <v>13612</v>
      </c>
      <c r="V11" s="18">
        <v>13224</v>
      </c>
      <c r="W11" s="18">
        <v>26833</v>
      </c>
    </row>
    <row r="12" spans="1:23" ht="9.75" customHeight="1" x14ac:dyDescent="0.25">
      <c r="A12" s="42"/>
      <c r="B12" s="10"/>
      <c r="C12" s="10"/>
      <c r="D12" s="10"/>
      <c r="E12" s="10"/>
      <c r="F12" s="10"/>
      <c r="G12" s="10"/>
      <c r="H12" s="10"/>
      <c r="I12" s="10"/>
      <c r="J12" s="10"/>
      <c r="K12" s="10"/>
      <c r="L12" s="18"/>
      <c r="M12" s="18"/>
      <c r="N12" s="18"/>
      <c r="O12" s="68" t="s">
        <v>98</v>
      </c>
      <c r="P12" s="69">
        <v>178</v>
      </c>
      <c r="Q12" s="69">
        <v>41</v>
      </c>
      <c r="R12" s="69">
        <v>221</v>
      </c>
      <c r="T12" s="1"/>
      <c r="U12" s="39"/>
      <c r="V12" s="39"/>
      <c r="W12" s="39"/>
    </row>
    <row r="13" spans="1:23" ht="9.9499999999999993" customHeight="1" x14ac:dyDescent="0.25">
      <c r="A13" s="38" t="s">
        <v>55</v>
      </c>
      <c r="B13" s="39">
        <v>723</v>
      </c>
      <c r="C13" s="39">
        <v>162</v>
      </c>
      <c r="D13" s="39">
        <v>393</v>
      </c>
      <c r="E13" s="39">
        <v>321</v>
      </c>
      <c r="F13" s="39">
        <v>291</v>
      </c>
      <c r="G13" s="39">
        <v>318</v>
      </c>
      <c r="H13" s="39">
        <v>118</v>
      </c>
      <c r="I13" s="39">
        <v>29</v>
      </c>
      <c r="J13" s="39">
        <v>11</v>
      </c>
      <c r="K13" s="39">
        <v>2369</v>
      </c>
      <c r="L13" s="18"/>
      <c r="M13" s="18"/>
      <c r="N13" s="18"/>
      <c r="O13" s="68" t="s">
        <v>99</v>
      </c>
      <c r="P13" s="69">
        <v>0</v>
      </c>
      <c r="Q13" s="69">
        <v>0</v>
      </c>
      <c r="R13" s="69">
        <v>0</v>
      </c>
      <c r="T13" s="1" t="s">
        <v>129</v>
      </c>
      <c r="U13" s="39"/>
      <c r="V13" s="39"/>
      <c r="W13" s="39"/>
    </row>
    <row r="14" spans="1:23" ht="9.9499999999999993" customHeight="1" x14ac:dyDescent="0.25">
      <c r="A14" s="38" t="s">
        <v>68</v>
      </c>
      <c r="B14" s="39">
        <v>341</v>
      </c>
      <c r="C14" s="39">
        <v>82</v>
      </c>
      <c r="D14" s="39">
        <v>122</v>
      </c>
      <c r="E14" s="39">
        <v>96</v>
      </c>
      <c r="F14" s="39">
        <v>92</v>
      </c>
      <c r="G14" s="39">
        <v>77</v>
      </c>
      <c r="H14" s="39">
        <v>60</v>
      </c>
      <c r="I14" s="39">
        <v>15</v>
      </c>
      <c r="J14" s="39">
        <v>4</v>
      </c>
      <c r="K14" s="39">
        <v>880</v>
      </c>
      <c r="L14" s="18"/>
      <c r="M14" s="18"/>
      <c r="N14" s="18"/>
      <c r="O14" s="68" t="s">
        <v>100</v>
      </c>
      <c r="P14" s="69">
        <v>0</v>
      </c>
      <c r="Q14" s="69">
        <v>0</v>
      </c>
      <c r="R14" s="69">
        <v>0</v>
      </c>
      <c r="T14" s="87" t="s">
        <v>12</v>
      </c>
      <c r="U14" s="18">
        <v>1208</v>
      </c>
      <c r="V14" s="18">
        <v>1118</v>
      </c>
      <c r="W14" s="18">
        <v>2325</v>
      </c>
    </row>
    <row r="15" spans="1:23" ht="9.9499999999999993" customHeight="1" x14ac:dyDescent="0.25">
      <c r="A15" s="38" t="s">
        <v>56</v>
      </c>
      <c r="B15" s="39">
        <v>146</v>
      </c>
      <c r="C15" s="39">
        <v>142</v>
      </c>
      <c r="D15" s="39">
        <v>188</v>
      </c>
      <c r="E15" s="39">
        <v>136</v>
      </c>
      <c r="F15" s="39">
        <v>139</v>
      </c>
      <c r="G15" s="39">
        <v>150</v>
      </c>
      <c r="H15" s="39">
        <v>153</v>
      </c>
      <c r="I15" s="39">
        <v>57</v>
      </c>
      <c r="J15" s="39">
        <v>13</v>
      </c>
      <c r="K15" s="39">
        <v>1118</v>
      </c>
      <c r="L15" s="18"/>
      <c r="M15" s="18"/>
      <c r="N15" s="18"/>
      <c r="O15" s="68" t="s">
        <v>101</v>
      </c>
      <c r="P15" s="69">
        <v>4</v>
      </c>
      <c r="Q15" s="69">
        <v>3</v>
      </c>
      <c r="R15" s="69">
        <v>8</v>
      </c>
      <c r="T15" s="87" t="s">
        <v>130</v>
      </c>
      <c r="U15" s="18">
        <v>2101</v>
      </c>
      <c r="V15" s="18">
        <v>1971</v>
      </c>
      <c r="W15" s="18">
        <v>4076</v>
      </c>
    </row>
    <row r="16" spans="1:23" ht="9.9499999999999993" customHeight="1" x14ac:dyDescent="0.25">
      <c r="A16" s="38" t="s">
        <v>57</v>
      </c>
      <c r="B16" s="39">
        <v>87</v>
      </c>
      <c r="C16" s="39">
        <v>92</v>
      </c>
      <c r="D16" s="39">
        <v>156</v>
      </c>
      <c r="E16" s="39">
        <v>123</v>
      </c>
      <c r="F16" s="39">
        <v>143</v>
      </c>
      <c r="G16" s="39">
        <v>137</v>
      </c>
      <c r="H16" s="39">
        <v>361</v>
      </c>
      <c r="I16" s="39">
        <v>198</v>
      </c>
      <c r="J16" s="39">
        <v>70</v>
      </c>
      <c r="K16" s="39">
        <v>1380</v>
      </c>
      <c r="L16" s="21"/>
      <c r="M16" s="21"/>
      <c r="N16" s="21"/>
      <c r="O16" s="68" t="s">
        <v>102</v>
      </c>
      <c r="P16" s="69">
        <v>4729</v>
      </c>
      <c r="Q16" s="69">
        <v>4062</v>
      </c>
      <c r="R16" s="69">
        <v>8796</v>
      </c>
      <c r="T16" s="87" t="s">
        <v>131</v>
      </c>
      <c r="U16" s="18">
        <v>852</v>
      </c>
      <c r="V16" s="18">
        <v>846</v>
      </c>
      <c r="W16" s="18">
        <v>1701</v>
      </c>
    </row>
    <row r="17" spans="1:23" ht="9.9499999999999993" customHeight="1" x14ac:dyDescent="0.25">
      <c r="A17" s="38" t="s">
        <v>58</v>
      </c>
      <c r="B17" s="39">
        <v>95</v>
      </c>
      <c r="C17" s="39">
        <v>106</v>
      </c>
      <c r="D17" s="39">
        <v>161</v>
      </c>
      <c r="E17" s="39">
        <v>149</v>
      </c>
      <c r="F17" s="39">
        <v>130</v>
      </c>
      <c r="G17" s="39">
        <v>128</v>
      </c>
      <c r="H17" s="39">
        <v>204</v>
      </c>
      <c r="I17" s="39">
        <v>110</v>
      </c>
      <c r="J17" s="39">
        <v>30</v>
      </c>
      <c r="K17" s="39">
        <v>1113</v>
      </c>
      <c r="L17" s="18"/>
      <c r="M17" s="18"/>
      <c r="N17" s="18"/>
      <c r="O17" s="68" t="s">
        <v>103</v>
      </c>
      <c r="P17" s="69">
        <v>292</v>
      </c>
      <c r="Q17" s="69">
        <v>218</v>
      </c>
      <c r="R17" s="69">
        <v>507</v>
      </c>
      <c r="T17" s="87" t="s">
        <v>29</v>
      </c>
      <c r="U17" s="18">
        <v>855</v>
      </c>
      <c r="V17" s="18">
        <v>935</v>
      </c>
      <c r="W17" s="18">
        <v>1790</v>
      </c>
    </row>
    <row r="18" spans="1:23" ht="9.9499999999999993" customHeight="1" x14ac:dyDescent="0.25">
      <c r="A18" s="38" t="s">
        <v>59</v>
      </c>
      <c r="B18" s="39">
        <v>80</v>
      </c>
      <c r="C18" s="39">
        <v>158</v>
      </c>
      <c r="D18" s="39">
        <v>255</v>
      </c>
      <c r="E18" s="39">
        <v>197</v>
      </c>
      <c r="F18" s="39">
        <v>213</v>
      </c>
      <c r="G18" s="39">
        <v>153</v>
      </c>
      <c r="H18" s="39">
        <v>146</v>
      </c>
      <c r="I18" s="39">
        <v>75</v>
      </c>
      <c r="J18" s="39">
        <v>19</v>
      </c>
      <c r="K18" s="39">
        <v>1295</v>
      </c>
      <c r="L18" s="18"/>
      <c r="M18" s="18"/>
      <c r="N18" s="18"/>
      <c r="O18" s="68" t="s">
        <v>104</v>
      </c>
      <c r="P18" s="69">
        <v>235</v>
      </c>
      <c r="Q18" s="69">
        <v>14</v>
      </c>
      <c r="R18" s="69">
        <v>248</v>
      </c>
      <c r="T18" s="88" t="s">
        <v>132</v>
      </c>
      <c r="U18" s="18">
        <v>2231</v>
      </c>
      <c r="V18" s="18">
        <v>2231</v>
      </c>
      <c r="W18" s="18">
        <v>4460</v>
      </c>
    </row>
    <row r="19" spans="1:23" ht="9.9499999999999993" customHeight="1" x14ac:dyDescent="0.25">
      <c r="A19" s="38" t="s">
        <v>60</v>
      </c>
      <c r="B19" s="39">
        <v>45</v>
      </c>
      <c r="C19" s="39">
        <v>234</v>
      </c>
      <c r="D19" s="39">
        <v>283</v>
      </c>
      <c r="E19" s="39">
        <v>251</v>
      </c>
      <c r="F19" s="39">
        <v>229</v>
      </c>
      <c r="G19" s="39">
        <v>177</v>
      </c>
      <c r="H19" s="39">
        <v>114</v>
      </c>
      <c r="I19" s="39">
        <v>36</v>
      </c>
      <c r="J19" s="39">
        <v>9</v>
      </c>
      <c r="K19" s="39">
        <v>1374</v>
      </c>
      <c r="L19" s="18"/>
      <c r="M19" s="18"/>
      <c r="N19" s="18"/>
      <c r="O19" s="68" t="s">
        <v>105</v>
      </c>
      <c r="P19" s="69">
        <v>52</v>
      </c>
      <c r="Q19" s="69">
        <v>3</v>
      </c>
      <c r="R19" s="69">
        <v>58</v>
      </c>
      <c r="T19" s="88" t="s">
        <v>133</v>
      </c>
      <c r="U19" s="18">
        <v>1866</v>
      </c>
      <c r="V19" s="18">
        <v>1863</v>
      </c>
      <c r="W19" s="18">
        <v>3731</v>
      </c>
    </row>
    <row r="20" spans="1:23" ht="9.9499999999999993" customHeight="1" x14ac:dyDescent="0.25">
      <c r="A20" s="38" t="s">
        <v>61</v>
      </c>
      <c r="B20" s="39">
        <v>27</v>
      </c>
      <c r="C20" s="39">
        <v>250</v>
      </c>
      <c r="D20" s="39">
        <v>463</v>
      </c>
      <c r="E20" s="39">
        <v>296</v>
      </c>
      <c r="F20" s="39">
        <v>304</v>
      </c>
      <c r="G20" s="39">
        <v>213</v>
      </c>
      <c r="H20" s="39">
        <v>73</v>
      </c>
      <c r="I20" s="39">
        <v>13</v>
      </c>
      <c r="J20" s="39">
        <v>0</v>
      </c>
      <c r="K20" s="39">
        <v>1638</v>
      </c>
      <c r="L20" s="18"/>
      <c r="M20" s="18"/>
      <c r="N20" s="18"/>
      <c r="O20" s="68" t="s">
        <v>106</v>
      </c>
      <c r="P20" s="69">
        <v>15</v>
      </c>
      <c r="Q20" s="69">
        <v>8</v>
      </c>
      <c r="R20" s="69">
        <v>19</v>
      </c>
      <c r="T20" s="88" t="s">
        <v>134</v>
      </c>
      <c r="U20" s="18">
        <v>1906</v>
      </c>
      <c r="V20" s="18">
        <v>1788</v>
      </c>
      <c r="W20" s="18">
        <v>3696</v>
      </c>
    </row>
    <row r="21" spans="1:23" ht="9.9499999999999993" customHeight="1" x14ac:dyDescent="0.25">
      <c r="A21" s="38" t="s">
        <v>62</v>
      </c>
      <c r="B21" s="39">
        <v>7</v>
      </c>
      <c r="C21" s="39">
        <v>191</v>
      </c>
      <c r="D21" s="39">
        <v>601</v>
      </c>
      <c r="E21" s="39">
        <v>435</v>
      </c>
      <c r="F21" s="39">
        <v>400</v>
      </c>
      <c r="G21" s="39">
        <v>267</v>
      </c>
      <c r="H21" s="39">
        <v>78</v>
      </c>
      <c r="I21" s="39">
        <v>17</v>
      </c>
      <c r="J21" s="39">
        <v>3</v>
      </c>
      <c r="K21" s="39">
        <v>2003</v>
      </c>
      <c r="L21" s="18"/>
      <c r="M21" s="18"/>
      <c r="N21" s="18"/>
      <c r="O21" s="68" t="s">
        <v>107</v>
      </c>
      <c r="P21" s="69">
        <v>159</v>
      </c>
      <c r="Q21" s="69">
        <v>45</v>
      </c>
      <c r="R21" s="69">
        <v>199</v>
      </c>
      <c r="T21" s="88" t="s">
        <v>135</v>
      </c>
      <c r="U21" s="18">
        <v>1312</v>
      </c>
      <c r="V21" s="18">
        <v>1303</v>
      </c>
      <c r="W21" s="18">
        <v>2614</v>
      </c>
    </row>
    <row r="22" spans="1:23" ht="9.9499999999999993" customHeight="1" x14ac:dyDescent="0.25">
      <c r="A22" s="38" t="s">
        <v>63</v>
      </c>
      <c r="B22" s="39">
        <v>5</v>
      </c>
      <c r="C22" s="39">
        <v>114</v>
      </c>
      <c r="D22" s="39">
        <v>451</v>
      </c>
      <c r="E22" s="39">
        <v>332</v>
      </c>
      <c r="F22" s="39">
        <v>299</v>
      </c>
      <c r="G22" s="39">
        <v>188</v>
      </c>
      <c r="H22" s="39">
        <v>47</v>
      </c>
      <c r="I22" s="39">
        <v>3</v>
      </c>
      <c r="J22" s="39">
        <v>0</v>
      </c>
      <c r="K22" s="39">
        <v>1424</v>
      </c>
      <c r="L22" s="21"/>
      <c r="M22" s="21"/>
      <c r="N22" s="21"/>
      <c r="O22" s="68" t="s">
        <v>108</v>
      </c>
      <c r="P22" s="69">
        <v>122</v>
      </c>
      <c r="Q22" s="69">
        <v>89</v>
      </c>
      <c r="R22" s="69">
        <v>208</v>
      </c>
      <c r="T22" s="88" t="s">
        <v>136</v>
      </c>
      <c r="U22" s="18">
        <v>873</v>
      </c>
      <c r="V22" s="18">
        <v>739</v>
      </c>
      <c r="W22" s="18">
        <v>1612</v>
      </c>
    </row>
    <row r="23" spans="1:23" ht="9.9499999999999993" customHeight="1" x14ac:dyDescent="0.25">
      <c r="A23" s="38" t="s">
        <v>64</v>
      </c>
      <c r="B23" s="39">
        <v>0</v>
      </c>
      <c r="C23" s="39">
        <v>54</v>
      </c>
      <c r="D23" s="39">
        <v>351</v>
      </c>
      <c r="E23" s="39">
        <v>279</v>
      </c>
      <c r="F23" s="39">
        <v>297</v>
      </c>
      <c r="G23" s="39">
        <v>186</v>
      </c>
      <c r="H23" s="39">
        <v>35</v>
      </c>
      <c r="I23" s="39">
        <v>7</v>
      </c>
      <c r="J23" s="39">
        <v>0</v>
      </c>
      <c r="K23" s="39">
        <v>1202</v>
      </c>
      <c r="L23" s="18"/>
      <c r="M23" s="18"/>
      <c r="N23" s="18"/>
      <c r="O23" s="70" t="s">
        <v>109</v>
      </c>
      <c r="P23" s="71">
        <v>5857</v>
      </c>
      <c r="Q23" s="71">
        <v>4556</v>
      </c>
      <c r="R23" s="71">
        <v>10414</v>
      </c>
      <c r="T23" s="88" t="s">
        <v>137</v>
      </c>
      <c r="U23" s="18">
        <v>325</v>
      </c>
      <c r="V23" s="18">
        <v>319</v>
      </c>
      <c r="W23" s="18">
        <v>644</v>
      </c>
    </row>
    <row r="24" spans="1:23" ht="9.9499999999999993" customHeight="1" x14ac:dyDescent="0.25">
      <c r="A24" s="38" t="s">
        <v>65</v>
      </c>
      <c r="B24" s="39">
        <v>0</v>
      </c>
      <c r="C24" s="39">
        <v>21</v>
      </c>
      <c r="D24" s="39">
        <v>236</v>
      </c>
      <c r="E24" s="39">
        <v>236</v>
      </c>
      <c r="F24" s="39">
        <v>225</v>
      </c>
      <c r="G24" s="39">
        <v>130</v>
      </c>
      <c r="H24" s="39">
        <v>26</v>
      </c>
      <c r="I24" s="39">
        <v>0</v>
      </c>
      <c r="J24" s="39">
        <v>0</v>
      </c>
      <c r="K24" s="39">
        <v>878</v>
      </c>
      <c r="L24" s="18"/>
      <c r="M24" s="18"/>
      <c r="N24" s="18"/>
      <c r="O24" s="72"/>
      <c r="T24" s="88" t="s">
        <v>138</v>
      </c>
      <c r="U24" s="18">
        <v>88</v>
      </c>
      <c r="V24" s="18">
        <v>103</v>
      </c>
      <c r="W24" s="18">
        <v>189</v>
      </c>
    </row>
    <row r="25" spans="1:23" ht="9.9499999999999993" customHeight="1" x14ac:dyDescent="0.25">
      <c r="A25" s="38" t="s">
        <v>66</v>
      </c>
      <c r="B25" s="39">
        <v>0</v>
      </c>
      <c r="C25" s="39">
        <v>38</v>
      </c>
      <c r="D25" s="39">
        <v>300</v>
      </c>
      <c r="E25" s="39">
        <v>365</v>
      </c>
      <c r="F25" s="39">
        <v>370</v>
      </c>
      <c r="G25" s="39">
        <v>183</v>
      </c>
      <c r="H25" s="39">
        <v>22</v>
      </c>
      <c r="I25" s="39">
        <v>10</v>
      </c>
      <c r="J25" s="39">
        <v>0</v>
      </c>
      <c r="K25" s="39">
        <v>1287</v>
      </c>
      <c r="L25" s="18"/>
      <c r="M25" s="18"/>
      <c r="N25" s="18"/>
      <c r="O25" s="56" t="s">
        <v>110</v>
      </c>
      <c r="T25" s="10"/>
      <c r="U25" s="39"/>
      <c r="V25" s="39"/>
      <c r="W25" s="39"/>
    </row>
    <row r="26" spans="1:23" ht="9.9499999999999993" customHeight="1" x14ac:dyDescent="0.25">
      <c r="A26" s="38" t="s">
        <v>67</v>
      </c>
      <c r="B26" s="39">
        <v>4</v>
      </c>
      <c r="C26" s="39">
        <v>16</v>
      </c>
      <c r="D26" s="39">
        <v>101</v>
      </c>
      <c r="E26" s="39">
        <v>166</v>
      </c>
      <c r="F26" s="39">
        <v>213</v>
      </c>
      <c r="G26" s="39">
        <v>91</v>
      </c>
      <c r="H26" s="39">
        <v>21</v>
      </c>
      <c r="I26" s="39">
        <v>9</v>
      </c>
      <c r="J26" s="39">
        <v>0</v>
      </c>
      <c r="K26" s="39">
        <v>618</v>
      </c>
      <c r="L26" s="18"/>
      <c r="M26" s="18"/>
      <c r="N26" s="18"/>
      <c r="O26" s="68" t="s">
        <v>111</v>
      </c>
      <c r="T26" s="10" t="s">
        <v>139</v>
      </c>
      <c r="U26" s="39"/>
      <c r="V26" s="39"/>
      <c r="W26" s="39"/>
    </row>
    <row r="27" spans="1:23" ht="6.75" customHeight="1" x14ac:dyDescent="0.25">
      <c r="L27" s="18"/>
      <c r="M27" s="18"/>
      <c r="N27" s="18"/>
      <c r="O27" s="73" t="s">
        <v>98</v>
      </c>
      <c r="P27" s="69">
        <v>19</v>
      </c>
      <c r="Q27" s="69">
        <v>27</v>
      </c>
      <c r="R27" s="69">
        <v>43</v>
      </c>
      <c r="T27" s="88" t="s">
        <v>140</v>
      </c>
      <c r="U27" s="18">
        <v>12813</v>
      </c>
      <c r="V27" s="18">
        <v>12809</v>
      </c>
      <c r="W27" s="18">
        <v>25620</v>
      </c>
    </row>
    <row r="28" spans="1:23" ht="9.9499999999999993" customHeight="1" x14ac:dyDescent="0.25">
      <c r="A28" s="10" t="s">
        <v>73</v>
      </c>
      <c r="B28" s="39">
        <v>140</v>
      </c>
      <c r="C28" s="39">
        <v>130</v>
      </c>
      <c r="D28" s="39">
        <v>407</v>
      </c>
      <c r="E28" s="39">
        <v>373</v>
      </c>
      <c r="F28" s="39">
        <v>350</v>
      </c>
      <c r="G28" s="39">
        <v>227</v>
      </c>
      <c r="H28" s="39">
        <v>144</v>
      </c>
      <c r="I28" s="39">
        <v>69</v>
      </c>
      <c r="J28" s="39">
        <v>25</v>
      </c>
      <c r="K28" s="39">
        <v>1858</v>
      </c>
      <c r="L28" s="21"/>
      <c r="M28" s="21"/>
      <c r="N28" s="21"/>
      <c r="O28" s="73" t="s">
        <v>99</v>
      </c>
      <c r="P28" s="69">
        <v>0</v>
      </c>
      <c r="Q28" s="69">
        <v>0</v>
      </c>
      <c r="R28" s="69">
        <v>0</v>
      </c>
      <c r="T28" s="88" t="s">
        <v>141</v>
      </c>
      <c r="U28" s="18">
        <v>796</v>
      </c>
      <c r="V28" s="18">
        <v>416</v>
      </c>
      <c r="W28" s="18">
        <v>1214</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1701</v>
      </c>
      <c r="C30" s="40">
        <v>1790</v>
      </c>
      <c r="D30" s="40">
        <v>4460</v>
      </c>
      <c r="E30" s="40">
        <v>3731</v>
      </c>
      <c r="F30" s="40">
        <v>3696</v>
      </c>
      <c r="G30" s="40">
        <v>2614</v>
      </c>
      <c r="H30" s="40">
        <v>1612</v>
      </c>
      <c r="I30" s="40">
        <v>644</v>
      </c>
      <c r="J30" s="40">
        <v>189</v>
      </c>
      <c r="K30" s="40">
        <v>20437</v>
      </c>
      <c r="L30" s="18"/>
      <c r="M30" s="18"/>
      <c r="N30" s="18"/>
      <c r="O30" s="73" t="s">
        <v>102</v>
      </c>
      <c r="P30" s="69">
        <v>69</v>
      </c>
      <c r="Q30" s="69">
        <v>94</v>
      </c>
      <c r="R30" s="69">
        <v>162</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0</v>
      </c>
      <c r="Q31" s="69">
        <v>12</v>
      </c>
      <c r="R31" s="69">
        <v>17</v>
      </c>
      <c r="T31" s="88" t="s">
        <v>143</v>
      </c>
      <c r="U31" s="18">
        <v>274</v>
      </c>
      <c r="V31" s="18">
        <v>252</v>
      </c>
      <c r="W31" s="18">
        <v>527</v>
      </c>
    </row>
    <row r="32" spans="1:23" ht="9.9499999999999993" customHeight="1" x14ac:dyDescent="0.25">
      <c r="A32" s="41" t="s">
        <v>69</v>
      </c>
      <c r="L32" s="18"/>
      <c r="M32" s="18"/>
      <c r="N32" s="18"/>
      <c r="O32" s="73" t="s">
        <v>107</v>
      </c>
      <c r="P32" s="69">
        <v>3</v>
      </c>
      <c r="Q32" s="69">
        <v>0</v>
      </c>
      <c r="R32" s="69">
        <v>3</v>
      </c>
      <c r="T32" s="88" t="s">
        <v>144</v>
      </c>
      <c r="U32" s="18">
        <v>5</v>
      </c>
      <c r="V32" s="18">
        <v>9</v>
      </c>
      <c r="W32" s="18">
        <v>13</v>
      </c>
    </row>
    <row r="33" spans="1:23" ht="9.9499999999999993" customHeight="1" x14ac:dyDescent="0.25">
      <c r="L33" s="18"/>
      <c r="M33" s="18"/>
      <c r="N33" s="18"/>
      <c r="O33" s="74" t="s">
        <v>31</v>
      </c>
      <c r="P33" s="71">
        <v>94</v>
      </c>
      <c r="Q33" s="71">
        <v>132</v>
      </c>
      <c r="R33" s="71">
        <v>226</v>
      </c>
      <c r="T33" s="88" t="s">
        <v>145</v>
      </c>
      <c r="U33" s="18">
        <v>4</v>
      </c>
      <c r="V33" s="18">
        <v>0</v>
      </c>
      <c r="W33" s="18">
        <v>4</v>
      </c>
    </row>
    <row r="34" spans="1:23" x14ac:dyDescent="0.25">
      <c r="A34" s="8" t="s">
        <v>70</v>
      </c>
      <c r="L34" s="21"/>
      <c r="M34" s="21"/>
      <c r="N34" s="21"/>
      <c r="O34" s="68" t="s">
        <v>112</v>
      </c>
      <c r="T34" s="23" t="s">
        <v>31</v>
      </c>
      <c r="U34" s="21">
        <v>282</v>
      </c>
      <c r="V34" s="21">
        <v>260</v>
      </c>
      <c r="W34" s="21">
        <v>544</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v>
      </c>
      <c r="Q37" s="69">
        <v>3</v>
      </c>
      <c r="R37" s="69">
        <v>11</v>
      </c>
      <c r="T37" s="88" t="s">
        <v>147</v>
      </c>
      <c r="U37" s="18">
        <v>9335</v>
      </c>
      <c r="V37" s="18">
        <v>8999</v>
      </c>
      <c r="W37" s="18">
        <v>18334</v>
      </c>
    </row>
    <row r="38" spans="1:23" x14ac:dyDescent="0.25">
      <c r="A38" s="99" t="s">
        <v>81</v>
      </c>
      <c r="B38" s="103">
        <f>SUM(B28:D28)</f>
        <v>677</v>
      </c>
      <c r="C38" s="103">
        <f>SUM(B13:D13)</f>
        <v>1278</v>
      </c>
      <c r="D38" s="103">
        <f>SUM(B14:D18)</f>
        <v>2211</v>
      </c>
      <c r="E38" s="104">
        <f>SUM(B19:D21)</f>
        <v>2101</v>
      </c>
      <c r="F38" s="104">
        <f>SUM(B22:D26)</f>
        <v>1691</v>
      </c>
      <c r="G38" s="103">
        <f>SUM(B38:F38)</f>
        <v>7958</v>
      </c>
      <c r="H38" s="105">
        <f>SUM(C38:F38)</f>
        <v>7281</v>
      </c>
      <c r="L38" s="18"/>
      <c r="M38" s="18"/>
      <c r="N38" s="18"/>
      <c r="O38" s="73" t="s">
        <v>103</v>
      </c>
      <c r="P38" s="69">
        <v>8</v>
      </c>
      <c r="Q38" s="69">
        <v>7</v>
      </c>
      <c r="R38" s="69">
        <v>8</v>
      </c>
      <c r="T38" s="88" t="s">
        <v>148</v>
      </c>
      <c r="U38" s="18">
        <v>3371</v>
      </c>
      <c r="V38" s="18">
        <v>3420</v>
      </c>
      <c r="W38" s="18">
        <v>6790</v>
      </c>
    </row>
    <row r="39" spans="1:23" x14ac:dyDescent="0.25">
      <c r="A39" s="99" t="s">
        <v>82</v>
      </c>
      <c r="B39" s="103">
        <f>SUM(C28:D28)</f>
        <v>537</v>
      </c>
      <c r="C39" s="103">
        <f>SUM(C13:D13)</f>
        <v>555</v>
      </c>
      <c r="D39" s="103">
        <f>SUM(C14:D18)</f>
        <v>1462</v>
      </c>
      <c r="E39" s="104">
        <f>SUM(C19:D21)</f>
        <v>2022</v>
      </c>
      <c r="F39" s="104">
        <f>SUM(C22:D26)</f>
        <v>1682</v>
      </c>
      <c r="G39" s="103">
        <f t="shared" ref="G39:G41" si="0">SUM(B39:F39)</f>
        <v>6258</v>
      </c>
      <c r="H39" s="105">
        <f t="shared" ref="H39:H41" si="1">SUM(C39:F39)</f>
        <v>5721</v>
      </c>
      <c r="L39" s="18"/>
      <c r="M39" s="18"/>
      <c r="N39" s="18" t="e">
        <f>+H50:H51+H76:H98</f>
        <v>#VALUE!</v>
      </c>
      <c r="O39" s="73" t="s">
        <v>107</v>
      </c>
      <c r="P39" s="69">
        <v>5</v>
      </c>
      <c r="Q39" s="69">
        <v>0</v>
      </c>
      <c r="R39" s="69">
        <v>5</v>
      </c>
      <c r="T39" s="10"/>
      <c r="U39" s="39"/>
      <c r="V39" s="39"/>
      <c r="W39" s="39"/>
    </row>
    <row r="40" spans="1:23" ht="14.45" customHeight="1" x14ac:dyDescent="0.25">
      <c r="A40" s="106" t="s">
        <v>83</v>
      </c>
      <c r="B40" s="107">
        <f>SUM(E28:F28)</f>
        <v>723</v>
      </c>
      <c r="C40" s="107">
        <f>SUM(E13:F13)</f>
        <v>612</v>
      </c>
      <c r="D40" s="107">
        <f>SUM(E14:F18)</f>
        <v>1418</v>
      </c>
      <c r="E40" s="108">
        <f>SUM(E19:F21)</f>
        <v>1915</v>
      </c>
      <c r="F40" s="108">
        <f>SUM(E22:F26)</f>
        <v>2782</v>
      </c>
      <c r="G40" s="103">
        <f t="shared" si="0"/>
        <v>7450</v>
      </c>
      <c r="H40" s="105">
        <f t="shared" si="1"/>
        <v>6727</v>
      </c>
      <c r="L40" s="22"/>
      <c r="M40" s="22"/>
      <c r="N40" s="22"/>
      <c r="O40" s="74" t="s">
        <v>31</v>
      </c>
      <c r="P40" s="71">
        <v>15</v>
      </c>
      <c r="Q40" s="71">
        <v>10</v>
      </c>
      <c r="R40" s="71">
        <v>22</v>
      </c>
      <c r="T40" s="10" t="s">
        <v>149</v>
      </c>
      <c r="U40" s="39"/>
      <c r="V40" s="39"/>
      <c r="W40" s="39"/>
    </row>
    <row r="41" spans="1:23" x14ac:dyDescent="0.25">
      <c r="A41" s="99" t="s">
        <v>84</v>
      </c>
      <c r="B41" s="103">
        <f>SUM(G28:J28)</f>
        <v>465</v>
      </c>
      <c r="C41" s="103">
        <f>SUM(G13:J13)</f>
        <v>476</v>
      </c>
      <c r="D41" s="103">
        <f>SUM(G14:J18)</f>
        <v>2160</v>
      </c>
      <c r="E41" s="104">
        <f>SUM(G19:J21)</f>
        <v>1000</v>
      </c>
      <c r="F41" s="104">
        <f>SUM(G22:J26)</f>
        <v>958</v>
      </c>
      <c r="G41" s="103">
        <f t="shared" si="0"/>
        <v>5059</v>
      </c>
      <c r="H41" s="105">
        <f t="shared" si="1"/>
        <v>4594</v>
      </c>
      <c r="L41" s="25"/>
      <c r="M41" s="25"/>
      <c r="N41" s="25"/>
      <c r="O41" s="68" t="s">
        <v>113</v>
      </c>
      <c r="P41" s="69">
        <v>60</v>
      </c>
      <c r="Q41" s="69">
        <v>31</v>
      </c>
      <c r="R41" s="69">
        <v>90</v>
      </c>
      <c r="T41" s="88" t="s">
        <v>150</v>
      </c>
      <c r="U41" s="18">
        <v>11217</v>
      </c>
      <c r="V41" s="18">
        <v>11227</v>
      </c>
      <c r="W41" s="18">
        <v>22450</v>
      </c>
    </row>
    <row r="42" spans="1:23" x14ac:dyDescent="0.25">
      <c r="A42" s="109" t="s">
        <v>92</v>
      </c>
      <c r="B42" s="107">
        <f>B38+SUM(B40:B41)</f>
        <v>1865</v>
      </c>
      <c r="C42" s="107">
        <f t="shared" ref="C42:H42" si="2">C38+SUM(C40:C41)</f>
        <v>2366</v>
      </c>
      <c r="D42" s="107">
        <f t="shared" si="2"/>
        <v>5789</v>
      </c>
      <c r="E42" s="107">
        <f t="shared" si="2"/>
        <v>5016</v>
      </c>
      <c r="F42" s="107">
        <f t="shared" si="2"/>
        <v>5431</v>
      </c>
      <c r="G42" s="107">
        <f t="shared" si="2"/>
        <v>20467</v>
      </c>
      <c r="H42" s="110">
        <f t="shared" si="2"/>
        <v>18602</v>
      </c>
      <c r="L42" s="18"/>
      <c r="M42" s="18"/>
      <c r="N42" s="18"/>
      <c r="O42" s="70" t="s">
        <v>114</v>
      </c>
      <c r="P42" s="71">
        <v>169</v>
      </c>
      <c r="Q42" s="71">
        <v>169</v>
      </c>
      <c r="R42" s="71">
        <v>337</v>
      </c>
      <c r="T42" s="88" t="s">
        <v>151</v>
      </c>
      <c r="U42" s="18">
        <v>1212</v>
      </c>
      <c r="V42" s="18">
        <v>1258</v>
      </c>
      <c r="W42" s="18">
        <v>2470</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11037</v>
      </c>
      <c r="V44" s="18">
        <v>10971</v>
      </c>
      <c r="W44" s="18">
        <v>22012</v>
      </c>
    </row>
    <row r="45" spans="1:23" x14ac:dyDescent="0.25">
      <c r="A45" s="114" t="s">
        <v>126</v>
      </c>
      <c r="B45" s="103">
        <f>SUM(W14:W24)</f>
        <v>26838</v>
      </c>
      <c r="C45" s="103"/>
      <c r="D45" s="103"/>
      <c r="E45" s="112"/>
      <c r="F45" s="113"/>
      <c r="G45" s="103"/>
      <c r="H45" s="105"/>
      <c r="L45" s="18"/>
      <c r="M45" s="18"/>
      <c r="N45" s="18"/>
      <c r="O45" s="68" t="s">
        <v>116</v>
      </c>
      <c r="P45" s="69">
        <v>28</v>
      </c>
      <c r="Q45" s="69">
        <v>28</v>
      </c>
      <c r="R45" s="69">
        <v>52</v>
      </c>
      <c r="T45" s="10"/>
      <c r="U45" s="39"/>
      <c r="V45" s="39"/>
      <c r="W45" s="39"/>
    </row>
    <row r="46" spans="1:23" x14ac:dyDescent="0.25">
      <c r="A46" s="106" t="s">
        <v>74</v>
      </c>
      <c r="B46" s="107">
        <f>SUM(W16:W24)</f>
        <v>20437</v>
      </c>
      <c r="C46" s="107"/>
      <c r="D46" s="107"/>
      <c r="E46" s="115"/>
      <c r="F46" s="115"/>
      <c r="G46" s="107"/>
      <c r="H46" s="110"/>
      <c r="L46" s="27"/>
      <c r="M46" s="27"/>
      <c r="N46" s="27"/>
      <c r="O46" s="68" t="s">
        <v>117</v>
      </c>
      <c r="P46" s="69">
        <v>3</v>
      </c>
      <c r="Q46" s="69">
        <v>0</v>
      </c>
      <c r="R46" s="69">
        <v>3</v>
      </c>
      <c r="T46" s="41" t="s">
        <v>153</v>
      </c>
      <c r="U46" s="39"/>
      <c r="V46" s="39"/>
      <c r="W46" s="39"/>
    </row>
    <row r="47" spans="1:23" x14ac:dyDescent="0.25">
      <c r="A47" s="106" t="s">
        <v>75</v>
      </c>
      <c r="B47" s="104">
        <f>SUM(W17:W24)</f>
        <v>18736</v>
      </c>
      <c r="C47" s="104"/>
      <c r="D47" s="104"/>
      <c r="E47" s="115"/>
      <c r="F47" s="115"/>
      <c r="G47" s="104"/>
      <c r="H47" s="116"/>
      <c r="L47" s="27"/>
      <c r="M47" s="27"/>
      <c r="N47" s="27"/>
      <c r="O47" s="68" t="s">
        <v>118</v>
      </c>
      <c r="P47" s="69">
        <v>4</v>
      </c>
      <c r="Q47" s="69">
        <v>0</v>
      </c>
      <c r="R47" s="69">
        <v>6</v>
      </c>
      <c r="T47" s="8" t="s">
        <v>154</v>
      </c>
      <c r="U47" s="39"/>
      <c r="V47" s="39"/>
      <c r="W47" s="39"/>
    </row>
    <row r="48" spans="1:23" x14ac:dyDescent="0.25">
      <c r="A48" s="117"/>
      <c r="B48" s="104"/>
      <c r="C48" s="104"/>
      <c r="D48" s="104"/>
      <c r="E48" s="115"/>
      <c r="F48" s="115"/>
      <c r="G48" s="104"/>
      <c r="H48" s="116"/>
      <c r="L48" s="27"/>
      <c r="M48" s="27"/>
      <c r="N48" s="27"/>
      <c r="O48" s="70" t="s">
        <v>119</v>
      </c>
      <c r="P48" s="71">
        <v>35</v>
      </c>
      <c r="Q48" s="71">
        <v>29</v>
      </c>
      <c r="R48" s="71">
        <v>58</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3.9689147932278658E-2</v>
      </c>
      <c r="C50" s="53" t="s">
        <v>165</v>
      </c>
      <c r="D50" s="53"/>
      <c r="E50" s="53" t="s">
        <v>166</v>
      </c>
      <c r="F50" s="124">
        <f>R27/(R23+R42+R48)</f>
        <v>3.9781663428624294E-3</v>
      </c>
      <c r="G50" s="53"/>
      <c r="H50" s="122"/>
      <c r="L50" s="25"/>
      <c r="M50" s="25"/>
      <c r="N50" s="25"/>
      <c r="O50" s="56" t="s">
        <v>120</v>
      </c>
      <c r="P50" s="69">
        <v>211</v>
      </c>
      <c r="Q50" s="69">
        <v>390</v>
      </c>
      <c r="R50" s="69">
        <v>602</v>
      </c>
      <c r="T50" s="8" t="s">
        <v>157</v>
      </c>
      <c r="U50" s="39"/>
      <c r="V50" s="39"/>
      <c r="W50" s="39"/>
    </row>
    <row r="51" spans="1:23" x14ac:dyDescent="0.25">
      <c r="A51" s="123" t="s">
        <v>98</v>
      </c>
      <c r="B51" s="124">
        <f>(R12+R27+R40+R46)/(R23+R42+R48)</f>
        <v>2.673697844388935E-2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617</v>
      </c>
      <c r="Q52" s="69">
        <v>742</v>
      </c>
      <c r="R52" s="69">
        <v>1358</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4.6771812601973425E-2</v>
      </c>
      <c r="D54" s="125"/>
      <c r="E54" s="125"/>
      <c r="F54" s="125"/>
      <c r="G54" s="125"/>
      <c r="H54" s="126"/>
      <c r="O54" s="56" t="s">
        <v>122</v>
      </c>
      <c r="P54" s="69">
        <v>61</v>
      </c>
      <c r="Q54" s="69">
        <v>38</v>
      </c>
      <c r="R54" s="69">
        <v>104</v>
      </c>
      <c r="T54" s="91" t="s">
        <v>161</v>
      </c>
      <c r="U54" s="90"/>
      <c r="V54" s="90"/>
      <c r="W54" s="90"/>
    </row>
    <row r="55" spans="1:23" x14ac:dyDescent="0.25">
      <c r="A55" s="128" t="s">
        <v>169</v>
      </c>
      <c r="B55" s="125"/>
      <c r="C55" s="132">
        <f>R50/B46</f>
        <v>2.9456378137691443E-2</v>
      </c>
      <c r="D55" s="125"/>
      <c r="E55" s="125"/>
      <c r="F55" s="125"/>
      <c r="G55" s="125"/>
      <c r="H55" s="126"/>
      <c r="T55" s="8" t="s">
        <v>162</v>
      </c>
      <c r="U55" s="90"/>
      <c r="V55" s="90"/>
      <c r="W55" s="90"/>
    </row>
    <row r="56" spans="1:23" x14ac:dyDescent="0.25">
      <c r="A56" s="128" t="s">
        <v>170</v>
      </c>
      <c r="B56" s="125"/>
      <c r="C56" s="132">
        <f>R50/B47</f>
        <v>3.2130657557643043E-2</v>
      </c>
      <c r="D56" s="125"/>
      <c r="E56" s="125"/>
      <c r="F56" s="125"/>
      <c r="G56" s="125"/>
      <c r="H56" s="126"/>
      <c r="O56" s="75" t="s">
        <v>31</v>
      </c>
      <c r="P56" s="76">
        <v>6951</v>
      </c>
      <c r="Q56" s="76">
        <v>5926</v>
      </c>
      <c r="R56" s="76">
        <v>12871</v>
      </c>
      <c r="T56" s="8" t="s">
        <v>163</v>
      </c>
      <c r="U56" s="90"/>
      <c r="V56" s="90"/>
      <c r="W56" s="90"/>
    </row>
    <row r="57" spans="1:23" ht="15.75" thickBot="1" x14ac:dyDescent="0.3">
      <c r="A57" s="129" t="s">
        <v>171</v>
      </c>
      <c r="B57" s="130"/>
      <c r="C57" s="133">
        <f>R50/B45</f>
        <v>2.2430881585811163E-2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8D755A63-AF08-483F-A9C9-62E330B8F1CD}"/>
    <hyperlink ref="J3" r:id="rId1" tooltip="Personal Income" xr:uid="{F5623729-F169-44D1-8AFC-F8BB6DCFFDD9}"/>
    <hyperlink ref="K4" r:id="rId2" tooltip="Age" xr:uid="{8586D04D-A33C-4385-850F-30FDF8E9186C}"/>
    <hyperlink ref="K5" r:id="rId3" tooltip="Sex" xr:uid="{956CA625-38D1-44A4-A4F9-BB9B6F1F8FAA}"/>
    <hyperlink ref="K1" location="'List of Tables (1) '!A1" tooltip="List of tables" display="List of tables" xr:uid="{1FDA7670-57C6-4CF9-A387-4326D236B489}"/>
    <hyperlink ref="R3" r:id="rId4" tooltip="Method of Travel to Work" xr:uid="{0A5CA402-FF1C-4A5C-A14A-9832BA90C4FF}"/>
    <hyperlink ref="R4" r:id="rId5" tooltip="Sex" xr:uid="{048496C2-8D71-497E-A889-22919BE26AFF}"/>
    <hyperlink ref="R1" location="'List of Tables (1) '!A1" tooltip="List of tables" display="List of tables" xr:uid="{FD15565C-4E17-4273-962C-5ADC7E5EFFB9}"/>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AFE6A-9628-4133-9E03-C4BA9CCF21CA}">
  <dimension ref="A1:W70"/>
  <sheetViews>
    <sheetView workbookViewId="0">
      <selection activeCell="B50" sqref="B50"/>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205</v>
      </c>
      <c r="B2" s="10"/>
      <c r="C2" s="10"/>
      <c r="D2" s="10"/>
      <c r="J2" s="33"/>
      <c r="K2" s="6" t="s">
        <v>3</v>
      </c>
      <c r="L2" s="3"/>
      <c r="M2" s="3"/>
      <c r="N2" s="6"/>
      <c r="O2" s="57" t="s">
        <v>205</v>
      </c>
      <c r="P2" s="55"/>
      <c r="Q2" s="58"/>
      <c r="R2" s="6" t="s">
        <v>3</v>
      </c>
      <c r="T2" s="5" t="s">
        <v>205</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197</v>
      </c>
      <c r="Q11" s="69">
        <v>160</v>
      </c>
      <c r="R11" s="69">
        <v>358</v>
      </c>
      <c r="T11" s="1" t="s">
        <v>128</v>
      </c>
      <c r="U11" s="18">
        <v>20544</v>
      </c>
      <c r="V11" s="18">
        <v>21440</v>
      </c>
      <c r="W11" s="18">
        <v>41989</v>
      </c>
    </row>
    <row r="12" spans="1:23" ht="9.75" customHeight="1" x14ac:dyDescent="0.25">
      <c r="A12" s="42"/>
      <c r="B12" s="10"/>
      <c r="C12" s="10"/>
      <c r="D12" s="10"/>
      <c r="E12" s="10"/>
      <c r="F12" s="10"/>
      <c r="G12" s="10"/>
      <c r="H12" s="10"/>
      <c r="I12" s="10"/>
      <c r="J12" s="10"/>
      <c r="K12" s="10"/>
      <c r="L12" s="18"/>
      <c r="M12" s="18"/>
      <c r="N12" s="18"/>
      <c r="O12" s="68" t="s">
        <v>98</v>
      </c>
      <c r="P12" s="69">
        <v>862</v>
      </c>
      <c r="Q12" s="69">
        <v>830</v>
      </c>
      <c r="R12" s="69">
        <v>1688</v>
      </c>
      <c r="T12" s="1"/>
      <c r="U12" s="39"/>
      <c r="V12" s="39"/>
      <c r="W12" s="39"/>
    </row>
    <row r="13" spans="1:23" ht="9.9499999999999993" customHeight="1" x14ac:dyDescent="0.25">
      <c r="A13" s="38" t="s">
        <v>55</v>
      </c>
      <c r="B13" s="39">
        <v>1314</v>
      </c>
      <c r="C13" s="39">
        <v>627</v>
      </c>
      <c r="D13" s="39">
        <v>581</v>
      </c>
      <c r="E13" s="39">
        <v>429</v>
      </c>
      <c r="F13" s="39">
        <v>356</v>
      </c>
      <c r="G13" s="39">
        <v>422</v>
      </c>
      <c r="H13" s="39">
        <v>194</v>
      </c>
      <c r="I13" s="39">
        <v>76</v>
      </c>
      <c r="J13" s="39">
        <v>26</v>
      </c>
      <c r="K13" s="39">
        <v>4032</v>
      </c>
      <c r="L13" s="18"/>
      <c r="M13" s="18"/>
      <c r="N13" s="18"/>
      <c r="O13" s="68" t="s">
        <v>99</v>
      </c>
      <c r="P13" s="69">
        <v>27</v>
      </c>
      <c r="Q13" s="69">
        <v>11</v>
      </c>
      <c r="R13" s="69">
        <v>33</v>
      </c>
      <c r="T13" s="1" t="s">
        <v>129</v>
      </c>
      <c r="U13" s="39"/>
      <c r="V13" s="39"/>
      <c r="W13" s="39"/>
    </row>
    <row r="14" spans="1:23" ht="9.9499999999999993" customHeight="1" x14ac:dyDescent="0.25">
      <c r="A14" s="38" t="s">
        <v>68</v>
      </c>
      <c r="B14" s="39">
        <v>546</v>
      </c>
      <c r="C14" s="39">
        <v>301</v>
      </c>
      <c r="D14" s="39">
        <v>113</v>
      </c>
      <c r="E14" s="39">
        <v>136</v>
      </c>
      <c r="F14" s="39">
        <v>82</v>
      </c>
      <c r="G14" s="39">
        <v>130</v>
      </c>
      <c r="H14" s="39">
        <v>82</v>
      </c>
      <c r="I14" s="39">
        <v>44</v>
      </c>
      <c r="J14" s="39">
        <v>14</v>
      </c>
      <c r="K14" s="39">
        <v>1440</v>
      </c>
      <c r="L14" s="18"/>
      <c r="M14" s="18"/>
      <c r="N14" s="18"/>
      <c r="O14" s="68" t="s">
        <v>100</v>
      </c>
      <c r="P14" s="69">
        <v>3</v>
      </c>
      <c r="Q14" s="69">
        <v>3</v>
      </c>
      <c r="R14" s="69">
        <v>12</v>
      </c>
      <c r="T14" s="87" t="s">
        <v>12</v>
      </c>
      <c r="U14" s="18">
        <v>1038</v>
      </c>
      <c r="V14" s="18">
        <v>933</v>
      </c>
      <c r="W14" s="18">
        <v>1973</v>
      </c>
    </row>
    <row r="15" spans="1:23" ht="9.9499999999999993" customHeight="1" x14ac:dyDescent="0.25">
      <c r="A15" s="38" t="s">
        <v>56</v>
      </c>
      <c r="B15" s="39">
        <v>299</v>
      </c>
      <c r="C15" s="39">
        <v>484</v>
      </c>
      <c r="D15" s="39">
        <v>302</v>
      </c>
      <c r="E15" s="39">
        <v>175</v>
      </c>
      <c r="F15" s="39">
        <v>187</v>
      </c>
      <c r="G15" s="39">
        <v>231</v>
      </c>
      <c r="H15" s="39">
        <v>220</v>
      </c>
      <c r="I15" s="39">
        <v>121</v>
      </c>
      <c r="J15" s="39">
        <v>45</v>
      </c>
      <c r="K15" s="39">
        <v>2063</v>
      </c>
      <c r="L15" s="18"/>
      <c r="M15" s="18"/>
      <c r="N15" s="18"/>
      <c r="O15" s="68" t="s">
        <v>101</v>
      </c>
      <c r="P15" s="69">
        <v>32</v>
      </c>
      <c r="Q15" s="69">
        <v>28</v>
      </c>
      <c r="R15" s="69">
        <v>67</v>
      </c>
      <c r="T15" s="87" t="s">
        <v>130</v>
      </c>
      <c r="U15" s="18">
        <v>2166</v>
      </c>
      <c r="V15" s="18">
        <v>1965</v>
      </c>
      <c r="W15" s="18">
        <v>4129</v>
      </c>
    </row>
    <row r="16" spans="1:23" ht="9.9499999999999993" customHeight="1" x14ac:dyDescent="0.25">
      <c r="A16" s="38" t="s">
        <v>57</v>
      </c>
      <c r="B16" s="39">
        <v>101</v>
      </c>
      <c r="C16" s="39">
        <v>300</v>
      </c>
      <c r="D16" s="39">
        <v>247</v>
      </c>
      <c r="E16" s="39">
        <v>164</v>
      </c>
      <c r="F16" s="39">
        <v>158</v>
      </c>
      <c r="G16" s="39">
        <v>247</v>
      </c>
      <c r="H16" s="39">
        <v>384</v>
      </c>
      <c r="I16" s="39">
        <v>259</v>
      </c>
      <c r="J16" s="39">
        <v>126</v>
      </c>
      <c r="K16" s="39">
        <v>1987</v>
      </c>
      <c r="L16" s="21"/>
      <c r="M16" s="21"/>
      <c r="N16" s="21"/>
      <c r="O16" s="68" t="s">
        <v>102</v>
      </c>
      <c r="P16" s="69">
        <v>6703</v>
      </c>
      <c r="Q16" s="69">
        <v>5904</v>
      </c>
      <c r="R16" s="69">
        <v>12606</v>
      </c>
      <c r="T16" s="87" t="s">
        <v>131</v>
      </c>
      <c r="U16" s="18">
        <v>1428</v>
      </c>
      <c r="V16" s="18">
        <v>1223</v>
      </c>
      <c r="W16" s="18">
        <v>2652</v>
      </c>
    </row>
    <row r="17" spans="1:23" ht="9.9499999999999993" customHeight="1" x14ac:dyDescent="0.25">
      <c r="A17" s="38" t="s">
        <v>58</v>
      </c>
      <c r="B17" s="39">
        <v>67</v>
      </c>
      <c r="C17" s="39">
        <v>292</v>
      </c>
      <c r="D17" s="39">
        <v>267</v>
      </c>
      <c r="E17" s="39">
        <v>171</v>
      </c>
      <c r="F17" s="39">
        <v>189</v>
      </c>
      <c r="G17" s="39">
        <v>247</v>
      </c>
      <c r="H17" s="39">
        <v>449</v>
      </c>
      <c r="I17" s="39">
        <v>366</v>
      </c>
      <c r="J17" s="39">
        <v>196</v>
      </c>
      <c r="K17" s="39">
        <v>2244</v>
      </c>
      <c r="L17" s="18"/>
      <c r="M17" s="18"/>
      <c r="N17" s="18"/>
      <c r="O17" s="68" t="s">
        <v>103</v>
      </c>
      <c r="P17" s="69">
        <v>329</v>
      </c>
      <c r="Q17" s="69">
        <v>543</v>
      </c>
      <c r="R17" s="69">
        <v>868</v>
      </c>
      <c r="T17" s="87" t="s">
        <v>29</v>
      </c>
      <c r="U17" s="18">
        <v>1830</v>
      </c>
      <c r="V17" s="18">
        <v>1832</v>
      </c>
      <c r="W17" s="18">
        <v>3671</v>
      </c>
    </row>
    <row r="18" spans="1:23" ht="9.9499999999999993" customHeight="1" x14ac:dyDescent="0.25">
      <c r="A18" s="38" t="s">
        <v>59</v>
      </c>
      <c r="B18" s="39">
        <v>60</v>
      </c>
      <c r="C18" s="39">
        <v>306</v>
      </c>
      <c r="D18" s="39">
        <v>373</v>
      </c>
      <c r="E18" s="39">
        <v>210</v>
      </c>
      <c r="F18" s="39">
        <v>237</v>
      </c>
      <c r="G18" s="39">
        <v>247</v>
      </c>
      <c r="H18" s="39">
        <v>391</v>
      </c>
      <c r="I18" s="39">
        <v>212</v>
      </c>
      <c r="J18" s="39">
        <v>121</v>
      </c>
      <c r="K18" s="39">
        <v>2158</v>
      </c>
      <c r="L18" s="18"/>
      <c r="M18" s="18"/>
      <c r="N18" s="18"/>
      <c r="O18" s="68" t="s">
        <v>104</v>
      </c>
      <c r="P18" s="69">
        <v>37</v>
      </c>
      <c r="Q18" s="69">
        <v>0</v>
      </c>
      <c r="R18" s="69">
        <v>37</v>
      </c>
      <c r="T18" s="88" t="s">
        <v>132</v>
      </c>
      <c r="U18" s="18">
        <v>3627</v>
      </c>
      <c r="V18" s="18">
        <v>3487</v>
      </c>
      <c r="W18" s="18">
        <v>7116</v>
      </c>
    </row>
    <row r="19" spans="1:23" ht="9.9499999999999993" customHeight="1" x14ac:dyDescent="0.25">
      <c r="A19" s="38" t="s">
        <v>60</v>
      </c>
      <c r="B19" s="39">
        <v>36</v>
      </c>
      <c r="C19" s="39">
        <v>284</v>
      </c>
      <c r="D19" s="39">
        <v>368</v>
      </c>
      <c r="E19" s="39">
        <v>228</v>
      </c>
      <c r="F19" s="39">
        <v>248</v>
      </c>
      <c r="G19" s="39">
        <v>289</v>
      </c>
      <c r="H19" s="39">
        <v>311</v>
      </c>
      <c r="I19" s="39">
        <v>111</v>
      </c>
      <c r="J19" s="39">
        <v>69</v>
      </c>
      <c r="K19" s="39">
        <v>1933</v>
      </c>
      <c r="L19" s="18"/>
      <c r="M19" s="18"/>
      <c r="N19" s="18"/>
      <c r="O19" s="68" t="s">
        <v>105</v>
      </c>
      <c r="P19" s="69">
        <v>79</v>
      </c>
      <c r="Q19" s="69">
        <v>7</v>
      </c>
      <c r="R19" s="69">
        <v>85</v>
      </c>
      <c r="T19" s="88" t="s">
        <v>133</v>
      </c>
      <c r="U19" s="18">
        <v>2693</v>
      </c>
      <c r="V19" s="18">
        <v>2719</v>
      </c>
      <c r="W19" s="18">
        <v>5412</v>
      </c>
    </row>
    <row r="20" spans="1:23" ht="9.9499999999999993" customHeight="1" x14ac:dyDescent="0.25">
      <c r="A20" s="38" t="s">
        <v>61</v>
      </c>
      <c r="B20" s="39">
        <v>25</v>
      </c>
      <c r="C20" s="39">
        <v>266</v>
      </c>
      <c r="D20" s="39">
        <v>589</v>
      </c>
      <c r="E20" s="39">
        <v>302</v>
      </c>
      <c r="F20" s="39">
        <v>311</v>
      </c>
      <c r="G20" s="39">
        <v>336</v>
      </c>
      <c r="H20" s="39">
        <v>273</v>
      </c>
      <c r="I20" s="39">
        <v>100</v>
      </c>
      <c r="J20" s="39">
        <v>47</v>
      </c>
      <c r="K20" s="39">
        <v>2239</v>
      </c>
      <c r="L20" s="18"/>
      <c r="M20" s="18"/>
      <c r="N20" s="18"/>
      <c r="O20" s="68" t="s">
        <v>106</v>
      </c>
      <c r="P20" s="69">
        <v>410</v>
      </c>
      <c r="Q20" s="69">
        <v>112</v>
      </c>
      <c r="R20" s="69">
        <v>522</v>
      </c>
      <c r="T20" s="88" t="s">
        <v>134</v>
      </c>
      <c r="U20" s="18">
        <v>2499</v>
      </c>
      <c r="V20" s="18">
        <v>2764</v>
      </c>
      <c r="W20" s="18">
        <v>5261</v>
      </c>
    </row>
    <row r="21" spans="1:23" ht="9.9499999999999993" customHeight="1" x14ac:dyDescent="0.25">
      <c r="A21" s="38" t="s">
        <v>62</v>
      </c>
      <c r="B21" s="39">
        <v>6</v>
      </c>
      <c r="C21" s="39">
        <v>259</v>
      </c>
      <c r="D21" s="39">
        <v>864</v>
      </c>
      <c r="E21" s="39">
        <v>424</v>
      </c>
      <c r="F21" s="39">
        <v>394</v>
      </c>
      <c r="G21" s="39">
        <v>463</v>
      </c>
      <c r="H21" s="39">
        <v>253</v>
      </c>
      <c r="I21" s="39">
        <v>77</v>
      </c>
      <c r="J21" s="39">
        <v>51</v>
      </c>
      <c r="K21" s="39">
        <v>2792</v>
      </c>
      <c r="L21" s="18"/>
      <c r="M21" s="18"/>
      <c r="N21" s="18"/>
      <c r="O21" s="68" t="s">
        <v>107</v>
      </c>
      <c r="P21" s="69">
        <v>133</v>
      </c>
      <c r="Q21" s="69">
        <v>53</v>
      </c>
      <c r="R21" s="69">
        <v>188</v>
      </c>
      <c r="T21" s="88" t="s">
        <v>135</v>
      </c>
      <c r="U21" s="18">
        <v>2365</v>
      </c>
      <c r="V21" s="18">
        <v>2795</v>
      </c>
      <c r="W21" s="18">
        <v>5157</v>
      </c>
    </row>
    <row r="22" spans="1:23" ht="9.9499999999999993" customHeight="1" x14ac:dyDescent="0.25">
      <c r="A22" s="38" t="s">
        <v>63</v>
      </c>
      <c r="B22" s="39">
        <v>0</v>
      </c>
      <c r="C22" s="39">
        <v>149</v>
      </c>
      <c r="D22" s="39">
        <v>725</v>
      </c>
      <c r="E22" s="39">
        <v>367</v>
      </c>
      <c r="F22" s="39">
        <v>386</v>
      </c>
      <c r="G22" s="39">
        <v>337</v>
      </c>
      <c r="H22" s="39">
        <v>181</v>
      </c>
      <c r="I22" s="39">
        <v>41</v>
      </c>
      <c r="J22" s="39">
        <v>21</v>
      </c>
      <c r="K22" s="39">
        <v>2202</v>
      </c>
      <c r="L22" s="21"/>
      <c r="M22" s="21"/>
      <c r="N22" s="21"/>
      <c r="O22" s="68" t="s">
        <v>108</v>
      </c>
      <c r="P22" s="69">
        <v>268</v>
      </c>
      <c r="Q22" s="69">
        <v>245</v>
      </c>
      <c r="R22" s="69">
        <v>512</v>
      </c>
      <c r="T22" s="88" t="s">
        <v>136</v>
      </c>
      <c r="U22" s="18">
        <v>1786</v>
      </c>
      <c r="V22" s="18">
        <v>1879</v>
      </c>
      <c r="W22" s="18">
        <v>3662</v>
      </c>
    </row>
    <row r="23" spans="1:23" ht="9.9499999999999993" customHeight="1" x14ac:dyDescent="0.25">
      <c r="A23" s="38" t="s">
        <v>64</v>
      </c>
      <c r="B23" s="39">
        <v>6</v>
      </c>
      <c r="C23" s="39">
        <v>77</v>
      </c>
      <c r="D23" s="39">
        <v>671</v>
      </c>
      <c r="E23" s="39">
        <v>407</v>
      </c>
      <c r="F23" s="39">
        <v>367</v>
      </c>
      <c r="G23" s="39">
        <v>324</v>
      </c>
      <c r="H23" s="39">
        <v>143</v>
      </c>
      <c r="I23" s="39">
        <v>24</v>
      </c>
      <c r="J23" s="39">
        <v>16</v>
      </c>
      <c r="K23" s="39">
        <v>2041</v>
      </c>
      <c r="L23" s="18"/>
      <c r="M23" s="18"/>
      <c r="N23" s="18"/>
      <c r="O23" s="70" t="s">
        <v>109</v>
      </c>
      <c r="P23" s="71">
        <v>9073</v>
      </c>
      <c r="Q23" s="71">
        <v>7902</v>
      </c>
      <c r="R23" s="71">
        <v>16979</v>
      </c>
      <c r="T23" s="88" t="s">
        <v>137</v>
      </c>
      <c r="U23" s="18">
        <v>755</v>
      </c>
      <c r="V23" s="18">
        <v>1070</v>
      </c>
      <c r="W23" s="18">
        <v>1828</v>
      </c>
    </row>
    <row r="24" spans="1:23" ht="9.9499999999999993" customHeight="1" x14ac:dyDescent="0.25">
      <c r="A24" s="38" t="s">
        <v>65</v>
      </c>
      <c r="B24" s="39">
        <v>0</v>
      </c>
      <c r="C24" s="39">
        <v>27</v>
      </c>
      <c r="D24" s="39">
        <v>468</v>
      </c>
      <c r="E24" s="39">
        <v>383</v>
      </c>
      <c r="F24" s="39">
        <v>311</v>
      </c>
      <c r="G24" s="39">
        <v>293</v>
      </c>
      <c r="H24" s="39">
        <v>96</v>
      </c>
      <c r="I24" s="39">
        <v>24</v>
      </c>
      <c r="J24" s="39">
        <v>12</v>
      </c>
      <c r="K24" s="39">
        <v>1614</v>
      </c>
      <c r="L24" s="18"/>
      <c r="M24" s="18"/>
      <c r="N24" s="18"/>
      <c r="O24" s="72"/>
      <c r="T24" s="88" t="s">
        <v>138</v>
      </c>
      <c r="U24" s="18">
        <v>358</v>
      </c>
      <c r="V24" s="18">
        <v>778</v>
      </c>
      <c r="W24" s="18">
        <v>1136</v>
      </c>
    </row>
    <row r="25" spans="1:23" ht="9.9499999999999993" customHeight="1" x14ac:dyDescent="0.25">
      <c r="A25" s="38" t="s">
        <v>66</v>
      </c>
      <c r="B25" s="39">
        <v>0</v>
      </c>
      <c r="C25" s="39">
        <v>27</v>
      </c>
      <c r="D25" s="39">
        <v>634</v>
      </c>
      <c r="E25" s="39">
        <v>760</v>
      </c>
      <c r="F25" s="39">
        <v>739</v>
      </c>
      <c r="G25" s="39">
        <v>608</v>
      </c>
      <c r="H25" s="39">
        <v>155</v>
      </c>
      <c r="I25" s="39">
        <v>30</v>
      </c>
      <c r="J25" s="39">
        <v>16</v>
      </c>
      <c r="K25" s="39">
        <v>2976</v>
      </c>
      <c r="L25" s="18"/>
      <c r="M25" s="18"/>
      <c r="N25" s="18"/>
      <c r="O25" s="56" t="s">
        <v>110</v>
      </c>
      <c r="T25" s="10"/>
      <c r="U25" s="39"/>
      <c r="V25" s="39"/>
      <c r="W25" s="39"/>
    </row>
    <row r="26" spans="1:23" ht="9.9499999999999993" customHeight="1" x14ac:dyDescent="0.25">
      <c r="A26" s="38" t="s">
        <v>67</v>
      </c>
      <c r="B26" s="39">
        <v>3</v>
      </c>
      <c r="C26" s="39">
        <v>18</v>
      </c>
      <c r="D26" s="39">
        <v>306</v>
      </c>
      <c r="E26" s="39">
        <v>806</v>
      </c>
      <c r="F26" s="39">
        <v>901</v>
      </c>
      <c r="G26" s="39">
        <v>595</v>
      </c>
      <c r="H26" s="39">
        <v>187</v>
      </c>
      <c r="I26" s="39">
        <v>49</v>
      </c>
      <c r="J26" s="39">
        <v>12</v>
      </c>
      <c r="K26" s="39">
        <v>2880</v>
      </c>
      <c r="L26" s="18"/>
      <c r="M26" s="18"/>
      <c r="N26" s="18"/>
      <c r="O26" s="68" t="s">
        <v>111</v>
      </c>
      <c r="T26" s="10" t="s">
        <v>139</v>
      </c>
      <c r="U26" s="39"/>
      <c r="V26" s="39"/>
      <c r="W26" s="39"/>
    </row>
    <row r="27" spans="1:23" ht="6.75" customHeight="1" x14ac:dyDescent="0.25">
      <c r="L27" s="18"/>
      <c r="M27" s="18"/>
      <c r="N27" s="18"/>
      <c r="O27" s="73" t="s">
        <v>98</v>
      </c>
      <c r="P27" s="69">
        <v>123</v>
      </c>
      <c r="Q27" s="69">
        <v>121</v>
      </c>
      <c r="R27" s="69">
        <v>243</v>
      </c>
      <c r="T27" s="88" t="s">
        <v>140</v>
      </c>
      <c r="U27" s="18">
        <v>19399</v>
      </c>
      <c r="V27" s="18">
        <v>20485</v>
      </c>
      <c r="W27" s="18">
        <v>39883</v>
      </c>
    </row>
    <row r="28" spans="1:23" ht="9.9499999999999993" customHeight="1" x14ac:dyDescent="0.25">
      <c r="A28" s="10" t="s">
        <v>73</v>
      </c>
      <c r="B28" s="39">
        <v>186</v>
      </c>
      <c r="C28" s="39">
        <v>260</v>
      </c>
      <c r="D28" s="39">
        <v>617</v>
      </c>
      <c r="E28" s="39">
        <v>441</v>
      </c>
      <c r="F28" s="39">
        <v>390</v>
      </c>
      <c r="G28" s="39">
        <v>389</v>
      </c>
      <c r="H28" s="39">
        <v>339</v>
      </c>
      <c r="I28" s="39">
        <v>294</v>
      </c>
      <c r="J28" s="39">
        <v>368</v>
      </c>
      <c r="K28" s="39">
        <v>3285</v>
      </c>
      <c r="L28" s="21"/>
      <c r="M28" s="21"/>
      <c r="N28" s="21"/>
      <c r="O28" s="73" t="s">
        <v>99</v>
      </c>
      <c r="P28" s="69">
        <v>0</v>
      </c>
      <c r="Q28" s="69">
        <v>0</v>
      </c>
      <c r="R28" s="69">
        <v>0</v>
      </c>
      <c r="T28" s="88" t="s">
        <v>141</v>
      </c>
      <c r="U28" s="18">
        <v>1144</v>
      </c>
      <c r="V28" s="18">
        <v>957</v>
      </c>
      <c r="W28" s="18">
        <v>2101</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2652</v>
      </c>
      <c r="C30" s="40">
        <v>3671</v>
      </c>
      <c r="D30" s="40">
        <v>7116</v>
      </c>
      <c r="E30" s="40">
        <v>5412</v>
      </c>
      <c r="F30" s="40">
        <v>5261</v>
      </c>
      <c r="G30" s="40">
        <v>5157</v>
      </c>
      <c r="H30" s="40">
        <v>3662</v>
      </c>
      <c r="I30" s="40">
        <v>1828</v>
      </c>
      <c r="J30" s="40">
        <v>1136</v>
      </c>
      <c r="K30" s="40">
        <v>35887</v>
      </c>
      <c r="L30" s="18"/>
      <c r="M30" s="18"/>
      <c r="N30" s="18"/>
      <c r="O30" s="73" t="s">
        <v>102</v>
      </c>
      <c r="P30" s="69">
        <v>31</v>
      </c>
      <c r="Q30" s="69">
        <v>32</v>
      </c>
      <c r="R30" s="69">
        <v>58</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10</v>
      </c>
      <c r="Q31" s="69">
        <v>5</v>
      </c>
      <c r="R31" s="69">
        <v>16</v>
      </c>
      <c r="T31" s="88" t="s">
        <v>143</v>
      </c>
      <c r="U31" s="18">
        <v>267</v>
      </c>
      <c r="V31" s="18">
        <v>242</v>
      </c>
      <c r="W31" s="18">
        <v>512</v>
      </c>
    </row>
    <row r="32" spans="1:23" ht="9.9499999999999993" customHeight="1" x14ac:dyDescent="0.25">
      <c r="A32" s="41" t="s">
        <v>69</v>
      </c>
      <c r="L32" s="18"/>
      <c r="M32" s="18"/>
      <c r="N32" s="18"/>
      <c r="O32" s="73" t="s">
        <v>107</v>
      </c>
      <c r="P32" s="69">
        <v>13</v>
      </c>
      <c r="Q32" s="69">
        <v>3</v>
      </c>
      <c r="R32" s="69">
        <v>10</v>
      </c>
      <c r="T32" s="88" t="s">
        <v>144</v>
      </c>
      <c r="U32" s="18">
        <v>3</v>
      </c>
      <c r="V32" s="18">
        <v>0</v>
      </c>
      <c r="W32" s="18">
        <v>6</v>
      </c>
    </row>
    <row r="33" spans="1:23" ht="9.9499999999999993" customHeight="1" x14ac:dyDescent="0.25">
      <c r="L33" s="18"/>
      <c r="M33" s="18"/>
      <c r="N33" s="18"/>
      <c r="O33" s="74" t="s">
        <v>31</v>
      </c>
      <c r="P33" s="71">
        <v>164</v>
      </c>
      <c r="Q33" s="71">
        <v>164</v>
      </c>
      <c r="R33" s="71">
        <v>332</v>
      </c>
      <c r="T33" s="88" t="s">
        <v>145</v>
      </c>
      <c r="U33" s="18">
        <v>10</v>
      </c>
      <c r="V33" s="18">
        <v>3</v>
      </c>
      <c r="W33" s="18">
        <v>10</v>
      </c>
    </row>
    <row r="34" spans="1:23" x14ac:dyDescent="0.25">
      <c r="A34" s="8" t="s">
        <v>70</v>
      </c>
      <c r="L34" s="21"/>
      <c r="M34" s="21"/>
      <c r="N34" s="21"/>
      <c r="O34" s="68" t="s">
        <v>112</v>
      </c>
      <c r="T34" s="23" t="s">
        <v>31</v>
      </c>
      <c r="U34" s="21">
        <v>282</v>
      </c>
      <c r="V34" s="21">
        <v>247</v>
      </c>
      <c r="W34" s="21">
        <v>529</v>
      </c>
    </row>
    <row r="35" spans="1:23" ht="15.75" thickBot="1" x14ac:dyDescent="0.3">
      <c r="L35" s="18"/>
      <c r="M35" s="18"/>
      <c r="N35" s="18"/>
      <c r="O35" s="73" t="s">
        <v>99</v>
      </c>
      <c r="P35" s="69">
        <v>10</v>
      </c>
      <c r="Q35" s="69">
        <v>6</v>
      </c>
      <c r="R35" s="69">
        <v>17</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35</v>
      </c>
      <c r="Q37" s="69">
        <v>28</v>
      </c>
      <c r="R37" s="69">
        <v>58</v>
      </c>
      <c r="T37" s="88" t="s">
        <v>147</v>
      </c>
      <c r="U37" s="18">
        <v>11757</v>
      </c>
      <c r="V37" s="18">
        <v>12171</v>
      </c>
      <c r="W37" s="18">
        <v>23927</v>
      </c>
    </row>
    <row r="38" spans="1:23" x14ac:dyDescent="0.25">
      <c r="A38" s="99" t="s">
        <v>81</v>
      </c>
      <c r="B38" s="103">
        <f>SUM(B28:D28)</f>
        <v>1063</v>
      </c>
      <c r="C38" s="103">
        <f>SUM(B13:D13)</f>
        <v>2522</v>
      </c>
      <c r="D38" s="103">
        <f>SUM(B14:D18)</f>
        <v>4058</v>
      </c>
      <c r="E38" s="104">
        <f>SUM(B19:D21)</f>
        <v>2697</v>
      </c>
      <c r="F38" s="104">
        <f>SUM(B22:D26)</f>
        <v>3111</v>
      </c>
      <c r="G38" s="103">
        <f>SUM(B38:F38)</f>
        <v>13451</v>
      </c>
      <c r="H38" s="105">
        <f>SUM(C38:F38)</f>
        <v>12388</v>
      </c>
      <c r="L38" s="18"/>
      <c r="M38" s="18"/>
      <c r="N38" s="18"/>
      <c r="O38" s="73" t="s">
        <v>103</v>
      </c>
      <c r="P38" s="69">
        <v>15</v>
      </c>
      <c r="Q38" s="69">
        <v>31</v>
      </c>
      <c r="R38" s="69">
        <v>43</v>
      </c>
      <c r="T38" s="88" t="s">
        <v>148</v>
      </c>
      <c r="U38" s="18">
        <v>7354</v>
      </c>
      <c r="V38" s="18">
        <v>7780</v>
      </c>
      <c r="W38" s="18">
        <v>15141</v>
      </c>
    </row>
    <row r="39" spans="1:23" x14ac:dyDescent="0.25">
      <c r="A39" s="99" t="s">
        <v>82</v>
      </c>
      <c r="B39" s="103">
        <f>SUM(C28:D28)</f>
        <v>877</v>
      </c>
      <c r="C39" s="103">
        <f>SUM(C13:D13)</f>
        <v>1208</v>
      </c>
      <c r="D39" s="103">
        <f>SUM(C14:D18)</f>
        <v>2985</v>
      </c>
      <c r="E39" s="104">
        <f>SUM(C19:D21)</f>
        <v>2630</v>
      </c>
      <c r="F39" s="104">
        <f>SUM(C22:D26)</f>
        <v>3102</v>
      </c>
      <c r="G39" s="103">
        <f t="shared" ref="G39:G41" si="0">SUM(B39:F39)</f>
        <v>10802</v>
      </c>
      <c r="H39" s="105">
        <f t="shared" ref="H39:H41" si="1">SUM(C39:F39)</f>
        <v>9925</v>
      </c>
      <c r="L39" s="18"/>
      <c r="M39" s="18"/>
      <c r="N39" s="18" t="e">
        <f>+H50:H51+H76:H98</f>
        <v>#VALUE!</v>
      </c>
      <c r="O39" s="73" t="s">
        <v>107</v>
      </c>
      <c r="P39" s="69">
        <v>30</v>
      </c>
      <c r="Q39" s="69">
        <v>4</v>
      </c>
      <c r="R39" s="69">
        <v>34</v>
      </c>
      <c r="T39" s="10"/>
      <c r="U39" s="39"/>
      <c r="V39" s="39"/>
      <c r="W39" s="39"/>
    </row>
    <row r="40" spans="1:23" ht="14.45" customHeight="1" x14ac:dyDescent="0.25">
      <c r="A40" s="106" t="s">
        <v>83</v>
      </c>
      <c r="B40" s="107">
        <f>SUM(E28:F28)</f>
        <v>831</v>
      </c>
      <c r="C40" s="107">
        <f>SUM(E13:F13)</f>
        <v>785</v>
      </c>
      <c r="D40" s="107">
        <f>SUM(E14:F18)</f>
        <v>1709</v>
      </c>
      <c r="E40" s="108">
        <f>SUM(E19:F21)</f>
        <v>1907</v>
      </c>
      <c r="F40" s="108">
        <f>SUM(E22:F26)</f>
        <v>5427</v>
      </c>
      <c r="G40" s="103">
        <f t="shared" si="0"/>
        <v>10659</v>
      </c>
      <c r="H40" s="105">
        <f t="shared" si="1"/>
        <v>9828</v>
      </c>
      <c r="L40" s="22"/>
      <c r="M40" s="22"/>
      <c r="N40" s="22"/>
      <c r="O40" s="74" t="s">
        <v>31</v>
      </c>
      <c r="P40" s="71">
        <v>85</v>
      </c>
      <c r="Q40" s="71">
        <v>76</v>
      </c>
      <c r="R40" s="71">
        <v>159</v>
      </c>
      <c r="T40" s="10" t="s">
        <v>149</v>
      </c>
      <c r="U40" s="39"/>
      <c r="V40" s="39"/>
      <c r="W40" s="39"/>
    </row>
    <row r="41" spans="1:23" x14ac:dyDescent="0.25">
      <c r="A41" s="99" t="s">
        <v>84</v>
      </c>
      <c r="B41" s="103">
        <f>SUM(G28:J28)</f>
        <v>1390</v>
      </c>
      <c r="C41" s="103">
        <f>SUM(G13:J13)</f>
        <v>718</v>
      </c>
      <c r="D41" s="103">
        <f>SUM(G14:J18)</f>
        <v>4132</v>
      </c>
      <c r="E41" s="104">
        <f>SUM(G19:J21)</f>
        <v>2380</v>
      </c>
      <c r="F41" s="104">
        <f>SUM(G22:J26)</f>
        <v>3164</v>
      </c>
      <c r="G41" s="103">
        <f t="shared" si="0"/>
        <v>11784</v>
      </c>
      <c r="H41" s="105">
        <f t="shared" si="1"/>
        <v>10394</v>
      </c>
      <c r="L41" s="25"/>
      <c r="M41" s="25"/>
      <c r="N41" s="25"/>
      <c r="O41" s="68" t="s">
        <v>113</v>
      </c>
      <c r="P41" s="69">
        <v>94</v>
      </c>
      <c r="Q41" s="69">
        <v>55</v>
      </c>
      <c r="R41" s="69">
        <v>152</v>
      </c>
      <c r="T41" s="88" t="s">
        <v>150</v>
      </c>
      <c r="U41" s="18">
        <v>14742</v>
      </c>
      <c r="V41" s="18">
        <v>15159</v>
      </c>
      <c r="W41" s="18">
        <v>29903</v>
      </c>
    </row>
    <row r="42" spans="1:23" x14ac:dyDescent="0.25">
      <c r="A42" s="109" t="s">
        <v>92</v>
      </c>
      <c r="B42" s="107">
        <f>B38+SUM(B40:B41)</f>
        <v>3284</v>
      </c>
      <c r="C42" s="107">
        <f t="shared" ref="C42:H42" si="2">C38+SUM(C40:C41)</f>
        <v>4025</v>
      </c>
      <c r="D42" s="107">
        <f t="shared" si="2"/>
        <v>9899</v>
      </c>
      <c r="E42" s="107">
        <f t="shared" si="2"/>
        <v>6984</v>
      </c>
      <c r="F42" s="107">
        <f t="shared" si="2"/>
        <v>11702</v>
      </c>
      <c r="G42" s="107">
        <f t="shared" si="2"/>
        <v>35894</v>
      </c>
      <c r="H42" s="110">
        <f t="shared" si="2"/>
        <v>32610</v>
      </c>
      <c r="L42" s="18"/>
      <c r="M42" s="18"/>
      <c r="N42" s="18"/>
      <c r="O42" s="70" t="s">
        <v>114</v>
      </c>
      <c r="P42" s="71">
        <v>345</v>
      </c>
      <c r="Q42" s="71">
        <v>289</v>
      </c>
      <c r="R42" s="71">
        <v>635</v>
      </c>
      <c r="T42" s="88" t="s">
        <v>151</v>
      </c>
      <c r="U42" s="18">
        <v>4417</v>
      </c>
      <c r="V42" s="18">
        <v>4853</v>
      </c>
      <c r="W42" s="18">
        <v>9268</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15672</v>
      </c>
      <c r="V44" s="18">
        <v>16463</v>
      </c>
      <c r="W44" s="18">
        <v>32132</v>
      </c>
    </row>
    <row r="45" spans="1:23" x14ac:dyDescent="0.25">
      <c r="A45" s="114" t="s">
        <v>126</v>
      </c>
      <c r="B45" s="103">
        <f>SUM(W14:W24)</f>
        <v>41997</v>
      </c>
      <c r="C45" s="103"/>
      <c r="D45" s="103"/>
      <c r="E45" s="112"/>
      <c r="F45" s="113"/>
      <c r="G45" s="103"/>
      <c r="H45" s="105"/>
      <c r="L45" s="18"/>
      <c r="M45" s="18"/>
      <c r="N45" s="18"/>
      <c r="O45" s="68" t="s">
        <v>116</v>
      </c>
      <c r="P45" s="69">
        <v>27</v>
      </c>
      <c r="Q45" s="69">
        <v>31</v>
      </c>
      <c r="R45" s="69">
        <v>55</v>
      </c>
      <c r="T45" s="10"/>
      <c r="U45" s="39"/>
      <c r="V45" s="39"/>
      <c r="W45" s="39"/>
    </row>
    <row r="46" spans="1:23" x14ac:dyDescent="0.25">
      <c r="A46" s="106" t="s">
        <v>74</v>
      </c>
      <c r="B46" s="107">
        <f>SUM(W16:W24)</f>
        <v>35895</v>
      </c>
      <c r="C46" s="107"/>
      <c r="D46" s="107"/>
      <c r="E46" s="115"/>
      <c r="F46" s="115"/>
      <c r="G46" s="107"/>
      <c r="H46" s="110"/>
      <c r="L46" s="27"/>
      <c r="M46" s="27"/>
      <c r="N46" s="27"/>
      <c r="O46" s="68" t="s">
        <v>117</v>
      </c>
      <c r="P46" s="69">
        <v>15</v>
      </c>
      <c r="Q46" s="69">
        <v>8</v>
      </c>
      <c r="R46" s="69">
        <v>22</v>
      </c>
      <c r="T46" s="41" t="s">
        <v>153</v>
      </c>
      <c r="U46" s="39"/>
      <c r="V46" s="39"/>
      <c r="W46" s="39"/>
    </row>
    <row r="47" spans="1:23" x14ac:dyDescent="0.25">
      <c r="A47" s="106" t="s">
        <v>75</v>
      </c>
      <c r="B47" s="104">
        <f>SUM(W17:W24)</f>
        <v>33243</v>
      </c>
      <c r="C47" s="104"/>
      <c r="D47" s="104"/>
      <c r="E47" s="115"/>
      <c r="F47" s="115"/>
      <c r="G47" s="104"/>
      <c r="H47" s="116"/>
      <c r="L47" s="27"/>
      <c r="M47" s="27"/>
      <c r="N47" s="27"/>
      <c r="O47" s="68" t="s">
        <v>118</v>
      </c>
      <c r="P47" s="69">
        <v>5</v>
      </c>
      <c r="Q47" s="69">
        <v>0</v>
      </c>
      <c r="R47" s="69">
        <v>4</v>
      </c>
      <c r="T47" s="8" t="s">
        <v>154</v>
      </c>
      <c r="U47" s="39"/>
      <c r="V47" s="39"/>
      <c r="W47" s="39"/>
    </row>
    <row r="48" spans="1:23" x14ac:dyDescent="0.25">
      <c r="A48" s="117"/>
      <c r="B48" s="104"/>
      <c r="C48" s="104"/>
      <c r="D48" s="104"/>
      <c r="E48" s="115"/>
      <c r="F48" s="115"/>
      <c r="G48" s="104"/>
      <c r="H48" s="116"/>
      <c r="L48" s="27"/>
      <c r="M48" s="27"/>
      <c r="N48" s="27"/>
      <c r="O48" s="70" t="s">
        <v>119</v>
      </c>
      <c r="P48" s="71">
        <v>42</v>
      </c>
      <c r="Q48" s="71">
        <v>36</v>
      </c>
      <c r="R48" s="71">
        <v>83</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4.2097530654913264E-2</v>
      </c>
      <c r="C50" s="53" t="s">
        <v>165</v>
      </c>
      <c r="D50" s="53"/>
      <c r="E50" s="53" t="s">
        <v>166</v>
      </c>
      <c r="F50" s="124">
        <f>R27/(R23+R42+R48)</f>
        <v>1.3731140871334124E-2</v>
      </c>
      <c r="G50" s="53"/>
      <c r="H50" s="122"/>
      <c r="L50" s="25"/>
      <c r="M50" s="25"/>
      <c r="N50" s="25"/>
      <c r="O50" s="56" t="s">
        <v>120</v>
      </c>
      <c r="P50" s="69">
        <v>457</v>
      </c>
      <c r="Q50" s="69">
        <v>554</v>
      </c>
      <c r="R50" s="69">
        <v>1004</v>
      </c>
      <c r="T50" s="8" t="s">
        <v>157</v>
      </c>
      <c r="U50" s="39"/>
      <c r="V50" s="39"/>
      <c r="W50" s="39"/>
    </row>
    <row r="51" spans="1:23" x14ac:dyDescent="0.25">
      <c r="A51" s="123" t="s">
        <v>98</v>
      </c>
      <c r="B51" s="124">
        <f>(R12+R27+R40+R46)/(R23+R42+R48)</f>
        <v>0.11934226140023733</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743</v>
      </c>
      <c r="Q52" s="69">
        <v>1164</v>
      </c>
      <c r="R52" s="69">
        <v>1907</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4.8369224839813076E-2</v>
      </c>
      <c r="D54" s="125"/>
      <c r="E54" s="125"/>
      <c r="F54" s="125"/>
      <c r="G54" s="125"/>
      <c r="H54" s="126"/>
      <c r="O54" s="56" t="s">
        <v>122</v>
      </c>
      <c r="P54" s="69">
        <v>95</v>
      </c>
      <c r="Q54" s="69">
        <v>60</v>
      </c>
      <c r="R54" s="69">
        <v>153</v>
      </c>
      <c r="T54" s="91" t="s">
        <v>161</v>
      </c>
      <c r="U54" s="90"/>
      <c r="V54" s="90"/>
      <c r="W54" s="90"/>
    </row>
    <row r="55" spans="1:23" x14ac:dyDescent="0.25">
      <c r="A55" s="128" t="s">
        <v>169</v>
      </c>
      <c r="B55" s="125"/>
      <c r="C55" s="132">
        <f>R50/B46</f>
        <v>2.7970469424710962E-2</v>
      </c>
      <c r="D55" s="125"/>
      <c r="E55" s="125"/>
      <c r="F55" s="125"/>
      <c r="G55" s="125"/>
      <c r="H55" s="126"/>
      <c r="T55" s="8" t="s">
        <v>162</v>
      </c>
      <c r="U55" s="90"/>
      <c r="V55" s="90"/>
      <c r="W55" s="90"/>
    </row>
    <row r="56" spans="1:23" x14ac:dyDescent="0.25">
      <c r="A56" s="128" t="s">
        <v>170</v>
      </c>
      <c r="B56" s="125"/>
      <c r="C56" s="132">
        <f>R50/B47</f>
        <v>3.0201847005384592E-2</v>
      </c>
      <c r="D56" s="125"/>
      <c r="E56" s="125"/>
      <c r="F56" s="125"/>
      <c r="G56" s="125"/>
      <c r="H56" s="126"/>
      <c r="O56" s="75" t="s">
        <v>31</v>
      </c>
      <c r="P56" s="76">
        <v>10766</v>
      </c>
      <c r="Q56" s="76">
        <v>9997</v>
      </c>
      <c r="R56" s="76">
        <v>20757</v>
      </c>
      <c r="T56" s="8" t="s">
        <v>163</v>
      </c>
      <c r="U56" s="90"/>
      <c r="V56" s="90"/>
      <c r="W56" s="90"/>
    </row>
    <row r="57" spans="1:23" ht="15.75" thickBot="1" x14ac:dyDescent="0.3">
      <c r="A57" s="129" t="s">
        <v>171</v>
      </c>
      <c r="B57" s="130"/>
      <c r="C57" s="133">
        <f>R50/B45</f>
        <v>2.3906469509726885E-2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888A4AF7-6DCD-42E1-AF80-CA11615A4F83}"/>
    <hyperlink ref="J3" r:id="rId1" tooltip="Personal Income" xr:uid="{A0DDA599-2910-43DD-BECA-8C433D770D4B}"/>
    <hyperlink ref="K4" r:id="rId2" tooltip="Age" xr:uid="{790A74A8-90F1-40E6-B497-66C9B5BA7EFB}"/>
    <hyperlink ref="K5" r:id="rId3" tooltip="Sex" xr:uid="{DC648131-7459-4966-9173-EAAC8208FF09}"/>
    <hyperlink ref="K1" location="'List of Tables (1) '!A1" tooltip="List of tables" display="List of tables" xr:uid="{16B23E79-4968-448B-8BBE-1E1775FB929D}"/>
    <hyperlink ref="R3" r:id="rId4" tooltip="Method of Travel to Work" xr:uid="{67D9A5FE-A4E1-4E47-979F-132F78A60E8B}"/>
    <hyperlink ref="R4" r:id="rId5" tooltip="Sex" xr:uid="{9892227B-FA64-44CE-8B63-8A150C4AE9D8}"/>
    <hyperlink ref="R1" location="'List of Tables (1) '!A1" tooltip="List of tables" display="List of tables" xr:uid="{A260B04C-E4F2-4E0A-AE49-8B61CE356414}"/>
  </hyperlinks>
  <pageMargins left="0.7" right="0.7" top="0.75" bottom="0.75" header="0.3" footer="0.3"/>
  <pageSetup paperSize="9" orientation="portrait" r:id="rId6"/>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8B594-322E-43A7-9866-F5B92F324E04}">
  <dimension ref="A1:W70"/>
  <sheetViews>
    <sheetView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213</v>
      </c>
      <c r="B2" s="10"/>
      <c r="C2" s="10"/>
      <c r="D2" s="10"/>
      <c r="J2" s="33"/>
      <c r="K2" s="6" t="s">
        <v>3</v>
      </c>
      <c r="L2" s="3"/>
      <c r="M2" s="3"/>
      <c r="N2" s="6"/>
      <c r="O2" s="57" t="s">
        <v>213</v>
      </c>
      <c r="P2" s="55"/>
      <c r="Q2" s="58"/>
      <c r="R2" s="6" t="s">
        <v>3</v>
      </c>
      <c r="T2" s="5" t="s">
        <v>213</v>
      </c>
      <c r="U2" s="81"/>
      <c r="V2" s="81"/>
      <c r="W2" s="6"/>
    </row>
    <row r="3" spans="1:23" ht="9.9499999999999993" customHeight="1" x14ac:dyDescent="0.25">
      <c r="J3" s="155" t="s">
        <v>42</v>
      </c>
      <c r="K3" s="155"/>
      <c r="L3" s="9"/>
      <c r="M3" s="10"/>
      <c r="N3" s="154"/>
      <c r="Q3" s="58"/>
      <c r="R3" s="4" t="s">
        <v>93</v>
      </c>
      <c r="T3" s="5"/>
      <c r="U3" s="81"/>
      <c r="V3" s="81"/>
      <c r="W3" s="154"/>
    </row>
    <row r="4" spans="1:23" ht="11.1" customHeight="1" x14ac:dyDescent="0.25">
      <c r="A4" s="12" t="s">
        <v>71</v>
      </c>
      <c r="J4" s="33"/>
      <c r="K4" s="154" t="s">
        <v>4</v>
      </c>
      <c r="L4" s="3"/>
      <c r="M4" s="10"/>
      <c r="N4" s="154"/>
      <c r="O4" s="59" t="s">
        <v>94</v>
      </c>
      <c r="P4" s="60"/>
      <c r="Q4" s="60"/>
      <c r="R4" s="4" t="s">
        <v>6</v>
      </c>
      <c r="T4" s="82" t="s">
        <v>127</v>
      </c>
      <c r="U4" s="81"/>
      <c r="V4" s="81"/>
      <c r="W4" s="4"/>
    </row>
    <row r="5" spans="1:23" ht="9.9499999999999993" customHeight="1" x14ac:dyDescent="0.25">
      <c r="A5" s="10" t="s">
        <v>43</v>
      </c>
      <c r="B5" s="12"/>
      <c r="C5" s="12"/>
      <c r="D5" s="12"/>
      <c r="E5" s="12"/>
      <c r="J5" s="12"/>
      <c r="K5" s="154"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945</v>
      </c>
      <c r="Q11" s="69">
        <v>1052</v>
      </c>
      <c r="R11" s="69">
        <v>2000</v>
      </c>
      <c r="T11" s="1" t="s">
        <v>128</v>
      </c>
      <c r="U11" s="18">
        <v>102664</v>
      </c>
      <c r="V11" s="18">
        <v>107542</v>
      </c>
      <c r="W11" s="18">
        <v>210208</v>
      </c>
    </row>
    <row r="12" spans="1:23" ht="9.75" customHeight="1" x14ac:dyDescent="0.25">
      <c r="A12" s="42"/>
      <c r="B12" s="10"/>
      <c r="C12" s="10"/>
      <c r="D12" s="10"/>
      <c r="E12" s="10"/>
      <c r="F12" s="10"/>
      <c r="G12" s="10"/>
      <c r="H12" s="10"/>
      <c r="I12" s="10"/>
      <c r="J12" s="10"/>
      <c r="K12" s="10"/>
      <c r="L12" s="18"/>
      <c r="M12" s="18"/>
      <c r="N12" s="18"/>
      <c r="O12" s="68" t="s">
        <v>98</v>
      </c>
      <c r="P12" s="69">
        <v>2554</v>
      </c>
      <c r="Q12" s="69">
        <v>2580</v>
      </c>
      <c r="R12" s="69">
        <v>5136</v>
      </c>
      <c r="T12" s="1"/>
      <c r="U12" s="39"/>
      <c r="V12" s="39"/>
      <c r="W12" s="39"/>
    </row>
    <row r="13" spans="1:23" ht="9.9499999999999993" customHeight="1" x14ac:dyDescent="0.25">
      <c r="A13" s="38" t="s">
        <v>55</v>
      </c>
      <c r="B13" s="39">
        <v>5014</v>
      </c>
      <c r="C13" s="39">
        <v>1502</v>
      </c>
      <c r="D13" s="39">
        <v>2756</v>
      </c>
      <c r="E13" s="39">
        <v>2106</v>
      </c>
      <c r="F13" s="39">
        <v>1488</v>
      </c>
      <c r="G13" s="39">
        <v>1635</v>
      </c>
      <c r="H13" s="39">
        <v>929</v>
      </c>
      <c r="I13" s="39">
        <v>399</v>
      </c>
      <c r="J13" s="39">
        <v>137</v>
      </c>
      <c r="K13" s="39">
        <v>15971</v>
      </c>
      <c r="L13" s="18"/>
      <c r="M13" s="18"/>
      <c r="N13" s="18"/>
      <c r="O13" s="68" t="s">
        <v>99</v>
      </c>
      <c r="P13" s="69">
        <v>4</v>
      </c>
      <c r="Q13" s="69">
        <v>6</v>
      </c>
      <c r="R13" s="69">
        <v>14</v>
      </c>
      <c r="T13" s="1" t="s">
        <v>129</v>
      </c>
      <c r="U13" s="39"/>
      <c r="V13" s="39"/>
      <c r="W13" s="39"/>
    </row>
    <row r="14" spans="1:23" ht="9.9499999999999993" customHeight="1" x14ac:dyDescent="0.25">
      <c r="A14" s="38" t="s">
        <v>68</v>
      </c>
      <c r="B14" s="39">
        <v>2630</v>
      </c>
      <c r="C14" s="39">
        <v>985</v>
      </c>
      <c r="D14" s="39">
        <v>675</v>
      </c>
      <c r="E14" s="39">
        <v>720</v>
      </c>
      <c r="F14" s="39">
        <v>550</v>
      </c>
      <c r="G14" s="39">
        <v>647</v>
      </c>
      <c r="H14" s="39">
        <v>490</v>
      </c>
      <c r="I14" s="39">
        <v>271</v>
      </c>
      <c r="J14" s="39">
        <v>79</v>
      </c>
      <c r="K14" s="39">
        <v>7031</v>
      </c>
      <c r="L14" s="18"/>
      <c r="M14" s="18"/>
      <c r="N14" s="18"/>
      <c r="O14" s="68" t="s">
        <v>100</v>
      </c>
      <c r="P14" s="69">
        <v>17</v>
      </c>
      <c r="Q14" s="69">
        <v>11</v>
      </c>
      <c r="R14" s="69">
        <v>20</v>
      </c>
      <c r="T14" s="87" t="s">
        <v>12</v>
      </c>
      <c r="U14" s="18">
        <v>6800</v>
      </c>
      <c r="V14" s="18">
        <v>6226</v>
      </c>
      <c r="W14" s="18">
        <v>13027</v>
      </c>
    </row>
    <row r="15" spans="1:23" ht="9.9499999999999993" customHeight="1" x14ac:dyDescent="0.25">
      <c r="A15" s="38" t="s">
        <v>56</v>
      </c>
      <c r="B15" s="39">
        <v>1101</v>
      </c>
      <c r="C15" s="39">
        <v>1698</v>
      </c>
      <c r="D15" s="39">
        <v>1648</v>
      </c>
      <c r="E15" s="39">
        <v>1309</v>
      </c>
      <c r="F15" s="39">
        <v>1213</v>
      </c>
      <c r="G15" s="39">
        <v>1432</v>
      </c>
      <c r="H15" s="39">
        <v>1338</v>
      </c>
      <c r="I15" s="39">
        <v>914</v>
      </c>
      <c r="J15" s="39">
        <v>358</v>
      </c>
      <c r="K15" s="39">
        <v>11005</v>
      </c>
      <c r="L15" s="18"/>
      <c r="M15" s="18"/>
      <c r="N15" s="18"/>
      <c r="O15" s="68" t="s">
        <v>101</v>
      </c>
      <c r="P15" s="69">
        <v>183</v>
      </c>
      <c r="Q15" s="69">
        <v>79</v>
      </c>
      <c r="R15" s="69">
        <v>259</v>
      </c>
      <c r="T15" s="87" t="s">
        <v>130</v>
      </c>
      <c r="U15" s="18">
        <v>11332</v>
      </c>
      <c r="V15" s="18">
        <v>11035</v>
      </c>
      <c r="W15" s="18">
        <v>22368</v>
      </c>
    </row>
    <row r="16" spans="1:23" ht="9.9499999999999993" customHeight="1" x14ac:dyDescent="0.25">
      <c r="A16" s="38" t="s">
        <v>57</v>
      </c>
      <c r="B16" s="39">
        <v>439</v>
      </c>
      <c r="C16" s="39">
        <v>1170</v>
      </c>
      <c r="D16" s="39">
        <v>1480</v>
      </c>
      <c r="E16" s="39">
        <v>1144</v>
      </c>
      <c r="F16" s="39">
        <v>1167</v>
      </c>
      <c r="G16" s="39">
        <v>1463</v>
      </c>
      <c r="H16" s="39">
        <v>2602</v>
      </c>
      <c r="I16" s="39">
        <v>2484</v>
      </c>
      <c r="J16" s="39">
        <v>773</v>
      </c>
      <c r="K16" s="39">
        <v>12725</v>
      </c>
      <c r="L16" s="21"/>
      <c r="M16" s="21"/>
      <c r="N16" s="21"/>
      <c r="O16" s="68" t="s">
        <v>102</v>
      </c>
      <c r="P16" s="69">
        <v>36571</v>
      </c>
      <c r="Q16" s="69">
        <v>31114</v>
      </c>
      <c r="R16" s="69">
        <v>67688</v>
      </c>
      <c r="T16" s="87" t="s">
        <v>131</v>
      </c>
      <c r="U16" s="18">
        <v>5339</v>
      </c>
      <c r="V16" s="18">
        <v>5420</v>
      </c>
      <c r="W16" s="18">
        <v>10760</v>
      </c>
    </row>
    <row r="17" spans="1:23" ht="9.9499999999999993" customHeight="1" x14ac:dyDescent="0.25">
      <c r="A17" s="38" t="s">
        <v>58</v>
      </c>
      <c r="B17" s="39">
        <v>261</v>
      </c>
      <c r="C17" s="39">
        <v>1129</v>
      </c>
      <c r="D17" s="39">
        <v>1652</v>
      </c>
      <c r="E17" s="39">
        <v>1238</v>
      </c>
      <c r="F17" s="39">
        <v>1193</v>
      </c>
      <c r="G17" s="39">
        <v>1520</v>
      </c>
      <c r="H17" s="39">
        <v>2568</v>
      </c>
      <c r="I17" s="39">
        <v>2178</v>
      </c>
      <c r="J17" s="39">
        <v>1080</v>
      </c>
      <c r="K17" s="39">
        <v>12820</v>
      </c>
      <c r="L17" s="18"/>
      <c r="M17" s="18"/>
      <c r="N17" s="18"/>
      <c r="O17" s="68" t="s">
        <v>103</v>
      </c>
      <c r="P17" s="69">
        <v>1862</v>
      </c>
      <c r="Q17" s="69">
        <v>2897</v>
      </c>
      <c r="R17" s="69">
        <v>4757</v>
      </c>
      <c r="T17" s="87" t="s">
        <v>29</v>
      </c>
      <c r="U17" s="18">
        <v>6656</v>
      </c>
      <c r="V17" s="18">
        <v>6735</v>
      </c>
      <c r="W17" s="18">
        <v>13388</v>
      </c>
    </row>
    <row r="18" spans="1:23" ht="9.9499999999999993" customHeight="1" x14ac:dyDescent="0.25">
      <c r="A18" s="38" t="s">
        <v>59</v>
      </c>
      <c r="B18" s="39">
        <v>268</v>
      </c>
      <c r="C18" s="39">
        <v>1206</v>
      </c>
      <c r="D18" s="39">
        <v>2201</v>
      </c>
      <c r="E18" s="39">
        <v>1571</v>
      </c>
      <c r="F18" s="39">
        <v>1444</v>
      </c>
      <c r="G18" s="39">
        <v>1428</v>
      </c>
      <c r="H18" s="39">
        <v>1840</v>
      </c>
      <c r="I18" s="39">
        <v>1121</v>
      </c>
      <c r="J18" s="39">
        <v>483</v>
      </c>
      <c r="K18" s="39">
        <v>11563</v>
      </c>
      <c r="L18" s="18"/>
      <c r="M18" s="18"/>
      <c r="N18" s="18"/>
      <c r="O18" s="68" t="s">
        <v>104</v>
      </c>
      <c r="P18" s="69">
        <v>452</v>
      </c>
      <c r="Q18" s="69">
        <v>8</v>
      </c>
      <c r="R18" s="69">
        <v>454</v>
      </c>
      <c r="T18" s="88" t="s">
        <v>132</v>
      </c>
      <c r="U18" s="18">
        <v>19814</v>
      </c>
      <c r="V18" s="18">
        <v>19715</v>
      </c>
      <c r="W18" s="18">
        <v>39529</v>
      </c>
    </row>
    <row r="19" spans="1:23" ht="9.9499999999999993" customHeight="1" x14ac:dyDescent="0.25">
      <c r="A19" s="38" t="s">
        <v>60</v>
      </c>
      <c r="B19" s="39">
        <v>129</v>
      </c>
      <c r="C19" s="39">
        <v>1225</v>
      </c>
      <c r="D19" s="39">
        <v>2827</v>
      </c>
      <c r="E19" s="39">
        <v>1843</v>
      </c>
      <c r="F19" s="39">
        <v>1607</v>
      </c>
      <c r="G19" s="39">
        <v>1410</v>
      </c>
      <c r="H19" s="39">
        <v>1329</v>
      </c>
      <c r="I19" s="39">
        <v>762</v>
      </c>
      <c r="J19" s="39">
        <v>274</v>
      </c>
      <c r="K19" s="39">
        <v>11399</v>
      </c>
      <c r="L19" s="18"/>
      <c r="M19" s="18"/>
      <c r="N19" s="18"/>
      <c r="O19" s="68" t="s">
        <v>105</v>
      </c>
      <c r="P19" s="69">
        <v>530</v>
      </c>
      <c r="Q19" s="69">
        <v>70</v>
      </c>
      <c r="R19" s="69">
        <v>599</v>
      </c>
      <c r="T19" s="88" t="s">
        <v>133</v>
      </c>
      <c r="U19" s="18">
        <v>15050</v>
      </c>
      <c r="V19" s="18">
        <v>15257</v>
      </c>
      <c r="W19" s="18">
        <v>30306</v>
      </c>
    </row>
    <row r="20" spans="1:23" ht="9.9499999999999993" customHeight="1" x14ac:dyDescent="0.25">
      <c r="A20" s="38" t="s">
        <v>61</v>
      </c>
      <c r="B20" s="39">
        <v>66</v>
      </c>
      <c r="C20" s="39">
        <v>1259</v>
      </c>
      <c r="D20" s="39">
        <v>3914</v>
      </c>
      <c r="E20" s="39">
        <v>2253</v>
      </c>
      <c r="F20" s="39">
        <v>2072</v>
      </c>
      <c r="G20" s="39">
        <v>1702</v>
      </c>
      <c r="H20" s="39">
        <v>1076</v>
      </c>
      <c r="I20" s="39">
        <v>465</v>
      </c>
      <c r="J20" s="39">
        <v>212</v>
      </c>
      <c r="K20" s="39">
        <v>13011</v>
      </c>
      <c r="L20" s="18"/>
      <c r="M20" s="18"/>
      <c r="N20" s="18"/>
      <c r="O20" s="68" t="s">
        <v>106</v>
      </c>
      <c r="P20" s="69">
        <v>1028</v>
      </c>
      <c r="Q20" s="69">
        <v>257</v>
      </c>
      <c r="R20" s="69">
        <v>1278</v>
      </c>
      <c r="T20" s="88" t="s">
        <v>134</v>
      </c>
      <c r="U20" s="18">
        <v>12958</v>
      </c>
      <c r="V20" s="18">
        <v>13184</v>
      </c>
      <c r="W20" s="18">
        <v>26142</v>
      </c>
    </row>
    <row r="21" spans="1:23" ht="9.9499999999999993" customHeight="1" x14ac:dyDescent="0.25">
      <c r="A21" s="38" t="s">
        <v>62</v>
      </c>
      <c r="B21" s="39">
        <v>30</v>
      </c>
      <c r="C21" s="39">
        <v>1072</v>
      </c>
      <c r="D21" s="39">
        <v>5070</v>
      </c>
      <c r="E21" s="39">
        <v>2778</v>
      </c>
      <c r="F21" s="39">
        <v>2454</v>
      </c>
      <c r="G21" s="39">
        <v>2074</v>
      </c>
      <c r="H21" s="39">
        <v>1014</v>
      </c>
      <c r="I21" s="39">
        <v>346</v>
      </c>
      <c r="J21" s="39">
        <v>157</v>
      </c>
      <c r="K21" s="39">
        <v>14985</v>
      </c>
      <c r="L21" s="18"/>
      <c r="M21" s="18"/>
      <c r="N21" s="18"/>
      <c r="O21" s="68" t="s">
        <v>107</v>
      </c>
      <c r="P21" s="69">
        <v>793</v>
      </c>
      <c r="Q21" s="69">
        <v>267</v>
      </c>
      <c r="R21" s="69">
        <v>1060</v>
      </c>
      <c r="T21" s="88" t="s">
        <v>135</v>
      </c>
      <c r="U21" s="18">
        <v>10573</v>
      </c>
      <c r="V21" s="18">
        <v>11640</v>
      </c>
      <c r="W21" s="18">
        <v>22214</v>
      </c>
    </row>
    <row r="22" spans="1:23" ht="9.9499999999999993" customHeight="1" x14ac:dyDescent="0.25">
      <c r="A22" s="38" t="s">
        <v>63</v>
      </c>
      <c r="B22" s="39">
        <v>14</v>
      </c>
      <c r="C22" s="39">
        <v>569</v>
      </c>
      <c r="D22" s="39">
        <v>3925</v>
      </c>
      <c r="E22" s="39">
        <v>2405</v>
      </c>
      <c r="F22" s="39">
        <v>2046</v>
      </c>
      <c r="G22" s="39">
        <v>1536</v>
      </c>
      <c r="H22" s="39">
        <v>573</v>
      </c>
      <c r="I22" s="39">
        <v>155</v>
      </c>
      <c r="J22" s="39">
        <v>52</v>
      </c>
      <c r="K22" s="39">
        <v>11275</v>
      </c>
      <c r="L22" s="21"/>
      <c r="M22" s="21"/>
      <c r="N22" s="21"/>
      <c r="O22" s="68" t="s">
        <v>108</v>
      </c>
      <c r="P22" s="69">
        <v>700</v>
      </c>
      <c r="Q22" s="69">
        <v>771</v>
      </c>
      <c r="R22" s="69">
        <v>1471</v>
      </c>
      <c r="T22" s="88" t="s">
        <v>136</v>
      </c>
      <c r="U22" s="18">
        <v>7633</v>
      </c>
      <c r="V22" s="18">
        <v>9079</v>
      </c>
      <c r="W22" s="18">
        <v>16710</v>
      </c>
    </row>
    <row r="23" spans="1:23" ht="9.9499999999999993" customHeight="1" x14ac:dyDescent="0.25">
      <c r="A23" s="38" t="s">
        <v>64</v>
      </c>
      <c r="B23" s="39">
        <v>10</v>
      </c>
      <c r="C23" s="39">
        <v>266</v>
      </c>
      <c r="D23" s="39">
        <v>3297</v>
      </c>
      <c r="E23" s="39">
        <v>2255</v>
      </c>
      <c r="F23" s="39">
        <v>1972</v>
      </c>
      <c r="G23" s="39">
        <v>1383</v>
      </c>
      <c r="H23" s="39">
        <v>412</v>
      </c>
      <c r="I23" s="39">
        <v>107</v>
      </c>
      <c r="J23" s="39">
        <v>36</v>
      </c>
      <c r="K23" s="39">
        <v>9732</v>
      </c>
      <c r="L23" s="18"/>
      <c r="M23" s="18"/>
      <c r="N23" s="18"/>
      <c r="O23" s="70" t="s">
        <v>109</v>
      </c>
      <c r="P23" s="71">
        <v>45637</v>
      </c>
      <c r="Q23" s="71">
        <v>39104</v>
      </c>
      <c r="R23" s="71">
        <v>84743</v>
      </c>
      <c r="T23" s="88" t="s">
        <v>137</v>
      </c>
      <c r="U23" s="18">
        <v>4732</v>
      </c>
      <c r="V23" s="18">
        <v>6129</v>
      </c>
      <c r="W23" s="18">
        <v>10865</v>
      </c>
    </row>
    <row r="24" spans="1:23" ht="9.9499999999999993" customHeight="1" x14ac:dyDescent="0.25">
      <c r="A24" s="38" t="s">
        <v>65</v>
      </c>
      <c r="B24" s="39">
        <v>3</v>
      </c>
      <c r="C24" s="39">
        <v>113</v>
      </c>
      <c r="D24" s="39">
        <v>2233</v>
      </c>
      <c r="E24" s="39">
        <v>1912</v>
      </c>
      <c r="F24" s="39">
        <v>1566</v>
      </c>
      <c r="G24" s="39">
        <v>1090</v>
      </c>
      <c r="H24" s="39">
        <v>276</v>
      </c>
      <c r="I24" s="39">
        <v>73</v>
      </c>
      <c r="J24" s="39">
        <v>27</v>
      </c>
      <c r="K24" s="39">
        <v>7294</v>
      </c>
      <c r="L24" s="18"/>
      <c r="M24" s="18"/>
      <c r="N24" s="18"/>
      <c r="O24" s="72"/>
      <c r="T24" s="88" t="s">
        <v>138</v>
      </c>
      <c r="U24" s="18">
        <v>1774</v>
      </c>
      <c r="V24" s="18">
        <v>3122</v>
      </c>
      <c r="W24" s="18">
        <v>4902</v>
      </c>
    </row>
    <row r="25" spans="1:23" ht="9.9499999999999993" customHeight="1" x14ac:dyDescent="0.25">
      <c r="A25" s="38" t="s">
        <v>66</v>
      </c>
      <c r="B25" s="39">
        <v>0</v>
      </c>
      <c r="C25" s="39">
        <v>112</v>
      </c>
      <c r="D25" s="39">
        <v>3310</v>
      </c>
      <c r="E25" s="39">
        <v>3724</v>
      </c>
      <c r="F25" s="39">
        <v>2985</v>
      </c>
      <c r="G25" s="39">
        <v>1856</v>
      </c>
      <c r="H25" s="39">
        <v>437</v>
      </c>
      <c r="I25" s="39">
        <v>99</v>
      </c>
      <c r="J25" s="39">
        <v>45</v>
      </c>
      <c r="K25" s="39">
        <v>12569</v>
      </c>
      <c r="L25" s="18"/>
      <c r="M25" s="18"/>
      <c r="N25" s="18"/>
      <c r="O25" s="56" t="s">
        <v>110</v>
      </c>
      <c r="T25" s="10"/>
      <c r="U25" s="39"/>
      <c r="V25" s="39"/>
      <c r="W25" s="39"/>
    </row>
    <row r="26" spans="1:23" ht="9.9499999999999993" customHeight="1" x14ac:dyDescent="0.25">
      <c r="A26" s="38" t="s">
        <v>67</v>
      </c>
      <c r="B26" s="39">
        <v>9</v>
      </c>
      <c r="C26" s="39">
        <v>41</v>
      </c>
      <c r="D26" s="39">
        <v>1180</v>
      </c>
      <c r="E26" s="39">
        <v>2850</v>
      </c>
      <c r="F26" s="39">
        <v>2533</v>
      </c>
      <c r="G26" s="39">
        <v>1449</v>
      </c>
      <c r="H26" s="39">
        <v>367</v>
      </c>
      <c r="I26" s="39">
        <v>116</v>
      </c>
      <c r="J26" s="39">
        <v>47</v>
      </c>
      <c r="K26" s="39">
        <v>8595</v>
      </c>
      <c r="L26" s="18"/>
      <c r="M26" s="18"/>
      <c r="N26" s="18"/>
      <c r="O26" s="68" t="s">
        <v>111</v>
      </c>
      <c r="T26" s="10" t="s">
        <v>139</v>
      </c>
      <c r="U26" s="39"/>
      <c r="V26" s="39"/>
      <c r="W26" s="39"/>
    </row>
    <row r="27" spans="1:23" ht="6.75" customHeight="1" x14ac:dyDescent="0.25">
      <c r="L27" s="18"/>
      <c r="M27" s="18"/>
      <c r="N27" s="18"/>
      <c r="O27" s="73" t="s">
        <v>98</v>
      </c>
      <c r="P27" s="69">
        <v>934</v>
      </c>
      <c r="Q27" s="69">
        <v>1006</v>
      </c>
      <c r="R27" s="69">
        <v>1935</v>
      </c>
      <c r="T27" s="88" t="s">
        <v>140</v>
      </c>
      <c r="U27" s="18">
        <v>97269</v>
      </c>
      <c r="V27" s="18">
        <v>103430</v>
      </c>
      <c r="W27" s="18">
        <v>200695</v>
      </c>
    </row>
    <row r="28" spans="1:23" ht="9.9499999999999993" customHeight="1" x14ac:dyDescent="0.25">
      <c r="A28" s="10" t="s">
        <v>73</v>
      </c>
      <c r="B28" s="39">
        <v>783</v>
      </c>
      <c r="C28" s="39">
        <v>1057</v>
      </c>
      <c r="D28" s="39">
        <v>3360</v>
      </c>
      <c r="E28" s="39">
        <v>2207</v>
      </c>
      <c r="F28" s="39">
        <v>1848</v>
      </c>
      <c r="G28" s="39">
        <v>1588</v>
      </c>
      <c r="H28" s="39">
        <v>1455</v>
      </c>
      <c r="I28" s="39">
        <v>1379</v>
      </c>
      <c r="J28" s="39">
        <v>1143</v>
      </c>
      <c r="K28" s="39">
        <v>14820</v>
      </c>
      <c r="L28" s="21"/>
      <c r="M28" s="21"/>
      <c r="N28" s="21"/>
      <c r="O28" s="73" t="s">
        <v>99</v>
      </c>
      <c r="P28" s="69">
        <v>0</v>
      </c>
      <c r="Q28" s="69">
        <v>0</v>
      </c>
      <c r="R28" s="69">
        <v>0</v>
      </c>
      <c r="T28" s="88" t="s">
        <v>141</v>
      </c>
      <c r="U28" s="18">
        <v>5394</v>
      </c>
      <c r="V28" s="18">
        <v>4109</v>
      </c>
      <c r="W28" s="18">
        <v>9507</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10760</v>
      </c>
      <c r="C30" s="40">
        <v>13388</v>
      </c>
      <c r="D30" s="40">
        <v>39529</v>
      </c>
      <c r="E30" s="40">
        <v>30306</v>
      </c>
      <c r="F30" s="40">
        <v>26142</v>
      </c>
      <c r="G30" s="40">
        <v>22214</v>
      </c>
      <c r="H30" s="40">
        <v>16710</v>
      </c>
      <c r="I30" s="40">
        <v>10865</v>
      </c>
      <c r="J30" s="40">
        <v>4902</v>
      </c>
      <c r="K30" s="40">
        <v>174807</v>
      </c>
      <c r="L30" s="18"/>
      <c r="M30" s="18"/>
      <c r="N30" s="18"/>
      <c r="O30" s="73" t="s">
        <v>102</v>
      </c>
      <c r="P30" s="69">
        <v>389</v>
      </c>
      <c r="Q30" s="69">
        <v>418</v>
      </c>
      <c r="R30" s="69">
        <v>806</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48</v>
      </c>
      <c r="Q31" s="69">
        <v>103</v>
      </c>
      <c r="R31" s="69">
        <v>151</v>
      </c>
      <c r="T31" s="88" t="s">
        <v>143</v>
      </c>
      <c r="U31" s="18">
        <v>1000</v>
      </c>
      <c r="V31" s="18">
        <v>1120</v>
      </c>
      <c r="W31" s="18">
        <v>2128</v>
      </c>
    </row>
    <row r="32" spans="1:23" ht="9.9499999999999993" customHeight="1" x14ac:dyDescent="0.25">
      <c r="A32" s="41" t="s">
        <v>69</v>
      </c>
      <c r="L32" s="18"/>
      <c r="M32" s="18"/>
      <c r="N32" s="18"/>
      <c r="O32" s="73" t="s">
        <v>107</v>
      </c>
      <c r="P32" s="69">
        <v>36</v>
      </c>
      <c r="Q32" s="69">
        <v>18</v>
      </c>
      <c r="R32" s="69">
        <v>58</v>
      </c>
      <c r="T32" s="88" t="s">
        <v>144</v>
      </c>
      <c r="U32" s="18">
        <v>40</v>
      </c>
      <c r="V32" s="18">
        <v>30</v>
      </c>
      <c r="W32" s="18">
        <v>74</v>
      </c>
    </row>
    <row r="33" spans="1:23" ht="9.9499999999999993" customHeight="1" x14ac:dyDescent="0.25">
      <c r="L33" s="18"/>
      <c r="M33" s="18"/>
      <c r="N33" s="18"/>
      <c r="O33" s="74" t="s">
        <v>31</v>
      </c>
      <c r="P33" s="71">
        <v>1410</v>
      </c>
      <c r="Q33" s="71">
        <v>1544</v>
      </c>
      <c r="R33" s="71">
        <v>2952</v>
      </c>
      <c r="T33" s="88" t="s">
        <v>145</v>
      </c>
      <c r="U33" s="18">
        <v>22</v>
      </c>
      <c r="V33" s="18">
        <v>9</v>
      </c>
      <c r="W33" s="18">
        <v>28</v>
      </c>
    </row>
    <row r="34" spans="1:23" x14ac:dyDescent="0.25">
      <c r="A34" s="8" t="s">
        <v>70</v>
      </c>
      <c r="L34" s="21"/>
      <c r="M34" s="21"/>
      <c r="N34" s="21"/>
      <c r="O34" s="68" t="s">
        <v>112</v>
      </c>
      <c r="T34" s="23" t="s">
        <v>31</v>
      </c>
      <c r="U34" s="21">
        <v>1067</v>
      </c>
      <c r="V34" s="21">
        <v>1168</v>
      </c>
      <c r="W34" s="21">
        <v>2227</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110</v>
      </c>
      <c r="Q37" s="69">
        <v>137</v>
      </c>
      <c r="R37" s="69">
        <v>248</v>
      </c>
      <c r="T37" s="88" t="s">
        <v>147</v>
      </c>
      <c r="U37" s="18">
        <v>56702</v>
      </c>
      <c r="V37" s="18">
        <v>59829</v>
      </c>
      <c r="W37" s="18">
        <v>116529</v>
      </c>
    </row>
    <row r="38" spans="1:23" x14ac:dyDescent="0.25">
      <c r="A38" s="99" t="s">
        <v>81</v>
      </c>
      <c r="B38" s="103">
        <f>SUM(B28:D28)</f>
        <v>5200</v>
      </c>
      <c r="C38" s="103">
        <f>SUM(B13:D13)</f>
        <v>9272</v>
      </c>
      <c r="D38" s="103">
        <f>SUM(B14:D18)</f>
        <v>18543</v>
      </c>
      <c r="E38" s="104">
        <f>SUM(B19:D21)</f>
        <v>15592</v>
      </c>
      <c r="F38" s="104">
        <f>SUM(B22:D26)</f>
        <v>15082</v>
      </c>
      <c r="G38" s="103">
        <f>SUM(B38:F38)</f>
        <v>63689</v>
      </c>
      <c r="H38" s="105">
        <f>SUM(C38:F38)</f>
        <v>58489</v>
      </c>
      <c r="L38" s="18"/>
      <c r="M38" s="18"/>
      <c r="N38" s="18"/>
      <c r="O38" s="73" t="s">
        <v>103</v>
      </c>
      <c r="P38" s="69">
        <v>65</v>
      </c>
      <c r="Q38" s="69">
        <v>117</v>
      </c>
      <c r="R38" s="69">
        <v>178</v>
      </c>
      <c r="T38" s="88" t="s">
        <v>148</v>
      </c>
      <c r="U38" s="18">
        <v>38902</v>
      </c>
      <c r="V38" s="18">
        <v>40460</v>
      </c>
      <c r="W38" s="18">
        <v>79361</v>
      </c>
    </row>
    <row r="39" spans="1:23" x14ac:dyDescent="0.25">
      <c r="A39" s="99" t="s">
        <v>82</v>
      </c>
      <c r="B39" s="103">
        <f>SUM(C28:D28)</f>
        <v>4417</v>
      </c>
      <c r="C39" s="103">
        <f>SUM(C13:D13)</f>
        <v>4258</v>
      </c>
      <c r="D39" s="103">
        <f>SUM(C14:D18)</f>
        <v>13844</v>
      </c>
      <c r="E39" s="104">
        <f>SUM(C19:D21)</f>
        <v>15367</v>
      </c>
      <c r="F39" s="104">
        <f>SUM(C22:D26)</f>
        <v>15046</v>
      </c>
      <c r="G39" s="103">
        <f t="shared" ref="G39:G41" si="0">SUM(B39:F39)</f>
        <v>52932</v>
      </c>
      <c r="H39" s="105">
        <f t="shared" ref="H39:H41" si="1">SUM(C39:F39)</f>
        <v>48515</v>
      </c>
      <c r="L39" s="18"/>
      <c r="M39" s="18"/>
      <c r="N39" s="18" t="e">
        <f>+H50:H51+H76:H98</f>
        <v>#VALUE!</v>
      </c>
      <c r="O39" s="73" t="s">
        <v>107</v>
      </c>
      <c r="P39" s="69">
        <v>48</v>
      </c>
      <c r="Q39" s="69">
        <v>27</v>
      </c>
      <c r="R39" s="69">
        <v>68</v>
      </c>
      <c r="T39" s="10"/>
      <c r="U39" s="39"/>
      <c r="V39" s="39"/>
      <c r="W39" s="39"/>
    </row>
    <row r="40" spans="1:23" ht="14.45" customHeight="1" x14ac:dyDescent="0.25">
      <c r="A40" s="106" t="s">
        <v>83</v>
      </c>
      <c r="B40" s="107">
        <f>SUM(E28:F28)</f>
        <v>4055</v>
      </c>
      <c r="C40" s="107">
        <f>SUM(E13:F13)</f>
        <v>3594</v>
      </c>
      <c r="D40" s="107">
        <f>SUM(E14:F18)</f>
        <v>11549</v>
      </c>
      <c r="E40" s="108">
        <f>SUM(E19:F21)</f>
        <v>13007</v>
      </c>
      <c r="F40" s="108">
        <f>SUM(E22:F26)</f>
        <v>24248</v>
      </c>
      <c r="G40" s="103">
        <f t="shared" si="0"/>
        <v>56453</v>
      </c>
      <c r="H40" s="105">
        <f t="shared" si="1"/>
        <v>52398</v>
      </c>
      <c r="L40" s="22"/>
      <c r="M40" s="22"/>
      <c r="N40" s="22"/>
      <c r="O40" s="74" t="s">
        <v>31</v>
      </c>
      <c r="P40" s="71">
        <v>221</v>
      </c>
      <c r="Q40" s="71">
        <v>278</v>
      </c>
      <c r="R40" s="71">
        <v>497</v>
      </c>
      <c r="T40" s="10" t="s">
        <v>149</v>
      </c>
      <c r="U40" s="39"/>
      <c r="V40" s="39"/>
      <c r="W40" s="39"/>
    </row>
    <row r="41" spans="1:23" x14ac:dyDescent="0.25">
      <c r="A41" s="99" t="s">
        <v>84</v>
      </c>
      <c r="B41" s="103">
        <f>SUM(G28:J28)</f>
        <v>5565</v>
      </c>
      <c r="C41" s="103">
        <f>SUM(G13:J13)</f>
        <v>3100</v>
      </c>
      <c r="D41" s="103">
        <f>SUM(G14:J18)</f>
        <v>25069</v>
      </c>
      <c r="E41" s="104">
        <f>SUM(G19:J21)</f>
        <v>10821</v>
      </c>
      <c r="F41" s="104">
        <f>SUM(G22:J26)</f>
        <v>10136</v>
      </c>
      <c r="G41" s="103">
        <f t="shared" si="0"/>
        <v>54691</v>
      </c>
      <c r="H41" s="105">
        <f t="shared" si="1"/>
        <v>49126</v>
      </c>
      <c r="L41" s="25"/>
      <c r="M41" s="25"/>
      <c r="N41" s="25"/>
      <c r="O41" s="68" t="s">
        <v>113</v>
      </c>
      <c r="P41" s="69">
        <v>366</v>
      </c>
      <c r="Q41" s="69">
        <v>209</v>
      </c>
      <c r="R41" s="69">
        <v>572</v>
      </c>
      <c r="T41" s="88" t="s">
        <v>150</v>
      </c>
      <c r="U41" s="18">
        <v>68266</v>
      </c>
      <c r="V41" s="18">
        <v>71111</v>
      </c>
      <c r="W41" s="18">
        <v>139376</v>
      </c>
    </row>
    <row r="42" spans="1:23" x14ac:dyDescent="0.25">
      <c r="A42" s="109" t="s">
        <v>92</v>
      </c>
      <c r="B42" s="107">
        <f>B38+SUM(B40:B41)</f>
        <v>14820</v>
      </c>
      <c r="C42" s="107">
        <f t="shared" ref="C42:H42" si="2">C38+SUM(C40:C41)</f>
        <v>15966</v>
      </c>
      <c r="D42" s="107">
        <f t="shared" si="2"/>
        <v>55161</v>
      </c>
      <c r="E42" s="107">
        <f t="shared" si="2"/>
        <v>39420</v>
      </c>
      <c r="F42" s="107">
        <f t="shared" si="2"/>
        <v>49466</v>
      </c>
      <c r="G42" s="107">
        <f t="shared" si="2"/>
        <v>174833</v>
      </c>
      <c r="H42" s="110">
        <f t="shared" si="2"/>
        <v>160013</v>
      </c>
      <c r="L42" s="18"/>
      <c r="M42" s="18"/>
      <c r="N42" s="18"/>
      <c r="O42" s="70" t="s">
        <v>114</v>
      </c>
      <c r="P42" s="71">
        <v>1998</v>
      </c>
      <c r="Q42" s="71">
        <v>2032</v>
      </c>
      <c r="R42" s="71">
        <v>4027</v>
      </c>
      <c r="T42" s="88" t="s">
        <v>151</v>
      </c>
      <c r="U42" s="18">
        <v>27755</v>
      </c>
      <c r="V42" s="18">
        <v>29619</v>
      </c>
      <c r="W42" s="18">
        <v>57372</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79119</v>
      </c>
      <c r="V44" s="18">
        <v>83909</v>
      </c>
      <c r="W44" s="18">
        <v>163031</v>
      </c>
    </row>
    <row r="45" spans="1:23" x14ac:dyDescent="0.25">
      <c r="A45" s="114" t="s">
        <v>126</v>
      </c>
      <c r="B45" s="103">
        <f>SUM(W14:W24)</f>
        <v>210211</v>
      </c>
      <c r="C45" s="103"/>
      <c r="D45" s="103"/>
      <c r="E45" s="112"/>
      <c r="F45" s="113"/>
      <c r="G45" s="103"/>
      <c r="H45" s="105"/>
      <c r="L45" s="18"/>
      <c r="M45" s="18"/>
      <c r="N45" s="18"/>
      <c r="O45" s="68" t="s">
        <v>116</v>
      </c>
      <c r="P45" s="69">
        <v>216</v>
      </c>
      <c r="Q45" s="69">
        <v>222</v>
      </c>
      <c r="R45" s="69">
        <v>437</v>
      </c>
      <c r="T45" s="10"/>
      <c r="U45" s="39"/>
      <c r="V45" s="39"/>
      <c r="W45" s="39"/>
    </row>
    <row r="46" spans="1:23" x14ac:dyDescent="0.25">
      <c r="A46" s="106" t="s">
        <v>74</v>
      </c>
      <c r="B46" s="107">
        <f>SUM(W16:W24)</f>
        <v>174816</v>
      </c>
      <c r="C46" s="107"/>
      <c r="D46" s="107"/>
      <c r="E46" s="115"/>
      <c r="F46" s="115"/>
      <c r="G46" s="107"/>
      <c r="H46" s="110"/>
      <c r="L46" s="27"/>
      <c r="M46" s="27"/>
      <c r="N46" s="27"/>
      <c r="O46" s="68" t="s">
        <v>117</v>
      </c>
      <c r="P46" s="69">
        <v>30</v>
      </c>
      <c r="Q46" s="69">
        <v>18</v>
      </c>
      <c r="R46" s="69">
        <v>51</v>
      </c>
      <c r="T46" s="41" t="s">
        <v>153</v>
      </c>
      <c r="U46" s="39"/>
      <c r="V46" s="39"/>
      <c r="W46" s="39"/>
    </row>
    <row r="47" spans="1:23" x14ac:dyDescent="0.25">
      <c r="A47" s="106" t="s">
        <v>75</v>
      </c>
      <c r="B47" s="104">
        <f>SUM(W17:W24)</f>
        <v>164056</v>
      </c>
      <c r="C47" s="104"/>
      <c r="D47" s="104"/>
      <c r="E47" s="115"/>
      <c r="F47" s="115"/>
      <c r="G47" s="104"/>
      <c r="H47" s="116"/>
      <c r="L47" s="27"/>
      <c r="M47" s="27"/>
      <c r="N47" s="27"/>
      <c r="O47" s="68" t="s">
        <v>118</v>
      </c>
      <c r="P47" s="69">
        <v>24</v>
      </c>
      <c r="Q47" s="69">
        <v>9</v>
      </c>
      <c r="R47" s="69">
        <v>37</v>
      </c>
      <c r="T47" s="8" t="s">
        <v>154</v>
      </c>
      <c r="U47" s="39"/>
      <c r="V47" s="39"/>
      <c r="W47" s="39"/>
    </row>
    <row r="48" spans="1:23" x14ac:dyDescent="0.25">
      <c r="A48" s="117"/>
      <c r="B48" s="104"/>
      <c r="C48" s="104"/>
      <c r="D48" s="104"/>
      <c r="E48" s="115"/>
      <c r="F48" s="115"/>
      <c r="G48" s="104"/>
      <c r="H48" s="116"/>
      <c r="L48" s="27"/>
      <c r="M48" s="27"/>
      <c r="N48" s="27"/>
      <c r="O48" s="70" t="s">
        <v>119</v>
      </c>
      <c r="P48" s="71">
        <v>271</v>
      </c>
      <c r="Q48" s="71">
        <v>249</v>
      </c>
      <c r="R48" s="71">
        <v>521</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6.0353227088956331E-2</v>
      </c>
      <c r="C50" s="53" t="s">
        <v>165</v>
      </c>
      <c r="D50" s="53"/>
      <c r="E50" s="53" t="s">
        <v>166</v>
      </c>
      <c r="F50" s="124">
        <f>R27/(R23+R42+R48)</f>
        <v>2.1670717093548061E-2</v>
      </c>
      <c r="G50" s="53"/>
      <c r="H50" s="122"/>
      <c r="L50" s="25"/>
      <c r="M50" s="25"/>
      <c r="N50" s="25"/>
      <c r="O50" s="56" t="s">
        <v>120</v>
      </c>
      <c r="P50" s="69">
        <v>1660</v>
      </c>
      <c r="Q50" s="69">
        <v>2220</v>
      </c>
      <c r="R50" s="69">
        <v>3888</v>
      </c>
      <c r="T50" s="8" t="s">
        <v>157</v>
      </c>
      <c r="U50" s="39"/>
      <c r="V50" s="39"/>
      <c r="W50" s="39"/>
    </row>
    <row r="51" spans="1:23" x14ac:dyDescent="0.25">
      <c r="A51" s="123" t="s">
        <v>98</v>
      </c>
      <c r="B51" s="124">
        <f>(R12+R27+R40+R46)/(R23+R42+R48)</f>
        <v>8.5327748597283037E-2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3670</v>
      </c>
      <c r="Q52" s="69">
        <v>5659</v>
      </c>
      <c r="R52" s="69">
        <v>9336</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3.7591367908109991E-2</v>
      </c>
      <c r="D54" s="125"/>
      <c r="E54" s="125"/>
      <c r="F54" s="125"/>
      <c r="G54" s="125"/>
      <c r="H54" s="126"/>
      <c r="O54" s="56" t="s">
        <v>122</v>
      </c>
      <c r="P54" s="69">
        <v>511</v>
      </c>
      <c r="Q54" s="69">
        <v>402</v>
      </c>
      <c r="R54" s="69">
        <v>913</v>
      </c>
      <c r="T54" s="91" t="s">
        <v>161</v>
      </c>
      <c r="U54" s="90"/>
      <c r="V54" s="90"/>
      <c r="W54" s="90"/>
    </row>
    <row r="55" spans="1:23" x14ac:dyDescent="0.25">
      <c r="A55" s="128" t="s">
        <v>169</v>
      </c>
      <c r="B55" s="125"/>
      <c r="C55" s="132">
        <f>R50/B46</f>
        <v>2.2240527182866558E-2</v>
      </c>
      <c r="D55" s="125"/>
      <c r="E55" s="125"/>
      <c r="F55" s="125"/>
      <c r="G55" s="125"/>
      <c r="H55" s="126"/>
      <c r="T55" s="8" t="s">
        <v>162</v>
      </c>
      <c r="U55" s="90"/>
      <c r="V55" s="90"/>
      <c r="W55" s="90"/>
    </row>
    <row r="56" spans="1:23" x14ac:dyDescent="0.25">
      <c r="A56" s="128" t="s">
        <v>170</v>
      </c>
      <c r="B56" s="125"/>
      <c r="C56" s="132">
        <f>R50/B47</f>
        <v>2.3699224654995854E-2</v>
      </c>
      <c r="D56" s="125"/>
      <c r="E56" s="125"/>
      <c r="F56" s="125"/>
      <c r="G56" s="125"/>
      <c r="H56" s="126"/>
      <c r="O56" s="75" t="s">
        <v>31</v>
      </c>
      <c r="P56" s="76">
        <v>53759</v>
      </c>
      <c r="Q56" s="76">
        <v>49666</v>
      </c>
      <c r="R56" s="76">
        <v>103428</v>
      </c>
      <c r="T56" s="8" t="s">
        <v>163</v>
      </c>
      <c r="U56" s="90"/>
      <c r="V56" s="90"/>
      <c r="W56" s="90"/>
    </row>
    <row r="57" spans="1:23" ht="15.75" thickBot="1" x14ac:dyDescent="0.3">
      <c r="A57" s="129" t="s">
        <v>171</v>
      </c>
      <c r="B57" s="130"/>
      <c r="C57" s="133">
        <f>R50/B45</f>
        <v>1.8495701937577005E-2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9EA5F497-8593-43BA-95C6-FDE84947A67B}"/>
    <hyperlink ref="J3" r:id="rId1" tooltip="Personal Income" xr:uid="{7C4A2DEE-D872-426E-8508-3341B3848175}"/>
    <hyperlink ref="K4" r:id="rId2" tooltip="Age" xr:uid="{646EC877-B2A6-43A3-9A3A-5BB432344B0A}"/>
    <hyperlink ref="K5" r:id="rId3" tooltip="Sex" xr:uid="{BDFDC207-C839-4288-AFE5-E44E5BB75D57}"/>
    <hyperlink ref="K1" location="'List of Tables (1) '!A1" tooltip="List of tables" display="List of tables" xr:uid="{959C2322-58D2-4F2E-9F04-23E53CC5B003}"/>
    <hyperlink ref="R3" r:id="rId4" tooltip="Method of Travel to Work" xr:uid="{EACBC93C-0609-4631-BA3D-91874C458136}"/>
    <hyperlink ref="R4" r:id="rId5" tooltip="Sex" xr:uid="{E87400C3-7E9B-4D59-8690-A5868B15FC82}"/>
    <hyperlink ref="R1" location="'List of Tables (1) '!A1" tooltip="List of tables" display="List of tables" xr:uid="{C5F0BD59-FB00-489F-8B75-258037F01DB8}"/>
  </hyperlinks>
  <pageMargins left="0.7" right="0.7" top="0.75" bottom="0.75" header="0.3" footer="0.3"/>
  <pageSetup paperSize="9" orientation="portrait" r:id="rId6"/>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F0A95-F872-4A17-B0D2-93DDA2A7E12F}">
  <dimension ref="A1:W70"/>
  <sheetViews>
    <sheetView workbookViewId="0">
      <selection activeCell="O1" sqref="O1:R5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206</v>
      </c>
      <c r="B2" s="10"/>
      <c r="C2" s="10"/>
      <c r="D2" s="10"/>
      <c r="J2" s="33"/>
      <c r="K2" s="6" t="s">
        <v>3</v>
      </c>
      <c r="L2" s="3"/>
      <c r="M2" s="3"/>
      <c r="N2" s="6"/>
      <c r="O2" s="57" t="s">
        <v>206</v>
      </c>
      <c r="P2" s="55"/>
      <c r="Q2" s="58"/>
      <c r="R2" s="6" t="s">
        <v>3</v>
      </c>
      <c r="T2" s="5" t="s">
        <v>206</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262</v>
      </c>
      <c r="Q11" s="69">
        <v>250</v>
      </c>
      <c r="R11" s="69">
        <v>509</v>
      </c>
      <c r="T11" s="1" t="s">
        <v>128</v>
      </c>
      <c r="U11" s="18">
        <v>9421</v>
      </c>
      <c r="V11" s="18">
        <v>9934</v>
      </c>
      <c r="W11" s="18">
        <v>19359</v>
      </c>
    </row>
    <row r="12" spans="1:23" ht="9.75" customHeight="1" x14ac:dyDescent="0.25">
      <c r="A12" s="42"/>
      <c r="B12" s="10"/>
      <c r="C12" s="10"/>
      <c r="D12" s="10"/>
      <c r="E12" s="10"/>
      <c r="F12" s="10"/>
      <c r="G12" s="10"/>
      <c r="H12" s="10"/>
      <c r="I12" s="10"/>
      <c r="J12" s="10"/>
      <c r="K12" s="10"/>
      <c r="L12" s="18"/>
      <c r="M12" s="18"/>
      <c r="N12" s="18"/>
      <c r="O12" s="68" t="s">
        <v>98</v>
      </c>
      <c r="P12" s="69">
        <v>446</v>
      </c>
      <c r="Q12" s="69">
        <v>398</v>
      </c>
      <c r="R12" s="69">
        <v>843</v>
      </c>
      <c r="T12" s="1"/>
      <c r="U12" s="39"/>
      <c r="V12" s="39"/>
      <c r="W12" s="39"/>
    </row>
    <row r="13" spans="1:23" ht="9.9499999999999993" customHeight="1" x14ac:dyDescent="0.25">
      <c r="A13" s="38" t="s">
        <v>55</v>
      </c>
      <c r="B13" s="39">
        <v>450</v>
      </c>
      <c r="C13" s="39">
        <v>464</v>
      </c>
      <c r="D13" s="39">
        <v>312</v>
      </c>
      <c r="E13" s="39">
        <v>251</v>
      </c>
      <c r="F13" s="39">
        <v>129</v>
      </c>
      <c r="G13" s="39">
        <v>132</v>
      </c>
      <c r="H13" s="39">
        <v>96</v>
      </c>
      <c r="I13" s="39">
        <v>27</v>
      </c>
      <c r="J13" s="39">
        <v>19</v>
      </c>
      <c r="K13" s="39">
        <v>1884</v>
      </c>
      <c r="L13" s="18"/>
      <c r="M13" s="18"/>
      <c r="N13" s="18"/>
      <c r="O13" s="68" t="s">
        <v>99</v>
      </c>
      <c r="P13" s="69">
        <v>0</v>
      </c>
      <c r="Q13" s="69">
        <v>0</v>
      </c>
      <c r="R13" s="69">
        <v>0</v>
      </c>
      <c r="T13" s="1" t="s">
        <v>129</v>
      </c>
      <c r="U13" s="39"/>
      <c r="V13" s="39"/>
      <c r="W13" s="39"/>
    </row>
    <row r="14" spans="1:23" ht="9.9499999999999993" customHeight="1" x14ac:dyDescent="0.25">
      <c r="A14" s="38" t="s">
        <v>68</v>
      </c>
      <c r="B14" s="39">
        <v>292</v>
      </c>
      <c r="C14" s="39">
        <v>182</v>
      </c>
      <c r="D14" s="39">
        <v>81</v>
      </c>
      <c r="E14" s="39">
        <v>65</v>
      </c>
      <c r="F14" s="39">
        <v>49</v>
      </c>
      <c r="G14" s="39">
        <v>46</v>
      </c>
      <c r="H14" s="39">
        <v>38</v>
      </c>
      <c r="I14" s="39">
        <v>28</v>
      </c>
      <c r="J14" s="39">
        <v>9</v>
      </c>
      <c r="K14" s="39">
        <v>785</v>
      </c>
      <c r="L14" s="18"/>
      <c r="M14" s="18"/>
      <c r="N14" s="18"/>
      <c r="O14" s="68" t="s">
        <v>100</v>
      </c>
      <c r="P14" s="69">
        <v>3</v>
      </c>
      <c r="Q14" s="69">
        <v>0</v>
      </c>
      <c r="R14" s="69">
        <v>3</v>
      </c>
      <c r="T14" s="87" t="s">
        <v>12</v>
      </c>
      <c r="U14" s="18">
        <v>511</v>
      </c>
      <c r="V14" s="18">
        <v>500</v>
      </c>
      <c r="W14" s="18">
        <v>1011</v>
      </c>
    </row>
    <row r="15" spans="1:23" ht="9.9499999999999993" customHeight="1" x14ac:dyDescent="0.25">
      <c r="A15" s="38" t="s">
        <v>56</v>
      </c>
      <c r="B15" s="39">
        <v>130</v>
      </c>
      <c r="C15" s="39">
        <v>270</v>
      </c>
      <c r="D15" s="39">
        <v>168</v>
      </c>
      <c r="E15" s="39">
        <v>69</v>
      </c>
      <c r="F15" s="39">
        <v>54</v>
      </c>
      <c r="G15" s="39">
        <v>85</v>
      </c>
      <c r="H15" s="39">
        <v>77</v>
      </c>
      <c r="I15" s="39">
        <v>58</v>
      </c>
      <c r="J15" s="39">
        <v>22</v>
      </c>
      <c r="K15" s="39">
        <v>948</v>
      </c>
      <c r="L15" s="18"/>
      <c r="M15" s="18"/>
      <c r="N15" s="18"/>
      <c r="O15" s="68" t="s">
        <v>101</v>
      </c>
      <c r="P15" s="69">
        <v>19</v>
      </c>
      <c r="Q15" s="69">
        <v>16</v>
      </c>
      <c r="R15" s="69">
        <v>35</v>
      </c>
      <c r="T15" s="87" t="s">
        <v>130</v>
      </c>
      <c r="U15" s="18">
        <v>933</v>
      </c>
      <c r="V15" s="18">
        <v>910</v>
      </c>
      <c r="W15" s="18">
        <v>1842</v>
      </c>
    </row>
    <row r="16" spans="1:23" ht="9.9499999999999993" customHeight="1" x14ac:dyDescent="0.25">
      <c r="A16" s="38" t="s">
        <v>57</v>
      </c>
      <c r="B16" s="39">
        <v>33</v>
      </c>
      <c r="C16" s="39">
        <v>144</v>
      </c>
      <c r="D16" s="39">
        <v>121</v>
      </c>
      <c r="E16" s="39">
        <v>71</v>
      </c>
      <c r="F16" s="39">
        <v>57</v>
      </c>
      <c r="G16" s="39">
        <v>76</v>
      </c>
      <c r="H16" s="39">
        <v>156</v>
      </c>
      <c r="I16" s="39">
        <v>118</v>
      </c>
      <c r="J16" s="39">
        <v>44</v>
      </c>
      <c r="K16" s="39">
        <v>820</v>
      </c>
      <c r="L16" s="21"/>
      <c r="M16" s="21"/>
      <c r="N16" s="21"/>
      <c r="O16" s="68" t="s">
        <v>102</v>
      </c>
      <c r="P16" s="69">
        <v>2163</v>
      </c>
      <c r="Q16" s="69">
        <v>1949</v>
      </c>
      <c r="R16" s="69">
        <v>4112</v>
      </c>
      <c r="T16" s="87" t="s">
        <v>131</v>
      </c>
      <c r="U16" s="18">
        <v>489</v>
      </c>
      <c r="V16" s="18">
        <v>552</v>
      </c>
      <c r="W16" s="18">
        <v>1042</v>
      </c>
    </row>
    <row r="17" spans="1:23" ht="9.9499999999999993" customHeight="1" x14ac:dyDescent="0.25">
      <c r="A17" s="38" t="s">
        <v>58</v>
      </c>
      <c r="B17" s="39">
        <v>26</v>
      </c>
      <c r="C17" s="39">
        <v>120</v>
      </c>
      <c r="D17" s="39">
        <v>134</v>
      </c>
      <c r="E17" s="39">
        <v>90</v>
      </c>
      <c r="F17" s="39">
        <v>60</v>
      </c>
      <c r="G17" s="39">
        <v>109</v>
      </c>
      <c r="H17" s="39">
        <v>175</v>
      </c>
      <c r="I17" s="39">
        <v>132</v>
      </c>
      <c r="J17" s="39">
        <v>52</v>
      </c>
      <c r="K17" s="39">
        <v>893</v>
      </c>
      <c r="L17" s="18"/>
      <c r="M17" s="18"/>
      <c r="N17" s="18"/>
      <c r="O17" s="68" t="s">
        <v>103</v>
      </c>
      <c r="P17" s="69">
        <v>113</v>
      </c>
      <c r="Q17" s="69">
        <v>241</v>
      </c>
      <c r="R17" s="69">
        <v>352</v>
      </c>
      <c r="T17" s="87" t="s">
        <v>29</v>
      </c>
      <c r="U17" s="18">
        <v>891</v>
      </c>
      <c r="V17" s="18">
        <v>894</v>
      </c>
      <c r="W17" s="18">
        <v>1780</v>
      </c>
    </row>
    <row r="18" spans="1:23" ht="9.9499999999999993" customHeight="1" x14ac:dyDescent="0.25">
      <c r="A18" s="38" t="s">
        <v>59</v>
      </c>
      <c r="B18" s="39">
        <v>21</v>
      </c>
      <c r="C18" s="39">
        <v>112</v>
      </c>
      <c r="D18" s="39">
        <v>255</v>
      </c>
      <c r="E18" s="39">
        <v>101</v>
      </c>
      <c r="F18" s="39">
        <v>83</v>
      </c>
      <c r="G18" s="39">
        <v>84</v>
      </c>
      <c r="H18" s="39">
        <v>167</v>
      </c>
      <c r="I18" s="39">
        <v>111</v>
      </c>
      <c r="J18" s="39">
        <v>32</v>
      </c>
      <c r="K18" s="39">
        <v>970</v>
      </c>
      <c r="L18" s="18"/>
      <c r="M18" s="18"/>
      <c r="N18" s="18"/>
      <c r="O18" s="68" t="s">
        <v>104</v>
      </c>
      <c r="P18" s="69">
        <v>14</v>
      </c>
      <c r="Q18" s="69">
        <v>0</v>
      </c>
      <c r="R18" s="69">
        <v>14</v>
      </c>
      <c r="T18" s="88" t="s">
        <v>132</v>
      </c>
      <c r="U18" s="18">
        <v>1798</v>
      </c>
      <c r="V18" s="18">
        <v>1793</v>
      </c>
      <c r="W18" s="18">
        <v>3592</v>
      </c>
    </row>
    <row r="19" spans="1:23" ht="9.9499999999999993" customHeight="1" x14ac:dyDescent="0.25">
      <c r="A19" s="38" t="s">
        <v>60</v>
      </c>
      <c r="B19" s="39">
        <v>9</v>
      </c>
      <c r="C19" s="39">
        <v>90</v>
      </c>
      <c r="D19" s="39">
        <v>164</v>
      </c>
      <c r="E19" s="39">
        <v>96</v>
      </c>
      <c r="F19" s="39">
        <v>90</v>
      </c>
      <c r="G19" s="39">
        <v>97</v>
      </c>
      <c r="H19" s="39">
        <v>146</v>
      </c>
      <c r="I19" s="39">
        <v>67</v>
      </c>
      <c r="J19" s="39">
        <v>22</v>
      </c>
      <c r="K19" s="39">
        <v>780</v>
      </c>
      <c r="L19" s="18"/>
      <c r="M19" s="18"/>
      <c r="N19" s="18"/>
      <c r="O19" s="68" t="s">
        <v>105</v>
      </c>
      <c r="P19" s="69">
        <v>56</v>
      </c>
      <c r="Q19" s="69">
        <v>9</v>
      </c>
      <c r="R19" s="69">
        <v>63</v>
      </c>
      <c r="T19" s="88" t="s">
        <v>133</v>
      </c>
      <c r="U19" s="18">
        <v>1267</v>
      </c>
      <c r="V19" s="18">
        <v>1325</v>
      </c>
      <c r="W19" s="18">
        <v>2586</v>
      </c>
    </row>
    <row r="20" spans="1:23" ht="9.9499999999999993" customHeight="1" x14ac:dyDescent="0.25">
      <c r="A20" s="38" t="s">
        <v>61</v>
      </c>
      <c r="B20" s="39">
        <v>5</v>
      </c>
      <c r="C20" s="39">
        <v>89</v>
      </c>
      <c r="D20" s="39">
        <v>238</v>
      </c>
      <c r="E20" s="39">
        <v>118</v>
      </c>
      <c r="F20" s="39">
        <v>102</v>
      </c>
      <c r="G20" s="39">
        <v>119</v>
      </c>
      <c r="H20" s="39">
        <v>138</v>
      </c>
      <c r="I20" s="39">
        <v>68</v>
      </c>
      <c r="J20" s="39">
        <v>33</v>
      </c>
      <c r="K20" s="39">
        <v>899</v>
      </c>
      <c r="L20" s="18"/>
      <c r="M20" s="18"/>
      <c r="N20" s="18"/>
      <c r="O20" s="68" t="s">
        <v>106</v>
      </c>
      <c r="P20" s="69">
        <v>308</v>
      </c>
      <c r="Q20" s="69">
        <v>143</v>
      </c>
      <c r="R20" s="69">
        <v>454</v>
      </c>
      <c r="T20" s="88" t="s">
        <v>134</v>
      </c>
      <c r="U20" s="18">
        <v>1041</v>
      </c>
      <c r="V20" s="18">
        <v>1151</v>
      </c>
      <c r="W20" s="18">
        <v>2194</v>
      </c>
    </row>
    <row r="21" spans="1:23" ht="9.9499999999999993" customHeight="1" x14ac:dyDescent="0.25">
      <c r="A21" s="38" t="s">
        <v>62</v>
      </c>
      <c r="B21" s="39">
        <v>4</v>
      </c>
      <c r="C21" s="39">
        <v>84</v>
      </c>
      <c r="D21" s="39">
        <v>348</v>
      </c>
      <c r="E21" s="39">
        <v>167</v>
      </c>
      <c r="F21" s="39">
        <v>137</v>
      </c>
      <c r="G21" s="39">
        <v>146</v>
      </c>
      <c r="H21" s="39">
        <v>145</v>
      </c>
      <c r="I21" s="39">
        <v>61</v>
      </c>
      <c r="J21" s="39">
        <v>10</v>
      </c>
      <c r="K21" s="39">
        <v>1109</v>
      </c>
      <c r="L21" s="18"/>
      <c r="M21" s="18"/>
      <c r="N21" s="18"/>
      <c r="O21" s="68" t="s">
        <v>107</v>
      </c>
      <c r="P21" s="69">
        <v>62</v>
      </c>
      <c r="Q21" s="69">
        <v>27</v>
      </c>
      <c r="R21" s="69">
        <v>94</v>
      </c>
      <c r="T21" s="88" t="s">
        <v>135</v>
      </c>
      <c r="U21" s="18">
        <v>1009</v>
      </c>
      <c r="V21" s="18">
        <v>1084</v>
      </c>
      <c r="W21" s="18">
        <v>2089</v>
      </c>
    </row>
    <row r="22" spans="1:23" ht="9.9499999999999993" customHeight="1" x14ac:dyDescent="0.25">
      <c r="A22" s="38" t="s">
        <v>63</v>
      </c>
      <c r="B22" s="39">
        <v>0</v>
      </c>
      <c r="C22" s="39">
        <v>66</v>
      </c>
      <c r="D22" s="39">
        <v>325</v>
      </c>
      <c r="E22" s="39">
        <v>150</v>
      </c>
      <c r="F22" s="39">
        <v>127</v>
      </c>
      <c r="G22" s="39">
        <v>130</v>
      </c>
      <c r="H22" s="39">
        <v>96</v>
      </c>
      <c r="I22" s="39">
        <v>36</v>
      </c>
      <c r="J22" s="39">
        <v>4</v>
      </c>
      <c r="K22" s="39">
        <v>934</v>
      </c>
      <c r="L22" s="21"/>
      <c r="M22" s="21"/>
      <c r="N22" s="21"/>
      <c r="O22" s="68" t="s">
        <v>108</v>
      </c>
      <c r="P22" s="69">
        <v>494</v>
      </c>
      <c r="Q22" s="69">
        <v>481</v>
      </c>
      <c r="R22" s="69">
        <v>969</v>
      </c>
      <c r="T22" s="88" t="s">
        <v>136</v>
      </c>
      <c r="U22" s="18">
        <v>875</v>
      </c>
      <c r="V22" s="18">
        <v>916</v>
      </c>
      <c r="W22" s="18">
        <v>1786</v>
      </c>
    </row>
    <row r="23" spans="1:23" ht="9.9499999999999993" customHeight="1" x14ac:dyDescent="0.25">
      <c r="A23" s="38" t="s">
        <v>64</v>
      </c>
      <c r="B23" s="39">
        <v>0</v>
      </c>
      <c r="C23" s="39">
        <v>30</v>
      </c>
      <c r="D23" s="39">
        <v>328</v>
      </c>
      <c r="E23" s="39">
        <v>167</v>
      </c>
      <c r="F23" s="39">
        <v>154</v>
      </c>
      <c r="G23" s="39">
        <v>154</v>
      </c>
      <c r="H23" s="39">
        <v>96</v>
      </c>
      <c r="I23" s="39">
        <v>31</v>
      </c>
      <c r="J23" s="39">
        <v>10</v>
      </c>
      <c r="K23" s="39">
        <v>971</v>
      </c>
      <c r="L23" s="18"/>
      <c r="M23" s="18"/>
      <c r="N23" s="18"/>
      <c r="O23" s="70" t="s">
        <v>109</v>
      </c>
      <c r="P23" s="71">
        <v>3936</v>
      </c>
      <c r="Q23" s="71">
        <v>3511</v>
      </c>
      <c r="R23" s="71">
        <v>7444</v>
      </c>
      <c r="T23" s="88" t="s">
        <v>137</v>
      </c>
      <c r="U23" s="18">
        <v>455</v>
      </c>
      <c r="V23" s="18">
        <v>541</v>
      </c>
      <c r="W23" s="18">
        <v>994</v>
      </c>
    </row>
    <row r="24" spans="1:23" ht="9.9499999999999993" customHeight="1" x14ac:dyDescent="0.25">
      <c r="A24" s="38" t="s">
        <v>65</v>
      </c>
      <c r="B24" s="39">
        <v>0</v>
      </c>
      <c r="C24" s="39">
        <v>11</v>
      </c>
      <c r="D24" s="39">
        <v>254</v>
      </c>
      <c r="E24" s="39">
        <v>161</v>
      </c>
      <c r="F24" s="39">
        <v>152</v>
      </c>
      <c r="G24" s="39">
        <v>117</v>
      </c>
      <c r="H24" s="39">
        <v>43</v>
      </c>
      <c r="I24" s="39">
        <v>25</v>
      </c>
      <c r="J24" s="39">
        <v>10</v>
      </c>
      <c r="K24" s="39">
        <v>775</v>
      </c>
      <c r="L24" s="18"/>
      <c r="M24" s="18"/>
      <c r="N24" s="18"/>
      <c r="O24" s="72"/>
      <c r="T24" s="88" t="s">
        <v>138</v>
      </c>
      <c r="U24" s="18">
        <v>158</v>
      </c>
      <c r="V24" s="18">
        <v>277</v>
      </c>
      <c r="W24" s="18">
        <v>435</v>
      </c>
    </row>
    <row r="25" spans="1:23" ht="9.9499999999999993" customHeight="1" x14ac:dyDescent="0.25">
      <c r="A25" s="38" t="s">
        <v>66</v>
      </c>
      <c r="B25" s="39">
        <v>0</v>
      </c>
      <c r="C25" s="39">
        <v>18</v>
      </c>
      <c r="D25" s="39">
        <v>358</v>
      </c>
      <c r="E25" s="39">
        <v>380</v>
      </c>
      <c r="F25" s="39">
        <v>352</v>
      </c>
      <c r="G25" s="39">
        <v>265</v>
      </c>
      <c r="H25" s="39">
        <v>99</v>
      </c>
      <c r="I25" s="39">
        <v>35</v>
      </c>
      <c r="J25" s="39">
        <v>11</v>
      </c>
      <c r="K25" s="39">
        <v>1509</v>
      </c>
      <c r="L25" s="18"/>
      <c r="M25" s="18"/>
      <c r="N25" s="18"/>
      <c r="O25" s="56" t="s">
        <v>110</v>
      </c>
      <c r="T25" s="10"/>
      <c r="U25" s="39"/>
      <c r="V25" s="39"/>
      <c r="W25" s="39"/>
    </row>
    <row r="26" spans="1:23" ht="9.9499999999999993" customHeight="1" x14ac:dyDescent="0.25">
      <c r="A26" s="38" t="s">
        <v>67</v>
      </c>
      <c r="B26" s="39">
        <v>0</v>
      </c>
      <c r="C26" s="39">
        <v>3</v>
      </c>
      <c r="D26" s="39">
        <v>192</v>
      </c>
      <c r="E26" s="39">
        <v>508</v>
      </c>
      <c r="F26" s="39">
        <v>492</v>
      </c>
      <c r="G26" s="39">
        <v>345</v>
      </c>
      <c r="H26" s="39">
        <v>112</v>
      </c>
      <c r="I26" s="39">
        <v>36</v>
      </c>
      <c r="J26" s="39">
        <v>10</v>
      </c>
      <c r="K26" s="39">
        <v>1706</v>
      </c>
      <c r="L26" s="18"/>
      <c r="M26" s="18"/>
      <c r="N26" s="18"/>
      <c r="O26" s="68" t="s">
        <v>111</v>
      </c>
      <c r="T26" s="10" t="s">
        <v>139</v>
      </c>
      <c r="U26" s="39"/>
      <c r="V26" s="39"/>
      <c r="W26" s="39"/>
    </row>
    <row r="27" spans="1:23" ht="6.75" customHeight="1" x14ac:dyDescent="0.25">
      <c r="L27" s="18"/>
      <c r="M27" s="18"/>
      <c r="N27" s="18"/>
      <c r="O27" s="73" t="s">
        <v>98</v>
      </c>
      <c r="P27" s="69">
        <v>51</v>
      </c>
      <c r="Q27" s="69">
        <v>36</v>
      </c>
      <c r="R27" s="69">
        <v>90</v>
      </c>
      <c r="T27" s="88" t="s">
        <v>140</v>
      </c>
      <c r="U27" s="18">
        <v>8913</v>
      </c>
      <c r="V27" s="18">
        <v>9473</v>
      </c>
      <c r="W27" s="18">
        <v>18388</v>
      </c>
    </row>
    <row r="28" spans="1:23" ht="9.9499999999999993" customHeight="1" x14ac:dyDescent="0.25">
      <c r="A28" s="10" t="s">
        <v>73</v>
      </c>
      <c r="B28" s="39">
        <v>65</v>
      </c>
      <c r="C28" s="39">
        <v>100</v>
      </c>
      <c r="D28" s="39">
        <v>313</v>
      </c>
      <c r="E28" s="39">
        <v>198</v>
      </c>
      <c r="F28" s="39">
        <v>162</v>
      </c>
      <c r="G28" s="39">
        <v>184</v>
      </c>
      <c r="H28" s="39">
        <v>197</v>
      </c>
      <c r="I28" s="39">
        <v>171</v>
      </c>
      <c r="J28" s="39">
        <v>160</v>
      </c>
      <c r="K28" s="39">
        <v>1547</v>
      </c>
      <c r="L28" s="21"/>
      <c r="M28" s="21"/>
      <c r="N28" s="21"/>
      <c r="O28" s="73" t="s">
        <v>99</v>
      </c>
      <c r="P28" s="69">
        <v>0</v>
      </c>
      <c r="Q28" s="69">
        <v>0</v>
      </c>
      <c r="R28" s="69">
        <v>0</v>
      </c>
      <c r="T28" s="88" t="s">
        <v>141</v>
      </c>
      <c r="U28" s="18">
        <v>510</v>
      </c>
      <c r="V28" s="18">
        <v>465</v>
      </c>
      <c r="W28" s="18">
        <v>974</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1042</v>
      </c>
      <c r="C30" s="40">
        <v>1780</v>
      </c>
      <c r="D30" s="40">
        <v>3592</v>
      </c>
      <c r="E30" s="40">
        <v>2586</v>
      </c>
      <c r="F30" s="40">
        <v>2194</v>
      </c>
      <c r="G30" s="40">
        <v>2089</v>
      </c>
      <c r="H30" s="40">
        <v>1786</v>
      </c>
      <c r="I30" s="40">
        <v>994</v>
      </c>
      <c r="J30" s="40">
        <v>435</v>
      </c>
      <c r="K30" s="40">
        <v>16509</v>
      </c>
      <c r="L30" s="18"/>
      <c r="M30" s="18"/>
      <c r="N30" s="18"/>
      <c r="O30" s="73" t="s">
        <v>102</v>
      </c>
      <c r="P30" s="69">
        <v>11</v>
      </c>
      <c r="Q30" s="69">
        <v>4</v>
      </c>
      <c r="R30" s="69">
        <v>15</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3</v>
      </c>
      <c r="Q31" s="69">
        <v>9</v>
      </c>
      <c r="R31" s="69">
        <v>8</v>
      </c>
      <c r="T31" s="88" t="s">
        <v>143</v>
      </c>
      <c r="U31" s="18">
        <v>56</v>
      </c>
      <c r="V31" s="18">
        <v>69</v>
      </c>
      <c r="W31" s="18">
        <v>125</v>
      </c>
    </row>
    <row r="32" spans="1:23" ht="9.9499999999999993" customHeight="1" x14ac:dyDescent="0.25">
      <c r="A32" s="41" t="s">
        <v>69</v>
      </c>
      <c r="L32" s="18"/>
      <c r="M32" s="18"/>
      <c r="N32" s="18"/>
      <c r="O32" s="73" t="s">
        <v>107</v>
      </c>
      <c r="P32" s="69">
        <v>13</v>
      </c>
      <c r="Q32" s="69">
        <v>8</v>
      </c>
      <c r="R32" s="69">
        <v>21</v>
      </c>
      <c r="T32" s="88" t="s">
        <v>144</v>
      </c>
      <c r="U32" s="18">
        <v>3</v>
      </c>
      <c r="V32" s="18">
        <v>6</v>
      </c>
      <c r="W32" s="18">
        <v>8</v>
      </c>
    </row>
    <row r="33" spans="1:23" ht="9.9499999999999993" customHeight="1" x14ac:dyDescent="0.25">
      <c r="L33" s="18"/>
      <c r="M33" s="18"/>
      <c r="N33" s="18"/>
      <c r="O33" s="74" t="s">
        <v>31</v>
      </c>
      <c r="P33" s="71">
        <v>79</v>
      </c>
      <c r="Q33" s="71">
        <v>59</v>
      </c>
      <c r="R33" s="71">
        <v>132</v>
      </c>
      <c r="T33" s="88" t="s">
        <v>145</v>
      </c>
      <c r="U33" s="18">
        <v>6</v>
      </c>
      <c r="V33" s="18">
        <v>4</v>
      </c>
      <c r="W33" s="18">
        <v>6</v>
      </c>
    </row>
    <row r="34" spans="1:23" x14ac:dyDescent="0.25">
      <c r="A34" s="8" t="s">
        <v>70</v>
      </c>
      <c r="L34" s="21"/>
      <c r="M34" s="21"/>
      <c r="N34" s="21"/>
      <c r="O34" s="68" t="s">
        <v>112</v>
      </c>
      <c r="T34" s="23" t="s">
        <v>31</v>
      </c>
      <c r="U34" s="21">
        <v>60</v>
      </c>
      <c r="V34" s="21">
        <v>77</v>
      </c>
      <c r="W34" s="21">
        <v>138</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12</v>
      </c>
      <c r="Q37" s="69">
        <v>5</v>
      </c>
      <c r="R37" s="69">
        <v>18</v>
      </c>
      <c r="T37" s="88" t="s">
        <v>147</v>
      </c>
      <c r="U37" s="18">
        <v>4922</v>
      </c>
      <c r="V37" s="18">
        <v>5339</v>
      </c>
      <c r="W37" s="18">
        <v>10258</v>
      </c>
    </row>
    <row r="38" spans="1:23" x14ac:dyDescent="0.25">
      <c r="A38" s="99" t="s">
        <v>81</v>
      </c>
      <c r="B38" s="103">
        <f>SUM(B28:D28)</f>
        <v>478</v>
      </c>
      <c r="C38" s="103">
        <f>SUM(B13:D13)</f>
        <v>1226</v>
      </c>
      <c r="D38" s="103">
        <f>SUM(B14:D18)</f>
        <v>2089</v>
      </c>
      <c r="E38" s="104">
        <f>SUM(B19:D21)</f>
        <v>1031</v>
      </c>
      <c r="F38" s="104">
        <f>SUM(B22:D26)</f>
        <v>1585</v>
      </c>
      <c r="G38" s="103">
        <f>SUM(B38:F38)</f>
        <v>6409</v>
      </c>
      <c r="H38" s="105">
        <f>SUM(C38:F38)</f>
        <v>5931</v>
      </c>
      <c r="L38" s="18"/>
      <c r="M38" s="18"/>
      <c r="N38" s="18"/>
      <c r="O38" s="73" t="s">
        <v>103</v>
      </c>
      <c r="P38" s="69">
        <v>3</v>
      </c>
      <c r="Q38" s="69">
        <v>12</v>
      </c>
      <c r="R38" s="69">
        <v>19</v>
      </c>
      <c r="T38" s="88" t="s">
        <v>148</v>
      </c>
      <c r="U38" s="18">
        <v>3837</v>
      </c>
      <c r="V38" s="18">
        <v>3910</v>
      </c>
      <c r="W38" s="18">
        <v>7745</v>
      </c>
    </row>
    <row r="39" spans="1:23" x14ac:dyDescent="0.25">
      <c r="A39" s="99" t="s">
        <v>82</v>
      </c>
      <c r="B39" s="103">
        <f>SUM(C28:D28)</f>
        <v>413</v>
      </c>
      <c r="C39" s="103">
        <f>SUM(C13:D13)</f>
        <v>776</v>
      </c>
      <c r="D39" s="103">
        <f>SUM(C14:D18)</f>
        <v>1587</v>
      </c>
      <c r="E39" s="104">
        <f>SUM(C19:D21)</f>
        <v>1013</v>
      </c>
      <c r="F39" s="104">
        <f>SUM(C22:D26)</f>
        <v>1585</v>
      </c>
      <c r="G39" s="103">
        <f t="shared" ref="G39:G41" si="0">SUM(B39:F39)</f>
        <v>5374</v>
      </c>
      <c r="H39" s="105">
        <f t="shared" ref="H39:H41" si="1">SUM(C39:F39)</f>
        <v>4961</v>
      </c>
      <c r="L39" s="18"/>
      <c r="M39" s="18"/>
      <c r="N39" s="18" t="e">
        <f>+H50:H51+H76:H98</f>
        <v>#VALUE!</v>
      </c>
      <c r="O39" s="73" t="s">
        <v>107</v>
      </c>
      <c r="P39" s="69">
        <v>11</v>
      </c>
      <c r="Q39" s="69">
        <v>4</v>
      </c>
      <c r="R39" s="69">
        <v>16</v>
      </c>
      <c r="T39" s="10"/>
      <c r="U39" s="39"/>
      <c r="V39" s="39"/>
      <c r="W39" s="39"/>
    </row>
    <row r="40" spans="1:23" ht="14.45" customHeight="1" x14ac:dyDescent="0.25">
      <c r="A40" s="106" t="s">
        <v>83</v>
      </c>
      <c r="B40" s="107">
        <f>SUM(E28:F28)</f>
        <v>360</v>
      </c>
      <c r="C40" s="107">
        <f>SUM(E13:F13)</f>
        <v>380</v>
      </c>
      <c r="D40" s="107">
        <f>SUM(E14:F18)</f>
        <v>699</v>
      </c>
      <c r="E40" s="108">
        <f>SUM(E19:F21)</f>
        <v>710</v>
      </c>
      <c r="F40" s="108">
        <f>SUM(E22:F26)</f>
        <v>2643</v>
      </c>
      <c r="G40" s="103">
        <f t="shared" si="0"/>
        <v>4792</v>
      </c>
      <c r="H40" s="105">
        <f t="shared" si="1"/>
        <v>4432</v>
      </c>
      <c r="L40" s="22"/>
      <c r="M40" s="22"/>
      <c r="N40" s="22"/>
      <c r="O40" s="74" t="s">
        <v>31</v>
      </c>
      <c r="P40" s="71">
        <v>30</v>
      </c>
      <c r="Q40" s="71">
        <v>26</v>
      </c>
      <c r="R40" s="71">
        <v>55</v>
      </c>
      <c r="T40" s="10" t="s">
        <v>149</v>
      </c>
      <c r="U40" s="39"/>
      <c r="V40" s="39"/>
      <c r="W40" s="39"/>
    </row>
    <row r="41" spans="1:23" x14ac:dyDescent="0.25">
      <c r="A41" s="99" t="s">
        <v>84</v>
      </c>
      <c r="B41" s="103">
        <f>SUM(G28:J28)</f>
        <v>712</v>
      </c>
      <c r="C41" s="103">
        <f>SUM(G13:J13)</f>
        <v>274</v>
      </c>
      <c r="D41" s="103">
        <f>SUM(G14:J18)</f>
        <v>1619</v>
      </c>
      <c r="E41" s="104">
        <f>SUM(G19:J21)</f>
        <v>1052</v>
      </c>
      <c r="F41" s="104">
        <f>SUM(G22:J26)</f>
        <v>1665</v>
      </c>
      <c r="G41" s="103">
        <f t="shared" si="0"/>
        <v>5322</v>
      </c>
      <c r="H41" s="105">
        <f t="shared" si="1"/>
        <v>4610</v>
      </c>
      <c r="L41" s="25"/>
      <c r="M41" s="25"/>
      <c r="N41" s="25"/>
      <c r="O41" s="68" t="s">
        <v>113</v>
      </c>
      <c r="P41" s="69">
        <v>29</v>
      </c>
      <c r="Q41" s="69">
        <v>20</v>
      </c>
      <c r="R41" s="69">
        <v>44</v>
      </c>
      <c r="T41" s="88" t="s">
        <v>150</v>
      </c>
      <c r="U41" s="18">
        <v>6690</v>
      </c>
      <c r="V41" s="18">
        <v>7002</v>
      </c>
      <c r="W41" s="18">
        <v>13691</v>
      </c>
    </row>
    <row r="42" spans="1:23" x14ac:dyDescent="0.25">
      <c r="A42" s="109" t="s">
        <v>92</v>
      </c>
      <c r="B42" s="107">
        <f>B38+SUM(B40:B41)</f>
        <v>1550</v>
      </c>
      <c r="C42" s="107">
        <f t="shared" ref="C42:H42" si="2">C38+SUM(C40:C41)</f>
        <v>1880</v>
      </c>
      <c r="D42" s="107">
        <f t="shared" si="2"/>
        <v>4407</v>
      </c>
      <c r="E42" s="107">
        <f t="shared" si="2"/>
        <v>2793</v>
      </c>
      <c r="F42" s="107">
        <f t="shared" si="2"/>
        <v>5893</v>
      </c>
      <c r="G42" s="107">
        <f t="shared" si="2"/>
        <v>16523</v>
      </c>
      <c r="H42" s="110">
        <f t="shared" si="2"/>
        <v>14973</v>
      </c>
      <c r="L42" s="18"/>
      <c r="M42" s="18"/>
      <c r="N42" s="18"/>
      <c r="O42" s="70" t="s">
        <v>114</v>
      </c>
      <c r="P42" s="71">
        <v>132</v>
      </c>
      <c r="Q42" s="71">
        <v>102</v>
      </c>
      <c r="R42" s="71">
        <v>234</v>
      </c>
      <c r="T42" s="88" t="s">
        <v>151</v>
      </c>
      <c r="U42" s="18">
        <v>2077</v>
      </c>
      <c r="V42" s="18">
        <v>2260</v>
      </c>
      <c r="W42" s="18">
        <v>4337</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6663</v>
      </c>
      <c r="V44" s="18">
        <v>7206</v>
      </c>
      <c r="W44" s="18">
        <v>13873</v>
      </c>
    </row>
    <row r="45" spans="1:23" x14ac:dyDescent="0.25">
      <c r="A45" s="114" t="s">
        <v>126</v>
      </c>
      <c r="B45" s="103">
        <f>SUM(W14:W24)</f>
        <v>19351</v>
      </c>
      <c r="C45" s="103"/>
      <c r="D45" s="103"/>
      <c r="E45" s="112"/>
      <c r="F45" s="113"/>
      <c r="G45" s="103"/>
      <c r="H45" s="105"/>
      <c r="L45" s="18"/>
      <c r="M45" s="18"/>
      <c r="N45" s="18"/>
      <c r="O45" s="68" t="s">
        <v>116</v>
      </c>
      <c r="P45" s="69">
        <v>11</v>
      </c>
      <c r="Q45" s="69">
        <v>10</v>
      </c>
      <c r="R45" s="69">
        <v>21</v>
      </c>
      <c r="T45" s="10"/>
      <c r="U45" s="39"/>
      <c r="V45" s="39"/>
      <c r="W45" s="39"/>
    </row>
    <row r="46" spans="1:23" x14ac:dyDescent="0.25">
      <c r="A46" s="106" t="s">
        <v>74</v>
      </c>
      <c r="B46" s="107">
        <f>SUM(W16:W24)</f>
        <v>16498</v>
      </c>
      <c r="C46" s="107"/>
      <c r="D46" s="107"/>
      <c r="E46" s="115"/>
      <c r="F46" s="115"/>
      <c r="G46" s="107"/>
      <c r="H46" s="110"/>
      <c r="L46" s="27"/>
      <c r="M46" s="27"/>
      <c r="N46" s="27"/>
      <c r="O46" s="68" t="s">
        <v>117</v>
      </c>
      <c r="P46" s="69">
        <v>8</v>
      </c>
      <c r="Q46" s="69">
        <v>0</v>
      </c>
      <c r="R46" s="69">
        <v>5</v>
      </c>
      <c r="T46" s="41" t="s">
        <v>153</v>
      </c>
      <c r="U46" s="39"/>
      <c r="V46" s="39"/>
      <c r="W46" s="39"/>
    </row>
    <row r="47" spans="1:23" x14ac:dyDescent="0.25">
      <c r="A47" s="106" t="s">
        <v>75</v>
      </c>
      <c r="B47" s="104">
        <f>SUM(W17:W24)</f>
        <v>15456</v>
      </c>
      <c r="C47" s="104"/>
      <c r="D47" s="104"/>
      <c r="E47" s="115"/>
      <c r="F47" s="115"/>
      <c r="G47" s="104"/>
      <c r="H47" s="116"/>
      <c r="L47" s="27"/>
      <c r="M47" s="27"/>
      <c r="N47" s="27"/>
      <c r="O47" s="68" t="s">
        <v>118</v>
      </c>
      <c r="P47" s="69">
        <v>0</v>
      </c>
      <c r="Q47" s="69">
        <v>0</v>
      </c>
      <c r="R47" s="69">
        <v>5</v>
      </c>
      <c r="T47" s="8" t="s">
        <v>154</v>
      </c>
      <c r="U47" s="39"/>
      <c r="V47" s="39"/>
      <c r="W47" s="39"/>
    </row>
    <row r="48" spans="1:23" x14ac:dyDescent="0.25">
      <c r="A48" s="117"/>
      <c r="B48" s="104"/>
      <c r="C48" s="104"/>
      <c r="D48" s="104"/>
      <c r="E48" s="115"/>
      <c r="F48" s="115"/>
      <c r="G48" s="104"/>
      <c r="H48" s="116"/>
      <c r="L48" s="27"/>
      <c r="M48" s="27"/>
      <c r="N48" s="27"/>
      <c r="O48" s="70" t="s">
        <v>119</v>
      </c>
      <c r="P48" s="71">
        <v>18</v>
      </c>
      <c r="Q48" s="71">
        <v>13</v>
      </c>
      <c r="R48" s="71">
        <v>28</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8.5907085388009341E-2</v>
      </c>
      <c r="C50" s="53" t="s">
        <v>165</v>
      </c>
      <c r="D50" s="53"/>
      <c r="E50" s="53" t="s">
        <v>166</v>
      </c>
      <c r="F50" s="124">
        <f>R27/(R23+R42+R48)</f>
        <v>1.1679211004412146E-2</v>
      </c>
      <c r="G50" s="53"/>
      <c r="H50" s="122"/>
      <c r="L50" s="25"/>
      <c r="M50" s="25"/>
      <c r="N50" s="25"/>
      <c r="O50" s="56" t="s">
        <v>120</v>
      </c>
      <c r="P50" s="69">
        <v>271</v>
      </c>
      <c r="Q50" s="69">
        <v>284</v>
      </c>
      <c r="R50" s="69">
        <v>555</v>
      </c>
      <c r="T50" s="8" t="s">
        <v>157</v>
      </c>
      <c r="U50" s="39"/>
      <c r="V50" s="39"/>
      <c r="W50" s="39"/>
    </row>
    <row r="51" spans="1:23" x14ac:dyDescent="0.25">
      <c r="A51" s="123" t="s">
        <v>98</v>
      </c>
      <c r="B51" s="124">
        <f>(R12+R27+R40+R46)/(R23+R42+R48)</f>
        <v>0.12886062808201401</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344</v>
      </c>
      <c r="Q52" s="69">
        <v>524</v>
      </c>
      <c r="R52" s="69">
        <v>861</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6.0280221570544149E-2</v>
      </c>
      <c r="D54" s="125"/>
      <c r="E54" s="125"/>
      <c r="F54" s="125"/>
      <c r="G54" s="125"/>
      <c r="H54" s="126"/>
      <c r="O54" s="56" t="s">
        <v>122</v>
      </c>
      <c r="P54" s="69">
        <v>40</v>
      </c>
      <c r="Q54" s="69">
        <v>35</v>
      </c>
      <c r="R54" s="69">
        <v>78</v>
      </c>
      <c r="T54" s="91" t="s">
        <v>161</v>
      </c>
      <c r="U54" s="90"/>
      <c r="V54" s="90"/>
      <c r="W54" s="90"/>
    </row>
    <row r="55" spans="1:23" x14ac:dyDescent="0.25">
      <c r="A55" s="128" t="s">
        <v>169</v>
      </c>
      <c r="B55" s="125"/>
      <c r="C55" s="132">
        <f>R50/B46</f>
        <v>3.3640441265607952E-2</v>
      </c>
      <c r="D55" s="125"/>
      <c r="E55" s="125"/>
      <c r="F55" s="125"/>
      <c r="G55" s="125"/>
      <c r="H55" s="126"/>
      <c r="T55" s="8" t="s">
        <v>162</v>
      </c>
      <c r="U55" s="90"/>
      <c r="V55" s="90"/>
      <c r="W55" s="90"/>
    </row>
    <row r="56" spans="1:23" x14ac:dyDescent="0.25">
      <c r="A56" s="128" t="s">
        <v>170</v>
      </c>
      <c r="B56" s="125"/>
      <c r="C56" s="132">
        <f>R50/B47</f>
        <v>3.5908385093167704E-2</v>
      </c>
      <c r="D56" s="125"/>
      <c r="E56" s="125"/>
      <c r="F56" s="125"/>
      <c r="G56" s="125"/>
      <c r="H56" s="126"/>
      <c r="O56" s="75" t="s">
        <v>31</v>
      </c>
      <c r="P56" s="76">
        <v>4744</v>
      </c>
      <c r="Q56" s="76">
        <v>4465</v>
      </c>
      <c r="R56" s="76">
        <v>9207</v>
      </c>
      <c r="T56" s="8" t="s">
        <v>163</v>
      </c>
      <c r="U56" s="90"/>
      <c r="V56" s="90"/>
      <c r="W56" s="90"/>
    </row>
    <row r="57" spans="1:23" ht="15.75" thickBot="1" x14ac:dyDescent="0.3">
      <c r="A57" s="129" t="s">
        <v>171</v>
      </c>
      <c r="B57" s="130"/>
      <c r="C57" s="133">
        <f>R50/B45</f>
        <v>2.8680688336520075E-2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0B21BD66-00ED-4DEC-94CA-A83AA4BBDF41}"/>
    <hyperlink ref="J3" r:id="rId1" tooltip="Personal Income" xr:uid="{54C6B079-41D0-48A1-912B-A79F12EAD9AF}"/>
    <hyperlink ref="K4" r:id="rId2" tooltip="Age" xr:uid="{64D4EF3A-5F24-46AD-BF3B-E031DDD8EB53}"/>
    <hyperlink ref="K5" r:id="rId3" tooltip="Sex" xr:uid="{5DFF6B8B-E4C1-4F7F-BC2E-C4565505C2D2}"/>
    <hyperlink ref="K1" location="'List of Tables (1) '!A1" tooltip="List of tables" display="List of tables" xr:uid="{929A02B2-6B6F-4233-B488-121EC570BD19}"/>
    <hyperlink ref="R3" r:id="rId4" tooltip="Method of Travel to Work" xr:uid="{DF430A03-F556-4A1F-8D5C-8D00A1B49268}"/>
    <hyperlink ref="R4" r:id="rId5" tooltip="Sex" xr:uid="{956547AB-9A18-4E8B-9ECD-143CC459792B}"/>
    <hyperlink ref="R1" location="'List of Tables (1) '!A1" tooltip="List of tables" display="List of tables" xr:uid="{8E54F82D-1A02-4E4C-8896-1C078BE85680}"/>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BA072-B63E-4685-B865-CEC43C29A552}">
  <dimension ref="A1:W70"/>
  <sheetViews>
    <sheetView topLeftCell="A30" workbookViewId="0">
      <selection activeCell="A36" sqref="A36:H57"/>
    </sheetView>
  </sheetViews>
  <sheetFormatPr defaultRowHeight="15" x14ac:dyDescent="0.25"/>
  <cols>
    <col min="1" max="1" width="12.28515625" customWidth="1"/>
    <col min="3" max="3" width="13" customWidth="1"/>
    <col min="4" max="4" width="14.28515625" customWidth="1"/>
    <col min="5" max="5" width="13.85546875" customWidth="1"/>
    <col min="7" max="7" width="12" customWidth="1"/>
    <col min="8" max="8" width="14" customWidth="1"/>
    <col min="15" max="15" width="22" customWidth="1"/>
    <col min="16" max="16" width="13.5703125" customWidth="1"/>
    <col min="17" max="17" width="11.7109375" customWidth="1"/>
    <col min="18" max="18" width="11.85546875" customWidth="1"/>
    <col min="20" max="20" width="47.7109375" style="136" customWidth="1"/>
    <col min="21" max="23" width="18.7109375" style="136" customWidth="1"/>
  </cols>
  <sheetData>
    <row r="1" spans="1:23" x14ac:dyDescent="0.25">
      <c r="A1" s="1" t="s">
        <v>0</v>
      </c>
      <c r="B1" s="10"/>
      <c r="C1" s="10"/>
      <c r="D1" s="10"/>
      <c r="E1" s="3"/>
      <c r="F1" s="3"/>
      <c r="G1" s="3"/>
      <c r="H1" s="3"/>
      <c r="I1" s="3"/>
      <c r="J1" s="3"/>
      <c r="K1" s="4" t="s">
        <v>1</v>
      </c>
      <c r="L1" s="3"/>
      <c r="M1" s="3"/>
      <c r="N1" s="4"/>
      <c r="O1" s="54" t="s">
        <v>0</v>
      </c>
      <c r="P1" s="55"/>
      <c r="Q1" s="56"/>
      <c r="R1" s="4" t="s">
        <v>1</v>
      </c>
      <c r="T1" s="1" t="s">
        <v>0</v>
      </c>
      <c r="U1" s="81"/>
      <c r="V1" s="81"/>
      <c r="W1" s="4" t="s">
        <v>1</v>
      </c>
    </row>
    <row r="2" spans="1:23" x14ac:dyDescent="0.25">
      <c r="A2" s="5" t="s">
        <v>172</v>
      </c>
      <c r="B2" s="10"/>
      <c r="C2" s="10"/>
      <c r="D2" s="10"/>
      <c r="E2" s="3"/>
      <c r="F2" s="3"/>
      <c r="G2" s="3"/>
      <c r="H2" s="3"/>
      <c r="I2" s="3"/>
      <c r="J2" s="33"/>
      <c r="K2" s="6" t="s">
        <v>3</v>
      </c>
      <c r="L2" s="3"/>
      <c r="M2" s="3"/>
      <c r="N2" s="6"/>
      <c r="O2" s="57" t="s">
        <v>172</v>
      </c>
      <c r="P2" s="55"/>
      <c r="Q2" s="58"/>
      <c r="R2" s="6" t="s">
        <v>3</v>
      </c>
      <c r="T2" s="5" t="s">
        <v>172</v>
      </c>
      <c r="U2" s="81"/>
      <c r="V2" s="81"/>
      <c r="W2" s="6"/>
    </row>
    <row r="3" spans="1:23" x14ac:dyDescent="0.25">
      <c r="A3" s="3"/>
      <c r="B3" s="3"/>
      <c r="C3" s="3"/>
      <c r="D3" s="3"/>
      <c r="E3" s="3"/>
      <c r="F3" s="3"/>
      <c r="G3" s="3"/>
      <c r="H3" s="3"/>
      <c r="I3" s="3"/>
      <c r="J3" s="155" t="s">
        <v>42</v>
      </c>
      <c r="K3" s="155"/>
      <c r="L3" s="9"/>
      <c r="M3" s="10"/>
      <c r="N3" s="34"/>
      <c r="O3" s="56"/>
      <c r="P3" s="56"/>
      <c r="Q3" s="58"/>
      <c r="R3" s="4" t="s">
        <v>93</v>
      </c>
      <c r="T3" s="5"/>
      <c r="U3" s="81"/>
      <c r="V3" s="81"/>
      <c r="W3" s="34"/>
    </row>
    <row r="4" spans="1:23" x14ac:dyDescent="0.25">
      <c r="A4" s="12" t="s">
        <v>71</v>
      </c>
      <c r="B4" s="3"/>
      <c r="C4" s="3"/>
      <c r="D4" s="3"/>
      <c r="E4" s="3"/>
      <c r="F4" s="3"/>
      <c r="G4" s="3"/>
      <c r="H4" s="3"/>
      <c r="I4" s="3"/>
      <c r="J4" s="33"/>
      <c r="K4" s="34" t="s">
        <v>4</v>
      </c>
      <c r="L4" s="3"/>
      <c r="M4" s="10"/>
      <c r="N4" s="34"/>
      <c r="O4" s="59" t="s">
        <v>94</v>
      </c>
      <c r="P4" s="60"/>
      <c r="Q4" s="60"/>
      <c r="R4" s="4" t="s">
        <v>6</v>
      </c>
      <c r="T4" s="82" t="s">
        <v>127</v>
      </c>
      <c r="U4" s="81"/>
      <c r="V4" s="81"/>
      <c r="W4" s="4"/>
    </row>
    <row r="5" spans="1:23" x14ac:dyDescent="0.25">
      <c r="A5" s="10" t="s">
        <v>43</v>
      </c>
      <c r="B5" s="12"/>
      <c r="C5" s="12"/>
      <c r="D5" s="12"/>
      <c r="E5" s="12"/>
      <c r="F5" s="3"/>
      <c r="G5" s="3"/>
      <c r="H5" s="3"/>
      <c r="I5" s="3"/>
      <c r="J5" s="12"/>
      <c r="K5" s="34" t="s">
        <v>6</v>
      </c>
      <c r="L5" s="3"/>
      <c r="M5" s="3"/>
      <c r="N5" s="3"/>
      <c r="O5" s="61" t="s">
        <v>95</v>
      </c>
      <c r="P5" s="61"/>
      <c r="Q5" s="56"/>
      <c r="R5" s="56"/>
      <c r="T5" s="1" t="s">
        <v>7</v>
      </c>
      <c r="U5" s="81"/>
      <c r="V5" s="81"/>
      <c r="W5" s="4"/>
    </row>
    <row r="6" spans="1:23" x14ac:dyDescent="0.25">
      <c r="A6" s="3"/>
      <c r="B6" s="3"/>
      <c r="C6" s="3"/>
      <c r="D6" s="3"/>
      <c r="E6" s="3"/>
      <c r="F6" s="3"/>
      <c r="G6" s="3"/>
      <c r="H6" s="3"/>
      <c r="I6" s="3"/>
      <c r="J6" s="3"/>
      <c r="K6" s="3"/>
      <c r="L6" s="3"/>
      <c r="M6" s="3"/>
      <c r="N6" s="3"/>
      <c r="O6" s="56"/>
      <c r="P6" s="56"/>
      <c r="Q6" s="56"/>
      <c r="R6" s="56"/>
      <c r="T6" s="83"/>
      <c r="U6" s="84"/>
      <c r="V6" s="84"/>
      <c r="W6" s="84"/>
    </row>
    <row r="7" spans="1:23" x14ac:dyDescent="0.25">
      <c r="A7" s="3"/>
      <c r="B7" s="3"/>
      <c r="C7" s="3"/>
      <c r="D7" s="3"/>
      <c r="E7" s="3"/>
      <c r="F7" s="3"/>
      <c r="G7" s="3"/>
      <c r="H7" s="3"/>
      <c r="I7" s="3"/>
      <c r="J7" s="3"/>
      <c r="K7" s="3"/>
      <c r="L7" s="14"/>
      <c r="M7" s="14"/>
      <c r="N7" s="4"/>
      <c r="O7" s="62"/>
      <c r="P7" s="62"/>
      <c r="Q7" s="62"/>
      <c r="R7" s="63"/>
      <c r="T7" s="83"/>
      <c r="U7" s="84"/>
      <c r="V7" s="84"/>
      <c r="W7" s="84"/>
    </row>
    <row r="8" spans="1:23" x14ac:dyDescent="0.25">
      <c r="A8" s="3"/>
      <c r="B8" s="156" t="s">
        <v>4</v>
      </c>
      <c r="C8" s="156"/>
      <c r="D8" s="156"/>
      <c r="E8" s="156"/>
      <c r="F8" s="156"/>
      <c r="G8" s="156"/>
      <c r="H8" s="156"/>
      <c r="I8" s="156"/>
      <c r="J8" s="156"/>
      <c r="K8" s="3"/>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547</v>
      </c>
      <c r="Q11" s="69">
        <v>546</v>
      </c>
      <c r="R11" s="69">
        <v>1090</v>
      </c>
      <c r="T11" s="1" t="s">
        <v>128</v>
      </c>
      <c r="U11" s="18">
        <v>39594</v>
      </c>
      <c r="V11" s="18">
        <v>40002</v>
      </c>
      <c r="W11" s="18">
        <v>79602</v>
      </c>
    </row>
    <row r="12" spans="1:23" x14ac:dyDescent="0.25">
      <c r="A12" s="42"/>
      <c r="B12" s="10"/>
      <c r="C12" s="10"/>
      <c r="D12" s="10"/>
      <c r="E12" s="10"/>
      <c r="F12" s="10"/>
      <c r="G12" s="10"/>
      <c r="H12" s="10"/>
      <c r="I12" s="10"/>
      <c r="J12" s="10"/>
      <c r="K12" s="10"/>
      <c r="L12" s="18"/>
      <c r="M12" s="18"/>
      <c r="N12" s="18"/>
      <c r="O12" s="68" t="s">
        <v>98</v>
      </c>
      <c r="P12" s="69">
        <v>388</v>
      </c>
      <c r="Q12" s="69">
        <v>156</v>
      </c>
      <c r="R12" s="69">
        <v>542</v>
      </c>
      <c r="T12" s="1"/>
      <c r="U12" s="39"/>
      <c r="V12" s="39"/>
      <c r="W12" s="39"/>
    </row>
    <row r="13" spans="1:23" x14ac:dyDescent="0.25">
      <c r="A13" s="38" t="s">
        <v>55</v>
      </c>
      <c r="B13" s="39">
        <v>2040</v>
      </c>
      <c r="C13" s="39">
        <v>552</v>
      </c>
      <c r="D13" s="39">
        <v>1264</v>
      </c>
      <c r="E13" s="39">
        <v>927</v>
      </c>
      <c r="F13" s="39">
        <v>672</v>
      </c>
      <c r="G13" s="39">
        <v>916</v>
      </c>
      <c r="H13" s="39">
        <v>308</v>
      </c>
      <c r="I13" s="39">
        <v>80</v>
      </c>
      <c r="J13" s="39">
        <v>25</v>
      </c>
      <c r="K13" s="39">
        <v>6790</v>
      </c>
      <c r="L13" s="18"/>
      <c r="M13" s="18"/>
      <c r="N13" s="18"/>
      <c r="O13" s="68" t="s">
        <v>99</v>
      </c>
      <c r="P13" s="69">
        <v>3</v>
      </c>
      <c r="Q13" s="69">
        <v>3</v>
      </c>
      <c r="R13" s="69">
        <v>9</v>
      </c>
      <c r="T13" s="1" t="s">
        <v>129</v>
      </c>
      <c r="U13" s="39"/>
      <c r="V13" s="39"/>
      <c r="W13" s="39"/>
    </row>
    <row r="14" spans="1:23" x14ac:dyDescent="0.25">
      <c r="A14" s="38" t="s">
        <v>68</v>
      </c>
      <c r="B14" s="39">
        <v>987</v>
      </c>
      <c r="C14" s="39">
        <v>284</v>
      </c>
      <c r="D14" s="39">
        <v>371</v>
      </c>
      <c r="E14" s="39">
        <v>286</v>
      </c>
      <c r="F14" s="39">
        <v>212</v>
      </c>
      <c r="G14" s="39">
        <v>266</v>
      </c>
      <c r="H14" s="39">
        <v>176</v>
      </c>
      <c r="I14" s="39">
        <v>52</v>
      </c>
      <c r="J14" s="39">
        <v>11</v>
      </c>
      <c r="K14" s="39">
        <v>2652</v>
      </c>
      <c r="L14" s="18"/>
      <c r="M14" s="18"/>
      <c r="N14" s="18"/>
      <c r="O14" s="68" t="s">
        <v>100</v>
      </c>
      <c r="P14" s="69">
        <v>3</v>
      </c>
      <c r="Q14" s="69">
        <v>3</v>
      </c>
      <c r="R14" s="69">
        <v>3</v>
      </c>
      <c r="T14" s="87" t="s">
        <v>12</v>
      </c>
      <c r="U14" s="18">
        <v>3588</v>
      </c>
      <c r="V14" s="18">
        <v>3368</v>
      </c>
      <c r="W14" s="18">
        <v>6961</v>
      </c>
    </row>
    <row r="15" spans="1:23" x14ac:dyDescent="0.25">
      <c r="A15" s="38" t="s">
        <v>56</v>
      </c>
      <c r="B15" s="39">
        <v>534</v>
      </c>
      <c r="C15" s="39">
        <v>578</v>
      </c>
      <c r="D15" s="39">
        <v>745</v>
      </c>
      <c r="E15" s="39">
        <v>557</v>
      </c>
      <c r="F15" s="39">
        <v>511</v>
      </c>
      <c r="G15" s="39">
        <v>611</v>
      </c>
      <c r="H15" s="39">
        <v>507</v>
      </c>
      <c r="I15" s="39">
        <v>222</v>
      </c>
      <c r="J15" s="39">
        <v>57</v>
      </c>
      <c r="K15" s="39">
        <v>4315</v>
      </c>
      <c r="L15" s="18"/>
      <c r="M15" s="18"/>
      <c r="N15" s="18"/>
      <c r="O15" s="68" t="s">
        <v>101</v>
      </c>
      <c r="P15" s="69">
        <v>38</v>
      </c>
      <c r="Q15" s="69">
        <v>15</v>
      </c>
      <c r="R15" s="69">
        <v>51</v>
      </c>
      <c r="T15" s="87" t="s">
        <v>130</v>
      </c>
      <c r="U15" s="18">
        <v>5499</v>
      </c>
      <c r="V15" s="18">
        <v>5271</v>
      </c>
      <c r="W15" s="18">
        <v>10765</v>
      </c>
    </row>
    <row r="16" spans="1:23" x14ac:dyDescent="0.25">
      <c r="A16" s="38" t="s">
        <v>57</v>
      </c>
      <c r="B16" s="39">
        <v>196</v>
      </c>
      <c r="C16" s="39">
        <v>346</v>
      </c>
      <c r="D16" s="39">
        <v>557</v>
      </c>
      <c r="E16" s="39">
        <v>504</v>
      </c>
      <c r="F16" s="39">
        <v>455</v>
      </c>
      <c r="G16" s="39">
        <v>540</v>
      </c>
      <c r="H16" s="39">
        <v>1161</v>
      </c>
      <c r="I16" s="39">
        <v>686</v>
      </c>
      <c r="J16" s="39">
        <v>169</v>
      </c>
      <c r="K16" s="39">
        <v>4608</v>
      </c>
      <c r="L16" s="21"/>
      <c r="M16" s="21"/>
      <c r="N16" s="21"/>
      <c r="O16" s="68" t="s">
        <v>102</v>
      </c>
      <c r="P16" s="69">
        <v>13827</v>
      </c>
      <c r="Q16" s="69">
        <v>11057</v>
      </c>
      <c r="R16" s="69">
        <v>24886</v>
      </c>
      <c r="T16" s="87" t="s">
        <v>131</v>
      </c>
      <c r="U16" s="18">
        <v>2361</v>
      </c>
      <c r="V16" s="18">
        <v>2331</v>
      </c>
      <c r="W16" s="18">
        <v>4691</v>
      </c>
    </row>
    <row r="17" spans="1:23" x14ac:dyDescent="0.25">
      <c r="A17" s="38" t="s">
        <v>58</v>
      </c>
      <c r="B17" s="39">
        <v>178</v>
      </c>
      <c r="C17" s="39">
        <v>384</v>
      </c>
      <c r="D17" s="39">
        <v>616</v>
      </c>
      <c r="E17" s="39">
        <v>517</v>
      </c>
      <c r="F17" s="39">
        <v>462</v>
      </c>
      <c r="G17" s="39">
        <v>505</v>
      </c>
      <c r="H17" s="39">
        <v>919</v>
      </c>
      <c r="I17" s="39">
        <v>532</v>
      </c>
      <c r="J17" s="39">
        <v>226</v>
      </c>
      <c r="K17" s="39">
        <v>4333</v>
      </c>
      <c r="L17" s="18"/>
      <c r="M17" s="18"/>
      <c r="N17" s="18"/>
      <c r="O17" s="68" t="s">
        <v>103</v>
      </c>
      <c r="P17" s="69">
        <v>832</v>
      </c>
      <c r="Q17" s="69">
        <v>837</v>
      </c>
      <c r="R17" s="69">
        <v>1664</v>
      </c>
      <c r="T17" s="87" t="s">
        <v>29</v>
      </c>
      <c r="U17" s="18">
        <v>2628</v>
      </c>
      <c r="V17" s="18">
        <v>2606</v>
      </c>
      <c r="W17" s="18">
        <v>5239</v>
      </c>
    </row>
    <row r="18" spans="1:23" x14ac:dyDescent="0.25">
      <c r="A18" s="38" t="s">
        <v>59</v>
      </c>
      <c r="B18" s="39">
        <v>182</v>
      </c>
      <c r="C18" s="39">
        <v>521</v>
      </c>
      <c r="D18" s="39">
        <v>836</v>
      </c>
      <c r="E18" s="39">
        <v>727</v>
      </c>
      <c r="F18" s="39">
        <v>591</v>
      </c>
      <c r="G18" s="39">
        <v>515</v>
      </c>
      <c r="H18" s="39">
        <v>615</v>
      </c>
      <c r="I18" s="39">
        <v>253</v>
      </c>
      <c r="J18" s="39">
        <v>69</v>
      </c>
      <c r="K18" s="39">
        <v>4304</v>
      </c>
      <c r="L18" s="18"/>
      <c r="M18" s="18"/>
      <c r="N18" s="18"/>
      <c r="O18" s="68" t="s">
        <v>104</v>
      </c>
      <c r="P18" s="69">
        <v>311</v>
      </c>
      <c r="Q18" s="69">
        <v>11</v>
      </c>
      <c r="R18" s="69">
        <v>326</v>
      </c>
      <c r="T18" s="88" t="s">
        <v>132</v>
      </c>
      <c r="U18" s="18">
        <v>6699</v>
      </c>
      <c r="V18" s="18">
        <v>7029</v>
      </c>
      <c r="W18" s="18">
        <v>13728</v>
      </c>
    </row>
    <row r="19" spans="1:23" x14ac:dyDescent="0.25">
      <c r="A19" s="38" t="s">
        <v>60</v>
      </c>
      <c r="B19" s="39">
        <v>96</v>
      </c>
      <c r="C19" s="39">
        <v>665</v>
      </c>
      <c r="D19" s="39">
        <v>1013</v>
      </c>
      <c r="E19" s="39">
        <v>737</v>
      </c>
      <c r="F19" s="39">
        <v>690</v>
      </c>
      <c r="G19" s="39">
        <v>540</v>
      </c>
      <c r="H19" s="39">
        <v>393</v>
      </c>
      <c r="I19" s="39">
        <v>161</v>
      </c>
      <c r="J19" s="39">
        <v>34</v>
      </c>
      <c r="K19" s="39">
        <v>4327</v>
      </c>
      <c r="L19" s="18"/>
      <c r="M19" s="18"/>
      <c r="N19" s="18"/>
      <c r="O19" s="68" t="s">
        <v>105</v>
      </c>
      <c r="P19" s="69">
        <v>151</v>
      </c>
      <c r="Q19" s="69">
        <v>11</v>
      </c>
      <c r="R19" s="69">
        <v>171</v>
      </c>
      <c r="T19" s="88" t="s">
        <v>133</v>
      </c>
      <c r="U19" s="18">
        <v>5770</v>
      </c>
      <c r="V19" s="18">
        <v>5550</v>
      </c>
      <c r="W19" s="18">
        <v>11323</v>
      </c>
    </row>
    <row r="20" spans="1:23" x14ac:dyDescent="0.25">
      <c r="A20" s="38" t="s">
        <v>61</v>
      </c>
      <c r="B20" s="39">
        <v>55</v>
      </c>
      <c r="C20" s="39">
        <v>626</v>
      </c>
      <c r="D20" s="39">
        <v>1457</v>
      </c>
      <c r="E20" s="39">
        <v>1039</v>
      </c>
      <c r="F20" s="39">
        <v>917</v>
      </c>
      <c r="G20" s="39">
        <v>719</v>
      </c>
      <c r="H20" s="39">
        <v>295</v>
      </c>
      <c r="I20" s="39">
        <v>71</v>
      </c>
      <c r="J20" s="39">
        <v>26</v>
      </c>
      <c r="K20" s="39">
        <v>5214</v>
      </c>
      <c r="L20" s="18"/>
      <c r="M20" s="18"/>
      <c r="N20" s="18"/>
      <c r="O20" s="68" t="s">
        <v>106</v>
      </c>
      <c r="P20" s="69">
        <v>83</v>
      </c>
      <c r="Q20" s="69">
        <v>25</v>
      </c>
      <c r="R20" s="69">
        <v>109</v>
      </c>
      <c r="T20" s="88" t="s">
        <v>134</v>
      </c>
      <c r="U20" s="18">
        <v>4829</v>
      </c>
      <c r="V20" s="18">
        <v>4872</v>
      </c>
      <c r="W20" s="18">
        <v>9694</v>
      </c>
    </row>
    <row r="21" spans="1:23" x14ac:dyDescent="0.25">
      <c r="A21" s="38" t="s">
        <v>62</v>
      </c>
      <c r="B21" s="39">
        <v>18</v>
      </c>
      <c r="C21" s="39">
        <v>467</v>
      </c>
      <c r="D21" s="39">
        <v>1830</v>
      </c>
      <c r="E21" s="39">
        <v>1248</v>
      </c>
      <c r="F21" s="39">
        <v>1129</v>
      </c>
      <c r="G21" s="39">
        <v>876</v>
      </c>
      <c r="H21" s="39">
        <v>259</v>
      </c>
      <c r="I21" s="39">
        <v>48</v>
      </c>
      <c r="J21" s="39">
        <v>17</v>
      </c>
      <c r="K21" s="39">
        <v>5895</v>
      </c>
      <c r="L21" s="18"/>
      <c r="M21" s="18"/>
      <c r="N21" s="18"/>
      <c r="O21" s="68" t="s">
        <v>107</v>
      </c>
      <c r="P21" s="69">
        <v>342</v>
      </c>
      <c r="Q21" s="69">
        <v>90</v>
      </c>
      <c r="R21" s="69">
        <v>430</v>
      </c>
      <c r="T21" s="88" t="s">
        <v>135</v>
      </c>
      <c r="U21" s="18">
        <v>3872</v>
      </c>
      <c r="V21" s="18">
        <v>4263</v>
      </c>
      <c r="W21" s="18">
        <v>8139</v>
      </c>
    </row>
    <row r="22" spans="1:23" x14ac:dyDescent="0.25">
      <c r="A22" s="38" t="s">
        <v>63</v>
      </c>
      <c r="B22" s="39">
        <v>3</v>
      </c>
      <c r="C22" s="39">
        <v>216</v>
      </c>
      <c r="D22" s="39">
        <v>1352</v>
      </c>
      <c r="E22" s="39">
        <v>991</v>
      </c>
      <c r="F22" s="39">
        <v>810</v>
      </c>
      <c r="G22" s="39">
        <v>531</v>
      </c>
      <c r="H22" s="39">
        <v>117</v>
      </c>
      <c r="I22" s="39">
        <v>17</v>
      </c>
      <c r="J22" s="39">
        <v>5</v>
      </c>
      <c r="K22" s="39">
        <v>4044</v>
      </c>
      <c r="L22" s="21"/>
      <c r="M22" s="21"/>
      <c r="N22" s="21"/>
      <c r="O22" s="68" t="s">
        <v>108</v>
      </c>
      <c r="P22" s="69">
        <v>204</v>
      </c>
      <c r="Q22" s="69">
        <v>204</v>
      </c>
      <c r="R22" s="69">
        <v>413</v>
      </c>
      <c r="T22" s="88" t="s">
        <v>136</v>
      </c>
      <c r="U22" s="18">
        <v>2753</v>
      </c>
      <c r="V22" s="18">
        <v>2823</v>
      </c>
      <c r="W22" s="18">
        <v>5577</v>
      </c>
    </row>
    <row r="23" spans="1:23" x14ac:dyDescent="0.25">
      <c r="A23" s="38" t="s">
        <v>64</v>
      </c>
      <c r="B23" s="39">
        <v>0</v>
      </c>
      <c r="C23" s="39">
        <v>112</v>
      </c>
      <c r="D23" s="39">
        <v>1057</v>
      </c>
      <c r="E23" s="39">
        <v>941</v>
      </c>
      <c r="F23" s="39">
        <v>760</v>
      </c>
      <c r="G23" s="39">
        <v>464</v>
      </c>
      <c r="H23" s="39">
        <v>91</v>
      </c>
      <c r="I23" s="39">
        <v>20</v>
      </c>
      <c r="J23" s="39">
        <v>0</v>
      </c>
      <c r="K23" s="39">
        <v>3445</v>
      </c>
      <c r="L23" s="18"/>
      <c r="M23" s="18"/>
      <c r="N23" s="18"/>
      <c r="O23" s="70" t="s">
        <v>109</v>
      </c>
      <c r="P23" s="71">
        <v>16732</v>
      </c>
      <c r="Q23" s="71">
        <v>12960</v>
      </c>
      <c r="R23" s="71">
        <v>29687</v>
      </c>
      <c r="T23" s="88" t="s">
        <v>137</v>
      </c>
      <c r="U23" s="18">
        <v>1225</v>
      </c>
      <c r="V23" s="18">
        <v>1342</v>
      </c>
      <c r="W23" s="18">
        <v>2567</v>
      </c>
    </row>
    <row r="24" spans="1:23" x14ac:dyDescent="0.25">
      <c r="A24" s="38" t="s">
        <v>65</v>
      </c>
      <c r="B24" s="39">
        <v>0</v>
      </c>
      <c r="C24" s="39">
        <v>45</v>
      </c>
      <c r="D24" s="39">
        <v>655</v>
      </c>
      <c r="E24" s="39">
        <v>621</v>
      </c>
      <c r="F24" s="39">
        <v>544</v>
      </c>
      <c r="G24" s="39">
        <v>337</v>
      </c>
      <c r="H24" s="39">
        <v>62</v>
      </c>
      <c r="I24" s="39">
        <v>3</v>
      </c>
      <c r="J24" s="39">
        <v>3</v>
      </c>
      <c r="K24" s="39">
        <v>2266</v>
      </c>
      <c r="L24" s="18"/>
      <c r="M24" s="18"/>
      <c r="N24" s="18"/>
      <c r="O24" s="72"/>
      <c r="P24" s="56"/>
      <c r="Q24" s="56"/>
      <c r="R24" s="56"/>
      <c r="T24" s="88" t="s">
        <v>138</v>
      </c>
      <c r="U24" s="18">
        <v>372</v>
      </c>
      <c r="V24" s="18">
        <v>542</v>
      </c>
      <c r="W24" s="18">
        <v>917</v>
      </c>
    </row>
    <row r="25" spans="1:23" x14ac:dyDescent="0.25">
      <c r="A25" s="38" t="s">
        <v>66</v>
      </c>
      <c r="B25" s="39">
        <v>0</v>
      </c>
      <c r="C25" s="39">
        <v>41</v>
      </c>
      <c r="D25" s="39">
        <v>794</v>
      </c>
      <c r="E25" s="39">
        <v>971</v>
      </c>
      <c r="F25" s="39">
        <v>859</v>
      </c>
      <c r="G25" s="39">
        <v>485</v>
      </c>
      <c r="H25" s="39">
        <v>84</v>
      </c>
      <c r="I25" s="39">
        <v>7</v>
      </c>
      <c r="J25" s="39">
        <v>6</v>
      </c>
      <c r="K25" s="39">
        <v>3249</v>
      </c>
      <c r="L25" s="18"/>
      <c r="M25" s="18"/>
      <c r="N25" s="18"/>
      <c r="O25" s="56" t="s">
        <v>110</v>
      </c>
      <c r="P25" s="56"/>
      <c r="Q25" s="56"/>
      <c r="R25" s="56"/>
      <c r="T25" s="10"/>
      <c r="U25" s="39"/>
      <c r="V25" s="39"/>
      <c r="W25" s="39"/>
    </row>
    <row r="26" spans="1:23" x14ac:dyDescent="0.25">
      <c r="A26" s="38" t="s">
        <v>67</v>
      </c>
      <c r="B26" s="39">
        <v>4</v>
      </c>
      <c r="C26" s="39">
        <v>16</v>
      </c>
      <c r="D26" s="39">
        <v>239</v>
      </c>
      <c r="E26" s="39">
        <v>442</v>
      </c>
      <c r="F26" s="39">
        <v>366</v>
      </c>
      <c r="G26" s="39">
        <v>197</v>
      </c>
      <c r="H26" s="39">
        <v>50</v>
      </c>
      <c r="I26" s="39">
        <v>19</v>
      </c>
      <c r="J26" s="39">
        <v>3</v>
      </c>
      <c r="K26" s="39">
        <v>1336</v>
      </c>
      <c r="L26" s="18"/>
      <c r="M26" s="18"/>
      <c r="N26" s="18"/>
      <c r="O26" s="68" t="s">
        <v>111</v>
      </c>
      <c r="P26" s="56"/>
      <c r="Q26" s="56"/>
      <c r="R26" s="56"/>
      <c r="T26" s="10" t="s">
        <v>139</v>
      </c>
      <c r="U26" s="39"/>
      <c r="V26" s="39"/>
      <c r="W26" s="39"/>
    </row>
    <row r="27" spans="1:23" x14ac:dyDescent="0.25">
      <c r="A27" s="3"/>
      <c r="B27" s="3"/>
      <c r="C27" s="3"/>
      <c r="D27" s="3"/>
      <c r="E27" s="3"/>
      <c r="F27" s="3"/>
      <c r="G27" s="3"/>
      <c r="H27" s="3"/>
      <c r="I27" s="3"/>
      <c r="J27" s="3"/>
      <c r="K27" s="3"/>
      <c r="L27" s="18"/>
      <c r="M27" s="18"/>
      <c r="N27" s="18"/>
      <c r="O27" s="73" t="s">
        <v>98</v>
      </c>
      <c r="P27" s="69">
        <v>244</v>
      </c>
      <c r="Q27" s="69">
        <v>211</v>
      </c>
      <c r="R27" s="69">
        <v>454</v>
      </c>
      <c r="T27" s="88" t="s">
        <v>140</v>
      </c>
      <c r="U27" s="18">
        <v>37458</v>
      </c>
      <c r="V27" s="18">
        <v>38703</v>
      </c>
      <c r="W27" s="18">
        <v>76154</v>
      </c>
    </row>
    <row r="28" spans="1:23" x14ac:dyDescent="0.25">
      <c r="A28" s="10" t="s">
        <v>73</v>
      </c>
      <c r="B28" s="39">
        <v>398</v>
      </c>
      <c r="C28" s="39">
        <v>388</v>
      </c>
      <c r="D28" s="39">
        <v>951</v>
      </c>
      <c r="E28" s="39">
        <v>812</v>
      </c>
      <c r="F28" s="39">
        <v>704</v>
      </c>
      <c r="G28" s="39">
        <v>641</v>
      </c>
      <c r="H28" s="39">
        <v>553</v>
      </c>
      <c r="I28" s="39">
        <v>392</v>
      </c>
      <c r="J28" s="39">
        <v>249</v>
      </c>
      <c r="K28" s="39">
        <v>5083</v>
      </c>
      <c r="L28" s="21"/>
      <c r="M28" s="21"/>
      <c r="N28" s="21"/>
      <c r="O28" s="73" t="s">
        <v>99</v>
      </c>
      <c r="P28" s="69">
        <v>0</v>
      </c>
      <c r="Q28" s="69">
        <v>0</v>
      </c>
      <c r="R28" s="69">
        <v>0</v>
      </c>
      <c r="T28" s="88" t="s">
        <v>141</v>
      </c>
      <c r="U28" s="18">
        <v>2139</v>
      </c>
      <c r="V28" s="18">
        <v>1303</v>
      </c>
      <c r="W28" s="18">
        <v>3441</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4691</v>
      </c>
      <c r="C30" s="40">
        <v>5239</v>
      </c>
      <c r="D30" s="40">
        <v>13728</v>
      </c>
      <c r="E30" s="40">
        <v>11323</v>
      </c>
      <c r="F30" s="40">
        <v>9694</v>
      </c>
      <c r="G30" s="40">
        <v>8139</v>
      </c>
      <c r="H30" s="40">
        <v>5577</v>
      </c>
      <c r="I30" s="40">
        <v>2567</v>
      </c>
      <c r="J30" s="40">
        <v>917</v>
      </c>
      <c r="K30" s="40">
        <v>61871</v>
      </c>
      <c r="L30" s="18"/>
      <c r="M30" s="18"/>
      <c r="N30" s="18"/>
      <c r="O30" s="73" t="s">
        <v>102</v>
      </c>
      <c r="P30" s="69">
        <v>195</v>
      </c>
      <c r="Q30" s="69">
        <v>245</v>
      </c>
      <c r="R30" s="69">
        <v>436</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38</v>
      </c>
      <c r="Q31" s="69">
        <v>51</v>
      </c>
      <c r="R31" s="69">
        <v>84</v>
      </c>
      <c r="T31" s="88" t="s">
        <v>143</v>
      </c>
      <c r="U31" s="18">
        <v>938</v>
      </c>
      <c r="V31" s="18">
        <v>1015</v>
      </c>
      <c r="W31" s="18">
        <v>1955</v>
      </c>
    </row>
    <row r="32" spans="1:23" x14ac:dyDescent="0.25">
      <c r="A32" s="41" t="s">
        <v>69</v>
      </c>
      <c r="B32" s="3"/>
      <c r="C32" s="3"/>
      <c r="D32" s="3"/>
      <c r="E32" s="3"/>
      <c r="F32" s="3"/>
      <c r="G32" s="3"/>
      <c r="H32" s="3"/>
      <c r="I32" s="3"/>
      <c r="J32" s="3"/>
      <c r="K32" s="3"/>
      <c r="L32" s="18"/>
      <c r="M32" s="18"/>
      <c r="N32" s="18"/>
      <c r="O32" s="73" t="s">
        <v>107</v>
      </c>
      <c r="P32" s="69">
        <v>20</v>
      </c>
      <c r="Q32" s="69">
        <v>7</v>
      </c>
      <c r="R32" s="69">
        <v>21</v>
      </c>
      <c r="T32" s="88" t="s">
        <v>144</v>
      </c>
      <c r="U32" s="18">
        <v>23</v>
      </c>
      <c r="V32" s="18">
        <v>27</v>
      </c>
      <c r="W32" s="18">
        <v>43</v>
      </c>
    </row>
    <row r="33" spans="1:23" x14ac:dyDescent="0.25">
      <c r="A33" s="3"/>
      <c r="B33" s="3"/>
      <c r="C33" s="3"/>
      <c r="D33" s="3"/>
      <c r="E33" s="3"/>
      <c r="F33" s="3"/>
      <c r="G33" s="3"/>
      <c r="H33" s="3"/>
      <c r="I33" s="3"/>
      <c r="J33" s="3"/>
      <c r="K33" s="3"/>
      <c r="L33" s="18"/>
      <c r="M33" s="18"/>
      <c r="N33" s="18"/>
      <c r="O33" s="74" t="s">
        <v>31</v>
      </c>
      <c r="P33" s="71">
        <v>490</v>
      </c>
      <c r="Q33" s="71">
        <v>508</v>
      </c>
      <c r="R33" s="71">
        <v>1000</v>
      </c>
      <c r="T33" s="88" t="s">
        <v>145</v>
      </c>
      <c r="U33" s="18">
        <v>12</v>
      </c>
      <c r="V33" s="18">
        <v>21</v>
      </c>
      <c r="W33" s="18">
        <v>32</v>
      </c>
    </row>
    <row r="34" spans="1:23" x14ac:dyDescent="0.25">
      <c r="A34" s="8" t="s">
        <v>70</v>
      </c>
      <c r="B34" s="3"/>
      <c r="C34" s="3"/>
      <c r="D34" s="3"/>
      <c r="E34" s="3"/>
      <c r="F34" s="3"/>
      <c r="G34" s="3"/>
      <c r="H34" s="3"/>
      <c r="I34" s="3"/>
      <c r="J34" s="3"/>
      <c r="K34" s="3"/>
      <c r="L34" s="21"/>
      <c r="M34" s="21"/>
      <c r="N34" s="21"/>
      <c r="O34" s="68" t="s">
        <v>112</v>
      </c>
      <c r="P34" s="56"/>
      <c r="Q34" s="56"/>
      <c r="R34" s="56"/>
      <c r="T34" s="23" t="s">
        <v>31</v>
      </c>
      <c r="U34" s="21">
        <v>968</v>
      </c>
      <c r="V34" s="21">
        <v>1064</v>
      </c>
      <c r="W34" s="21">
        <v>2029</v>
      </c>
    </row>
    <row r="35" spans="1:23" ht="15.75" thickBot="1" x14ac:dyDescent="0.3">
      <c r="A35" s="19"/>
      <c r="B35" s="18"/>
      <c r="C35" s="18"/>
      <c r="D35" s="18"/>
      <c r="E35" s="13"/>
      <c r="F35" s="19"/>
      <c r="G35" s="18"/>
      <c r="H35" s="18"/>
      <c r="I35" s="18"/>
      <c r="J35" s="10"/>
      <c r="K35" s="13"/>
      <c r="L35" s="18"/>
      <c r="M35" s="18"/>
      <c r="N35" s="18"/>
      <c r="O35" s="73" t="s">
        <v>99</v>
      </c>
      <c r="P35" s="69">
        <v>3</v>
      </c>
      <c r="Q35" s="69">
        <v>0</v>
      </c>
      <c r="R35" s="69">
        <v>3</v>
      </c>
      <c r="T35" s="10"/>
      <c r="U35" s="39"/>
      <c r="V35" s="39"/>
      <c r="W35" s="39"/>
    </row>
    <row r="36" spans="1:23" x14ac:dyDescent="0.25">
      <c r="A36" s="93"/>
      <c r="B36" s="94" t="s">
        <v>85</v>
      </c>
      <c r="C36" s="95"/>
      <c r="D36" s="95"/>
      <c r="E36" s="96"/>
      <c r="F36" s="97"/>
      <c r="G36" s="95"/>
      <c r="H36" s="98"/>
      <c r="I36" s="18"/>
      <c r="J36" s="10"/>
      <c r="K36" s="13"/>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I37" s="18"/>
      <c r="J37" s="10"/>
      <c r="K37" s="13"/>
      <c r="L37" s="18"/>
      <c r="M37" s="18"/>
      <c r="N37" s="18"/>
      <c r="O37" s="73" t="s">
        <v>102</v>
      </c>
      <c r="P37" s="69">
        <v>10</v>
      </c>
      <c r="Q37" s="69">
        <v>20</v>
      </c>
      <c r="R37" s="69">
        <v>28</v>
      </c>
      <c r="T37" s="88" t="s">
        <v>147</v>
      </c>
      <c r="U37" s="18">
        <v>23399</v>
      </c>
      <c r="V37" s="18">
        <v>23325</v>
      </c>
      <c r="W37" s="18">
        <v>46722</v>
      </c>
    </row>
    <row r="38" spans="1:23" x14ac:dyDescent="0.25">
      <c r="A38" s="99" t="s">
        <v>81</v>
      </c>
      <c r="B38" s="103">
        <f>SUM(B28:D28)</f>
        <v>1737</v>
      </c>
      <c r="C38" s="103">
        <f>SUM(B13:D13)</f>
        <v>3856</v>
      </c>
      <c r="D38" s="103">
        <f>SUM(B14:D18)</f>
        <v>7315</v>
      </c>
      <c r="E38" s="104">
        <f>SUM(B19:D21)</f>
        <v>6227</v>
      </c>
      <c r="F38" s="104">
        <f>SUM(B22:D26)</f>
        <v>4534</v>
      </c>
      <c r="G38" s="103">
        <f>SUM(B38:F38)</f>
        <v>23669</v>
      </c>
      <c r="H38" s="105">
        <f>SUM(C38:F38)</f>
        <v>21932</v>
      </c>
      <c r="I38" s="18"/>
      <c r="J38" s="10"/>
      <c r="K38" s="13"/>
      <c r="L38" s="18"/>
      <c r="M38" s="18"/>
      <c r="N38" s="18"/>
      <c r="O38" s="73" t="s">
        <v>103</v>
      </c>
      <c r="P38" s="69">
        <v>5</v>
      </c>
      <c r="Q38" s="69">
        <v>18</v>
      </c>
      <c r="R38" s="69">
        <v>25</v>
      </c>
      <c r="T38" s="88" t="s">
        <v>148</v>
      </c>
      <c r="U38" s="18">
        <v>13473</v>
      </c>
      <c r="V38" s="18">
        <v>14084</v>
      </c>
      <c r="W38" s="18">
        <v>27554</v>
      </c>
    </row>
    <row r="39" spans="1:23" x14ac:dyDescent="0.25">
      <c r="A39" s="99" t="s">
        <v>82</v>
      </c>
      <c r="B39" s="103">
        <f>SUM(C28:D28)</f>
        <v>1339</v>
      </c>
      <c r="C39" s="103">
        <f>SUM(C13:D13)</f>
        <v>1816</v>
      </c>
      <c r="D39" s="103">
        <f>SUM(C14:D18)</f>
        <v>5238</v>
      </c>
      <c r="E39" s="104">
        <f>SUM(C19:D21)</f>
        <v>6058</v>
      </c>
      <c r="F39" s="104">
        <f>SUM(C22:D26)</f>
        <v>4527</v>
      </c>
      <c r="G39" s="103">
        <f t="shared" ref="G39:G41" si="0">SUM(B39:F39)</f>
        <v>18978</v>
      </c>
      <c r="H39" s="105">
        <f t="shared" ref="H39:H41" si="1">SUM(C39:F39)</f>
        <v>17639</v>
      </c>
      <c r="I39" s="18"/>
      <c r="J39" s="10"/>
      <c r="K39" s="13"/>
      <c r="L39" s="18"/>
      <c r="M39" s="18"/>
      <c r="N39" s="18" t="e">
        <f>+H50:H51+H76:H98</f>
        <v>#VALUE!</v>
      </c>
      <c r="O39" s="73" t="s">
        <v>107</v>
      </c>
      <c r="P39" s="69">
        <v>7</v>
      </c>
      <c r="Q39" s="69">
        <v>3</v>
      </c>
      <c r="R39" s="69">
        <v>12</v>
      </c>
      <c r="T39" s="10"/>
      <c r="U39" s="39"/>
      <c r="V39" s="39"/>
      <c r="W39" s="39"/>
    </row>
    <row r="40" spans="1:23" x14ac:dyDescent="0.25">
      <c r="A40" s="106" t="s">
        <v>83</v>
      </c>
      <c r="B40" s="107">
        <f>SUM(E28:F28)</f>
        <v>1516</v>
      </c>
      <c r="C40" s="107">
        <f>SUM(E13:F13)</f>
        <v>1599</v>
      </c>
      <c r="D40" s="107">
        <f>SUM(E14:F18)</f>
        <v>4822</v>
      </c>
      <c r="E40" s="108">
        <f>SUM(E19:F21)</f>
        <v>5760</v>
      </c>
      <c r="F40" s="108">
        <f>SUM(E22:F26)</f>
        <v>7305</v>
      </c>
      <c r="G40" s="103">
        <f t="shared" si="0"/>
        <v>21002</v>
      </c>
      <c r="H40" s="105">
        <f t="shared" si="1"/>
        <v>19486</v>
      </c>
      <c r="I40" s="21"/>
      <c r="J40" s="22"/>
      <c r="K40" s="23"/>
      <c r="L40" s="22"/>
      <c r="M40" s="22"/>
      <c r="N40" s="22"/>
      <c r="O40" s="74" t="s">
        <v>31</v>
      </c>
      <c r="P40" s="71">
        <v>32</v>
      </c>
      <c r="Q40" s="71">
        <v>35</v>
      </c>
      <c r="R40" s="71">
        <v>70</v>
      </c>
      <c r="T40" s="10" t="s">
        <v>149</v>
      </c>
      <c r="U40" s="39"/>
      <c r="V40" s="39"/>
      <c r="W40" s="39"/>
    </row>
    <row r="41" spans="1:23" x14ac:dyDescent="0.25">
      <c r="A41" s="99" t="s">
        <v>84</v>
      </c>
      <c r="B41" s="103">
        <f>SUM(G28:J28)</f>
        <v>1835</v>
      </c>
      <c r="C41" s="103">
        <f>SUM(G13:J13)</f>
        <v>1329</v>
      </c>
      <c r="D41" s="103">
        <f>SUM(G14:J18)</f>
        <v>8092</v>
      </c>
      <c r="E41" s="104">
        <f>SUM(G19:J21)</f>
        <v>3439</v>
      </c>
      <c r="F41" s="104">
        <f>SUM(G22:J26)</f>
        <v>2501</v>
      </c>
      <c r="G41" s="103">
        <f t="shared" si="0"/>
        <v>17196</v>
      </c>
      <c r="H41" s="105">
        <f t="shared" si="1"/>
        <v>15361</v>
      </c>
      <c r="I41" s="18"/>
      <c r="J41" s="10"/>
      <c r="K41" s="24"/>
      <c r="L41" s="25"/>
      <c r="M41" s="25"/>
      <c r="N41" s="25"/>
      <c r="O41" s="68" t="s">
        <v>113</v>
      </c>
      <c r="P41" s="69">
        <v>133</v>
      </c>
      <c r="Q41" s="69">
        <v>58</v>
      </c>
      <c r="R41" s="69">
        <v>186</v>
      </c>
      <c r="T41" s="88" t="s">
        <v>150</v>
      </c>
      <c r="U41" s="18">
        <v>29807</v>
      </c>
      <c r="V41" s="18">
        <v>29951</v>
      </c>
      <c r="W41" s="18">
        <v>59756</v>
      </c>
    </row>
    <row r="42" spans="1:23" x14ac:dyDescent="0.25">
      <c r="A42" s="109" t="s">
        <v>92</v>
      </c>
      <c r="B42" s="107">
        <f>B38+SUM(B40:B41)</f>
        <v>5088</v>
      </c>
      <c r="C42" s="107">
        <f t="shared" ref="C42:H42" si="2">C38+SUM(C40:C41)</f>
        <v>6784</v>
      </c>
      <c r="D42" s="107">
        <f t="shared" si="2"/>
        <v>20229</v>
      </c>
      <c r="E42" s="107">
        <f t="shared" si="2"/>
        <v>15426</v>
      </c>
      <c r="F42" s="107">
        <f t="shared" si="2"/>
        <v>14340</v>
      </c>
      <c r="G42" s="107">
        <f t="shared" si="2"/>
        <v>61867</v>
      </c>
      <c r="H42" s="110">
        <f t="shared" si="2"/>
        <v>56779</v>
      </c>
      <c r="I42" s="18"/>
      <c r="J42" s="10"/>
      <c r="K42" s="26"/>
      <c r="L42" s="18"/>
      <c r="M42" s="18"/>
      <c r="N42" s="18"/>
      <c r="O42" s="70" t="s">
        <v>114</v>
      </c>
      <c r="P42" s="71">
        <v>652</v>
      </c>
      <c r="Q42" s="71">
        <v>600</v>
      </c>
      <c r="R42" s="71">
        <v>1250</v>
      </c>
      <c r="T42" s="88" t="s">
        <v>151</v>
      </c>
      <c r="U42" s="18">
        <v>7247</v>
      </c>
      <c r="V42" s="18">
        <v>7672</v>
      </c>
      <c r="W42" s="18">
        <v>14919</v>
      </c>
    </row>
    <row r="43" spans="1:23" x14ac:dyDescent="0.25">
      <c r="A43" s="111"/>
      <c r="B43" s="103"/>
      <c r="C43" s="103"/>
      <c r="D43" s="103"/>
      <c r="E43" s="112"/>
      <c r="F43" s="113"/>
      <c r="G43" s="103"/>
      <c r="H43" s="105"/>
      <c r="I43" s="18"/>
      <c r="J43" s="10"/>
      <c r="K43" s="10"/>
      <c r="L43" s="18"/>
      <c r="M43" s="18"/>
      <c r="N43" s="18"/>
      <c r="O43" s="72"/>
      <c r="P43" s="56"/>
      <c r="Q43" s="56"/>
      <c r="R43" s="56"/>
      <c r="T43" s="10"/>
      <c r="U43" s="39"/>
      <c r="V43" s="39"/>
      <c r="W43" s="39"/>
    </row>
    <row r="44" spans="1:23" x14ac:dyDescent="0.25">
      <c r="A44" s="114" t="s">
        <v>125</v>
      </c>
      <c r="B44" s="103"/>
      <c r="C44" s="103"/>
      <c r="D44" s="103"/>
      <c r="E44" s="112"/>
      <c r="F44" s="113"/>
      <c r="G44" s="103"/>
      <c r="H44" s="105"/>
      <c r="I44" s="18"/>
      <c r="J44" s="10"/>
      <c r="K44" s="10"/>
      <c r="L44" s="18"/>
      <c r="M44" s="18"/>
      <c r="N44" s="18"/>
      <c r="O44" s="56" t="s">
        <v>115</v>
      </c>
      <c r="P44" s="56"/>
      <c r="Q44" s="56"/>
      <c r="R44" s="56"/>
      <c r="T44" s="10" t="s">
        <v>152</v>
      </c>
      <c r="U44" s="18">
        <v>31418</v>
      </c>
      <c r="V44" s="18">
        <v>31412</v>
      </c>
      <c r="W44" s="18">
        <v>62831</v>
      </c>
    </row>
    <row r="45" spans="1:23" x14ac:dyDescent="0.25">
      <c r="A45" s="114" t="s">
        <v>126</v>
      </c>
      <c r="B45" s="103">
        <f>SUM(W14:W24)</f>
        <v>79601</v>
      </c>
      <c r="C45" s="103"/>
      <c r="D45" s="103"/>
      <c r="E45" s="112"/>
      <c r="F45" s="113"/>
      <c r="G45" s="103"/>
      <c r="H45" s="105"/>
      <c r="I45" s="18"/>
      <c r="J45" s="10"/>
      <c r="K45" s="10"/>
      <c r="L45" s="18"/>
      <c r="M45" s="18"/>
      <c r="N45" s="18"/>
      <c r="O45" s="68" t="s">
        <v>116</v>
      </c>
      <c r="P45" s="69">
        <v>79</v>
      </c>
      <c r="Q45" s="69">
        <v>138</v>
      </c>
      <c r="R45" s="69">
        <v>214</v>
      </c>
      <c r="T45" s="10"/>
      <c r="U45" s="39"/>
      <c r="V45" s="39"/>
      <c r="W45" s="39"/>
    </row>
    <row r="46" spans="1:23" x14ac:dyDescent="0.25">
      <c r="A46" s="106" t="s">
        <v>74</v>
      </c>
      <c r="B46" s="107">
        <f>SUM(W16:W24)</f>
        <v>61875</v>
      </c>
      <c r="C46" s="107"/>
      <c r="D46" s="107"/>
      <c r="E46" s="115"/>
      <c r="F46" s="115"/>
      <c r="G46" s="107"/>
      <c r="H46" s="110"/>
      <c r="I46" s="21"/>
      <c r="J46" s="22"/>
      <c r="K46" s="22"/>
      <c r="L46" s="27"/>
      <c r="M46" s="27"/>
      <c r="N46" s="27"/>
      <c r="O46" s="68" t="s">
        <v>117</v>
      </c>
      <c r="P46" s="69">
        <v>9</v>
      </c>
      <c r="Q46" s="69">
        <v>4</v>
      </c>
      <c r="R46" s="69">
        <v>10</v>
      </c>
      <c r="T46" s="41" t="s">
        <v>153</v>
      </c>
      <c r="U46" s="39"/>
      <c r="V46" s="39"/>
      <c r="W46" s="39"/>
    </row>
    <row r="47" spans="1:23" x14ac:dyDescent="0.25">
      <c r="A47" s="106" t="s">
        <v>75</v>
      </c>
      <c r="B47" s="104">
        <f>SUM(W17:W24)</f>
        <v>57184</v>
      </c>
      <c r="C47" s="104"/>
      <c r="D47" s="104"/>
      <c r="E47" s="115"/>
      <c r="F47" s="115"/>
      <c r="G47" s="104"/>
      <c r="H47" s="116"/>
      <c r="I47" s="39"/>
      <c r="J47" s="22"/>
      <c r="K47" s="22"/>
      <c r="L47" s="27"/>
      <c r="M47" s="27"/>
      <c r="N47" s="27"/>
      <c r="O47" s="68" t="s">
        <v>118</v>
      </c>
      <c r="P47" s="69">
        <v>4</v>
      </c>
      <c r="Q47" s="69">
        <v>0</v>
      </c>
      <c r="R47" s="69">
        <v>4</v>
      </c>
      <c r="T47" s="8" t="s">
        <v>154</v>
      </c>
      <c r="U47" s="39"/>
      <c r="V47" s="39"/>
      <c r="W47" s="39"/>
    </row>
    <row r="48" spans="1:23" x14ac:dyDescent="0.25">
      <c r="A48" s="117"/>
      <c r="B48" s="104"/>
      <c r="C48" s="104"/>
      <c r="D48" s="104"/>
      <c r="E48" s="115"/>
      <c r="F48" s="115"/>
      <c r="G48" s="104"/>
      <c r="H48" s="116"/>
      <c r="I48" s="39"/>
      <c r="J48" s="22"/>
      <c r="K48" s="22"/>
      <c r="L48" s="27"/>
      <c r="M48" s="27"/>
      <c r="N48" s="27"/>
      <c r="O48" s="70" t="s">
        <v>119</v>
      </c>
      <c r="P48" s="71">
        <v>94</v>
      </c>
      <c r="Q48" s="71">
        <v>141</v>
      </c>
      <c r="R48" s="71">
        <v>233</v>
      </c>
      <c r="T48" s="8" t="s">
        <v>155</v>
      </c>
      <c r="U48" s="39"/>
      <c r="V48" s="39"/>
      <c r="W48" s="39"/>
    </row>
    <row r="49" spans="1:23" x14ac:dyDescent="0.25">
      <c r="A49" s="117" t="s">
        <v>164</v>
      </c>
      <c r="B49" s="50"/>
      <c r="C49" s="50"/>
      <c r="D49" s="50"/>
      <c r="E49" s="115"/>
      <c r="F49" s="115"/>
      <c r="G49" s="50"/>
      <c r="H49" s="118"/>
      <c r="I49" s="10"/>
      <c r="J49" s="20"/>
      <c r="K49" s="20"/>
      <c r="L49" s="22"/>
      <c r="M49" s="22"/>
      <c r="N49" s="22"/>
      <c r="O49" s="72"/>
      <c r="P49" s="56"/>
      <c r="Q49" s="56"/>
      <c r="R49" s="56"/>
      <c r="T49" s="8" t="s">
        <v>156</v>
      </c>
      <c r="U49" s="39"/>
      <c r="V49" s="39"/>
      <c r="W49" s="39"/>
    </row>
    <row r="50" spans="1:23" x14ac:dyDescent="0.25">
      <c r="A50" s="119" t="s">
        <v>97</v>
      </c>
      <c r="B50" s="120">
        <f>(R11+R33+R45)/(R23+R42+R48)</f>
        <v>7.3917228103946103E-2</v>
      </c>
      <c r="C50" s="53" t="s">
        <v>165</v>
      </c>
      <c r="D50" s="53"/>
      <c r="E50" s="53" t="s">
        <v>166</v>
      </c>
      <c r="F50" s="124">
        <f>R27/(R23+R42+R48)</f>
        <v>1.4565287135065769E-2</v>
      </c>
      <c r="G50" s="53"/>
      <c r="H50" s="122"/>
      <c r="I50" s="3"/>
      <c r="J50" s="51"/>
      <c r="K50" s="52"/>
      <c r="L50" s="25"/>
      <c r="M50" s="25"/>
      <c r="N50" s="25"/>
      <c r="O50" s="56" t="s">
        <v>120</v>
      </c>
      <c r="P50" s="69">
        <v>413</v>
      </c>
      <c r="Q50" s="69">
        <v>719</v>
      </c>
      <c r="R50" s="69">
        <v>1133</v>
      </c>
      <c r="T50" s="8" t="s">
        <v>157</v>
      </c>
      <c r="U50" s="39"/>
      <c r="V50" s="39"/>
      <c r="W50" s="39"/>
    </row>
    <row r="51" spans="1:23" x14ac:dyDescent="0.25">
      <c r="A51" s="123" t="s">
        <v>98</v>
      </c>
      <c r="B51" s="124">
        <f>(R12+R27+R40+R46)/(R23+R42+R48)</f>
        <v>3.4520372152710942E-2</v>
      </c>
      <c r="C51" s="134"/>
      <c r="D51" s="134"/>
      <c r="E51" s="134"/>
      <c r="F51" s="134"/>
      <c r="G51" s="125"/>
      <c r="H51" s="126"/>
      <c r="O51" s="56"/>
      <c r="P51" s="56"/>
      <c r="Q51" s="56"/>
      <c r="R51" s="56"/>
      <c r="T51" s="8" t="s">
        <v>158</v>
      </c>
      <c r="U51" s="90"/>
      <c r="V51" s="90"/>
      <c r="W51" s="90"/>
    </row>
    <row r="52" spans="1:23" x14ac:dyDescent="0.25">
      <c r="A52" s="127"/>
      <c r="B52" s="125"/>
      <c r="C52" s="125"/>
      <c r="D52" s="125"/>
      <c r="E52" s="125"/>
      <c r="F52" s="125"/>
      <c r="G52" s="125"/>
      <c r="H52" s="126"/>
      <c r="O52" s="56" t="s">
        <v>121</v>
      </c>
      <c r="P52" s="69">
        <v>1559</v>
      </c>
      <c r="Q52" s="69">
        <v>2049</v>
      </c>
      <c r="R52" s="69">
        <v>3612</v>
      </c>
      <c r="T52" s="8" t="s">
        <v>159</v>
      </c>
      <c r="U52" s="90"/>
      <c r="V52" s="90"/>
      <c r="W52" s="90"/>
    </row>
    <row r="53" spans="1:23" x14ac:dyDescent="0.25">
      <c r="A53" s="117" t="s">
        <v>167</v>
      </c>
      <c r="B53" s="125"/>
      <c r="C53" s="125"/>
      <c r="D53" s="125"/>
      <c r="E53" s="125"/>
      <c r="F53" s="125"/>
      <c r="G53" s="125"/>
      <c r="H53" s="126"/>
      <c r="O53" s="56"/>
      <c r="P53" s="56"/>
      <c r="Q53" s="56"/>
      <c r="R53" s="56"/>
      <c r="T53" s="8" t="s">
        <v>160</v>
      </c>
      <c r="U53" s="90"/>
      <c r="V53" s="90"/>
      <c r="W53" s="90"/>
    </row>
    <row r="54" spans="1:23" x14ac:dyDescent="0.25">
      <c r="A54" s="128" t="s">
        <v>168</v>
      </c>
      <c r="B54" s="125"/>
      <c r="C54" s="132">
        <f>(R50/R56)</f>
        <v>3.1224163589263075E-2</v>
      </c>
      <c r="D54" s="125"/>
      <c r="E54" s="125"/>
      <c r="F54" s="125"/>
      <c r="G54" s="125"/>
      <c r="H54" s="126"/>
      <c r="O54" s="56" t="s">
        <v>122</v>
      </c>
      <c r="P54" s="69">
        <v>215</v>
      </c>
      <c r="Q54" s="69">
        <v>160</v>
      </c>
      <c r="R54" s="69">
        <v>373</v>
      </c>
      <c r="T54" s="91" t="s">
        <v>161</v>
      </c>
      <c r="U54" s="90"/>
      <c r="V54" s="90"/>
      <c r="W54" s="90"/>
    </row>
    <row r="55" spans="1:23" x14ac:dyDescent="0.25">
      <c r="A55" s="128" t="s">
        <v>169</v>
      </c>
      <c r="B55" s="125"/>
      <c r="C55" s="132">
        <f>R50/B46</f>
        <v>1.8311111111111111E-2</v>
      </c>
      <c r="D55" s="125"/>
      <c r="E55" s="125"/>
      <c r="F55" s="125"/>
      <c r="G55" s="125"/>
      <c r="H55" s="126"/>
      <c r="O55" s="56"/>
      <c r="P55" s="56"/>
      <c r="Q55" s="56"/>
      <c r="R55" s="56"/>
      <c r="T55" s="8" t="s">
        <v>162</v>
      </c>
      <c r="U55" s="90"/>
      <c r="V55" s="90"/>
      <c r="W55" s="90"/>
    </row>
    <row r="56" spans="1:23" x14ac:dyDescent="0.25">
      <c r="A56" s="128" t="s">
        <v>170</v>
      </c>
      <c r="B56" s="125"/>
      <c r="C56" s="132">
        <f>R50/B47</f>
        <v>1.981323447118075E-2</v>
      </c>
      <c r="D56" s="125"/>
      <c r="E56" s="125"/>
      <c r="F56" s="125"/>
      <c r="G56" s="125"/>
      <c r="H56" s="126"/>
      <c r="O56" s="75" t="s">
        <v>31</v>
      </c>
      <c r="P56" s="76">
        <v>19668</v>
      </c>
      <c r="Q56" s="76">
        <v>16624</v>
      </c>
      <c r="R56" s="76">
        <v>36286</v>
      </c>
      <c r="T56" s="8" t="s">
        <v>163</v>
      </c>
      <c r="U56" s="90"/>
      <c r="V56" s="90"/>
      <c r="W56" s="90"/>
    </row>
    <row r="57" spans="1:23" ht="15.75" thickBot="1" x14ac:dyDescent="0.3">
      <c r="A57" s="129" t="s">
        <v>171</v>
      </c>
      <c r="B57" s="130"/>
      <c r="C57" s="133">
        <f>R50/B45</f>
        <v>1.4233489529026018E-2</v>
      </c>
      <c r="D57" s="130"/>
      <c r="E57" s="130"/>
      <c r="F57" s="130"/>
      <c r="G57" s="130"/>
      <c r="H57" s="131"/>
      <c r="O57" s="56"/>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O59" s="56"/>
      <c r="P59" s="56"/>
      <c r="Q59" s="56"/>
      <c r="R59" s="56"/>
      <c r="T59" s="160"/>
      <c r="U59" s="160"/>
      <c r="V59" s="160"/>
      <c r="W59" s="160"/>
    </row>
    <row r="60" spans="1:23" x14ac:dyDescent="0.25">
      <c r="O60" s="79" t="s">
        <v>123</v>
      </c>
      <c r="P60" s="56"/>
      <c r="Q60" s="56"/>
      <c r="R60" s="56"/>
      <c r="U60" s="10"/>
      <c r="V60" s="10"/>
      <c r="W60" s="10"/>
    </row>
    <row r="61" spans="1:23" x14ac:dyDescent="0.25">
      <c r="O61" s="80" t="s">
        <v>124</v>
      </c>
      <c r="P61" s="56"/>
      <c r="Q61" s="56"/>
      <c r="R61" s="56"/>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J3" r:id="rId1" tooltip="Personal Income" xr:uid="{CB7F8CFA-CD7A-4FB3-B0FB-4CE871403F5C}"/>
    <hyperlink ref="K4" r:id="rId2" tooltip="Age" xr:uid="{7442CC02-6F7B-4BCA-BA82-0827056C018F}"/>
    <hyperlink ref="K5" r:id="rId3" tooltip="Sex" xr:uid="{B3D501F0-560D-47DA-B0F5-1AE9A2CFDC2D}"/>
    <hyperlink ref="K1" location="'List of Tables (1) '!A1" tooltip="List of tables" display="List of tables" xr:uid="{C021AEAD-B40E-42C1-BA67-653CA3CC9CB1}"/>
    <hyperlink ref="R3" r:id="rId4" tooltip="Method of Travel to Work" xr:uid="{B7ED17B6-E11E-4256-8393-0112A54BE728}"/>
    <hyperlink ref="R4" r:id="rId5" tooltip="Sex" xr:uid="{1CAD02BA-0D6A-4E5A-8241-66AC5F8D465A}"/>
    <hyperlink ref="R1" location="'List of Tables (1) '!A1" tooltip="List of tables" display="List of tables" xr:uid="{72E8AB13-68E3-4A8C-AB7E-EAE7056DF1A2}"/>
    <hyperlink ref="W1" location="'List of Tables (1) '!A1" tooltip="List of tables" display="List of tables" xr:uid="{8A51DC55-1AEE-4A74-9E64-7005E6FFC1C0}"/>
  </hyperlinks>
  <pageMargins left="0.7" right="0.7" top="0.75" bottom="0.75" header="0.3" footer="0.3"/>
  <pageSetup paperSize="9" orientation="portrait" r:id="rId6"/>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AC1FF-097E-4AB2-BBD8-0B1D3779AD95}">
  <dimension ref="A1:W70"/>
  <sheetViews>
    <sheetView workbookViewId="0">
      <selection activeCell="O1" sqref="O1:R57"/>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207</v>
      </c>
      <c r="B2" s="10"/>
      <c r="C2" s="10"/>
      <c r="D2" s="10"/>
      <c r="J2" s="33"/>
      <c r="K2" s="6" t="s">
        <v>3</v>
      </c>
      <c r="L2" s="3"/>
      <c r="M2" s="3"/>
      <c r="N2" s="6"/>
      <c r="O2" s="57" t="s">
        <v>207</v>
      </c>
      <c r="P2" s="55"/>
      <c r="Q2" s="58"/>
      <c r="R2" s="6" t="s">
        <v>3</v>
      </c>
      <c r="T2" s="5" t="s">
        <v>207</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382</v>
      </c>
      <c r="Q11" s="69">
        <v>539</v>
      </c>
      <c r="R11" s="69">
        <v>923</v>
      </c>
      <c r="T11" s="1" t="s">
        <v>128</v>
      </c>
      <c r="U11" s="18">
        <v>66480</v>
      </c>
      <c r="V11" s="18">
        <v>67372</v>
      </c>
      <c r="W11" s="18">
        <v>133851</v>
      </c>
    </row>
    <row r="12" spans="1:23" ht="9.75" customHeight="1" x14ac:dyDescent="0.25">
      <c r="A12" s="42"/>
      <c r="B12" s="10"/>
      <c r="C12" s="10"/>
      <c r="D12" s="10"/>
      <c r="E12" s="10"/>
      <c r="F12" s="10"/>
      <c r="G12" s="10"/>
      <c r="H12" s="10"/>
      <c r="I12" s="10"/>
      <c r="J12" s="10"/>
      <c r="K12" s="10"/>
      <c r="L12" s="18"/>
      <c r="M12" s="18"/>
      <c r="N12" s="18"/>
      <c r="O12" s="68" t="s">
        <v>98</v>
      </c>
      <c r="P12" s="69">
        <v>931</v>
      </c>
      <c r="Q12" s="69">
        <v>600</v>
      </c>
      <c r="R12" s="69">
        <v>1532</v>
      </c>
      <c r="T12" s="1"/>
      <c r="U12" s="39"/>
      <c r="V12" s="39"/>
      <c r="W12" s="39"/>
    </row>
    <row r="13" spans="1:23" ht="9.9499999999999993" customHeight="1" x14ac:dyDescent="0.25">
      <c r="A13" s="38" t="s">
        <v>55</v>
      </c>
      <c r="B13" s="39">
        <v>4151</v>
      </c>
      <c r="C13" s="39">
        <v>943</v>
      </c>
      <c r="D13" s="39">
        <v>1754</v>
      </c>
      <c r="E13" s="39">
        <v>1441</v>
      </c>
      <c r="F13" s="39">
        <v>1219</v>
      </c>
      <c r="G13" s="39">
        <v>1328</v>
      </c>
      <c r="H13" s="39">
        <v>571</v>
      </c>
      <c r="I13" s="39">
        <v>164</v>
      </c>
      <c r="J13" s="39">
        <v>53</v>
      </c>
      <c r="K13" s="39">
        <v>11613</v>
      </c>
      <c r="L13" s="18"/>
      <c r="M13" s="18"/>
      <c r="N13" s="18"/>
      <c r="O13" s="68" t="s">
        <v>99</v>
      </c>
      <c r="P13" s="69">
        <v>9</v>
      </c>
      <c r="Q13" s="69">
        <v>0</v>
      </c>
      <c r="R13" s="69">
        <v>12</v>
      </c>
      <c r="T13" s="1" t="s">
        <v>129</v>
      </c>
      <c r="U13" s="39"/>
      <c r="V13" s="39"/>
      <c r="W13" s="39"/>
    </row>
    <row r="14" spans="1:23" ht="9.9499999999999993" customHeight="1" x14ac:dyDescent="0.25">
      <c r="A14" s="38" t="s">
        <v>68</v>
      </c>
      <c r="B14" s="39">
        <v>1855</v>
      </c>
      <c r="C14" s="39">
        <v>558</v>
      </c>
      <c r="D14" s="39">
        <v>536</v>
      </c>
      <c r="E14" s="39">
        <v>461</v>
      </c>
      <c r="F14" s="39">
        <v>368</v>
      </c>
      <c r="G14" s="39">
        <v>394</v>
      </c>
      <c r="H14" s="39">
        <v>264</v>
      </c>
      <c r="I14" s="39">
        <v>82</v>
      </c>
      <c r="J14" s="39">
        <v>18</v>
      </c>
      <c r="K14" s="39">
        <v>4532</v>
      </c>
      <c r="L14" s="18"/>
      <c r="M14" s="18"/>
      <c r="N14" s="18"/>
      <c r="O14" s="68" t="s">
        <v>100</v>
      </c>
      <c r="P14" s="69">
        <v>6</v>
      </c>
      <c r="Q14" s="69">
        <v>0</v>
      </c>
      <c r="R14" s="69">
        <v>3</v>
      </c>
      <c r="T14" s="87" t="s">
        <v>12</v>
      </c>
      <c r="U14" s="18">
        <v>5189</v>
      </c>
      <c r="V14" s="18">
        <v>4865</v>
      </c>
      <c r="W14" s="18">
        <v>10048</v>
      </c>
    </row>
    <row r="15" spans="1:23" ht="9.9499999999999993" customHeight="1" x14ac:dyDescent="0.25">
      <c r="A15" s="38" t="s">
        <v>56</v>
      </c>
      <c r="B15" s="39">
        <v>871</v>
      </c>
      <c r="C15" s="39">
        <v>991</v>
      </c>
      <c r="D15" s="39">
        <v>1142</v>
      </c>
      <c r="E15" s="39">
        <v>938</v>
      </c>
      <c r="F15" s="39">
        <v>843</v>
      </c>
      <c r="G15" s="39">
        <v>937</v>
      </c>
      <c r="H15" s="39">
        <v>835</v>
      </c>
      <c r="I15" s="39">
        <v>426</v>
      </c>
      <c r="J15" s="39">
        <v>96</v>
      </c>
      <c r="K15" s="39">
        <v>7088</v>
      </c>
      <c r="L15" s="18"/>
      <c r="M15" s="18"/>
      <c r="N15" s="18"/>
      <c r="O15" s="68" t="s">
        <v>101</v>
      </c>
      <c r="P15" s="69">
        <v>84</v>
      </c>
      <c r="Q15" s="69">
        <v>35</v>
      </c>
      <c r="R15" s="69">
        <v>118</v>
      </c>
      <c r="T15" s="87" t="s">
        <v>130</v>
      </c>
      <c r="U15" s="18">
        <v>9827</v>
      </c>
      <c r="V15" s="18">
        <v>9119</v>
      </c>
      <c r="W15" s="18">
        <v>18944</v>
      </c>
    </row>
    <row r="16" spans="1:23" ht="9.9499999999999993" customHeight="1" x14ac:dyDescent="0.25">
      <c r="A16" s="38" t="s">
        <v>57</v>
      </c>
      <c r="B16" s="39">
        <v>376</v>
      </c>
      <c r="C16" s="39">
        <v>668</v>
      </c>
      <c r="D16" s="39">
        <v>803</v>
      </c>
      <c r="E16" s="39">
        <v>822</v>
      </c>
      <c r="F16" s="39">
        <v>808</v>
      </c>
      <c r="G16" s="39">
        <v>931</v>
      </c>
      <c r="H16" s="39">
        <v>1799</v>
      </c>
      <c r="I16" s="39">
        <v>1026</v>
      </c>
      <c r="J16" s="39">
        <v>259</v>
      </c>
      <c r="K16" s="39">
        <v>7499</v>
      </c>
      <c r="L16" s="21"/>
      <c r="M16" s="21"/>
      <c r="N16" s="21"/>
      <c r="O16" s="68" t="s">
        <v>102</v>
      </c>
      <c r="P16" s="69">
        <v>23517</v>
      </c>
      <c r="Q16" s="69">
        <v>19764</v>
      </c>
      <c r="R16" s="69">
        <v>43278</v>
      </c>
      <c r="T16" s="87" t="s">
        <v>131</v>
      </c>
      <c r="U16" s="18">
        <v>4714</v>
      </c>
      <c r="V16" s="18">
        <v>4303</v>
      </c>
      <c r="W16" s="18">
        <v>9014</v>
      </c>
    </row>
    <row r="17" spans="1:23" ht="9.9499999999999993" customHeight="1" x14ac:dyDescent="0.25">
      <c r="A17" s="38" t="s">
        <v>58</v>
      </c>
      <c r="B17" s="39">
        <v>334</v>
      </c>
      <c r="C17" s="39">
        <v>687</v>
      </c>
      <c r="D17" s="39">
        <v>898</v>
      </c>
      <c r="E17" s="39">
        <v>829</v>
      </c>
      <c r="F17" s="39">
        <v>792</v>
      </c>
      <c r="G17" s="39">
        <v>832</v>
      </c>
      <c r="H17" s="39">
        <v>1292</v>
      </c>
      <c r="I17" s="39">
        <v>791</v>
      </c>
      <c r="J17" s="39">
        <v>276</v>
      </c>
      <c r="K17" s="39">
        <v>6728</v>
      </c>
      <c r="L17" s="18"/>
      <c r="M17" s="18"/>
      <c r="N17" s="18"/>
      <c r="O17" s="68" t="s">
        <v>103</v>
      </c>
      <c r="P17" s="69">
        <v>1392</v>
      </c>
      <c r="Q17" s="69">
        <v>1707</v>
      </c>
      <c r="R17" s="69">
        <v>3104</v>
      </c>
      <c r="T17" s="87" t="s">
        <v>29</v>
      </c>
      <c r="U17" s="18">
        <v>4670</v>
      </c>
      <c r="V17" s="18">
        <v>4716</v>
      </c>
      <c r="W17" s="18">
        <v>9391</v>
      </c>
    </row>
    <row r="18" spans="1:23" ht="9.9499999999999993" customHeight="1" x14ac:dyDescent="0.25">
      <c r="A18" s="38" t="s">
        <v>59</v>
      </c>
      <c r="B18" s="39">
        <v>308</v>
      </c>
      <c r="C18" s="39">
        <v>943</v>
      </c>
      <c r="D18" s="39">
        <v>1396</v>
      </c>
      <c r="E18" s="39">
        <v>1199</v>
      </c>
      <c r="F18" s="39">
        <v>1037</v>
      </c>
      <c r="G18" s="39">
        <v>890</v>
      </c>
      <c r="H18" s="39">
        <v>829</v>
      </c>
      <c r="I18" s="39">
        <v>365</v>
      </c>
      <c r="J18" s="39">
        <v>114</v>
      </c>
      <c r="K18" s="39">
        <v>7081</v>
      </c>
      <c r="L18" s="18"/>
      <c r="M18" s="18"/>
      <c r="N18" s="18"/>
      <c r="O18" s="68" t="s">
        <v>104</v>
      </c>
      <c r="P18" s="69">
        <v>592</v>
      </c>
      <c r="Q18" s="69">
        <v>22</v>
      </c>
      <c r="R18" s="69">
        <v>613</v>
      </c>
      <c r="T18" s="88" t="s">
        <v>132</v>
      </c>
      <c r="U18" s="18">
        <v>10314</v>
      </c>
      <c r="V18" s="18">
        <v>10825</v>
      </c>
      <c r="W18" s="18">
        <v>21137</v>
      </c>
    </row>
    <row r="19" spans="1:23" ht="9.9499999999999993" customHeight="1" x14ac:dyDescent="0.25">
      <c r="A19" s="38" t="s">
        <v>60</v>
      </c>
      <c r="B19" s="39">
        <v>162</v>
      </c>
      <c r="C19" s="39">
        <v>1013</v>
      </c>
      <c r="D19" s="39">
        <v>1658</v>
      </c>
      <c r="E19" s="39">
        <v>1336</v>
      </c>
      <c r="F19" s="39">
        <v>1330</v>
      </c>
      <c r="G19" s="39">
        <v>973</v>
      </c>
      <c r="H19" s="39">
        <v>533</v>
      </c>
      <c r="I19" s="39">
        <v>201</v>
      </c>
      <c r="J19" s="39">
        <v>72</v>
      </c>
      <c r="K19" s="39">
        <v>7275</v>
      </c>
      <c r="L19" s="18"/>
      <c r="M19" s="18"/>
      <c r="N19" s="18"/>
      <c r="O19" s="68" t="s">
        <v>105</v>
      </c>
      <c r="P19" s="69">
        <v>262</v>
      </c>
      <c r="Q19" s="69">
        <v>24</v>
      </c>
      <c r="R19" s="69">
        <v>287</v>
      </c>
      <c r="T19" s="88" t="s">
        <v>133</v>
      </c>
      <c r="U19" s="18">
        <v>9361</v>
      </c>
      <c r="V19" s="18">
        <v>9976</v>
      </c>
      <c r="W19" s="18">
        <v>19341</v>
      </c>
    </row>
    <row r="20" spans="1:23" ht="9.9499999999999993" customHeight="1" x14ac:dyDescent="0.25">
      <c r="A20" s="38" t="s">
        <v>61</v>
      </c>
      <c r="B20" s="39">
        <v>87</v>
      </c>
      <c r="C20" s="39">
        <v>1140</v>
      </c>
      <c r="D20" s="39">
        <v>2336</v>
      </c>
      <c r="E20" s="39">
        <v>1781</v>
      </c>
      <c r="F20" s="39">
        <v>1850</v>
      </c>
      <c r="G20" s="39">
        <v>1242</v>
      </c>
      <c r="H20" s="39">
        <v>410</v>
      </c>
      <c r="I20" s="39">
        <v>113</v>
      </c>
      <c r="J20" s="39">
        <v>46</v>
      </c>
      <c r="K20" s="39">
        <v>8992</v>
      </c>
      <c r="L20" s="18"/>
      <c r="M20" s="18"/>
      <c r="N20" s="18"/>
      <c r="O20" s="68" t="s">
        <v>106</v>
      </c>
      <c r="P20" s="69">
        <v>256</v>
      </c>
      <c r="Q20" s="69">
        <v>54</v>
      </c>
      <c r="R20" s="69">
        <v>311</v>
      </c>
      <c r="T20" s="88" t="s">
        <v>134</v>
      </c>
      <c r="U20" s="18">
        <v>9125</v>
      </c>
      <c r="V20" s="18">
        <v>9337</v>
      </c>
      <c r="W20" s="18">
        <v>18461</v>
      </c>
    </row>
    <row r="21" spans="1:23" ht="9.9499999999999993" customHeight="1" x14ac:dyDescent="0.25">
      <c r="A21" s="38" t="s">
        <v>62</v>
      </c>
      <c r="B21" s="39">
        <v>47</v>
      </c>
      <c r="C21" s="39">
        <v>794</v>
      </c>
      <c r="D21" s="39">
        <v>2829</v>
      </c>
      <c r="E21" s="39">
        <v>2273</v>
      </c>
      <c r="F21" s="39">
        <v>2164</v>
      </c>
      <c r="G21" s="39">
        <v>1462</v>
      </c>
      <c r="H21" s="39">
        <v>387</v>
      </c>
      <c r="I21" s="39">
        <v>101</v>
      </c>
      <c r="J21" s="39">
        <v>22</v>
      </c>
      <c r="K21" s="39">
        <v>10075</v>
      </c>
      <c r="L21" s="18"/>
      <c r="M21" s="18"/>
      <c r="N21" s="18"/>
      <c r="O21" s="68" t="s">
        <v>107</v>
      </c>
      <c r="P21" s="69">
        <v>662</v>
      </c>
      <c r="Q21" s="69">
        <v>161</v>
      </c>
      <c r="R21" s="69">
        <v>824</v>
      </c>
      <c r="T21" s="88" t="s">
        <v>135</v>
      </c>
      <c r="U21" s="18">
        <v>6766</v>
      </c>
      <c r="V21" s="18">
        <v>6941</v>
      </c>
      <c r="W21" s="18">
        <v>13699</v>
      </c>
    </row>
    <row r="22" spans="1:23" ht="9.9499999999999993" customHeight="1" x14ac:dyDescent="0.25">
      <c r="A22" s="38" t="s">
        <v>63</v>
      </c>
      <c r="B22" s="39">
        <v>12</v>
      </c>
      <c r="C22" s="39">
        <v>407</v>
      </c>
      <c r="D22" s="39">
        <v>2001</v>
      </c>
      <c r="E22" s="39">
        <v>1704</v>
      </c>
      <c r="F22" s="39">
        <v>1635</v>
      </c>
      <c r="G22" s="39">
        <v>989</v>
      </c>
      <c r="H22" s="39">
        <v>205</v>
      </c>
      <c r="I22" s="39">
        <v>29</v>
      </c>
      <c r="J22" s="39">
        <v>8</v>
      </c>
      <c r="K22" s="39">
        <v>6992</v>
      </c>
      <c r="L22" s="21"/>
      <c r="M22" s="21"/>
      <c r="N22" s="21"/>
      <c r="O22" s="68" t="s">
        <v>108</v>
      </c>
      <c r="P22" s="69">
        <v>511</v>
      </c>
      <c r="Q22" s="69">
        <v>473</v>
      </c>
      <c r="R22" s="69">
        <v>992</v>
      </c>
      <c r="T22" s="88" t="s">
        <v>136</v>
      </c>
      <c r="U22" s="18">
        <v>4103</v>
      </c>
      <c r="V22" s="18">
        <v>4358</v>
      </c>
      <c r="W22" s="18">
        <v>8463</v>
      </c>
    </row>
    <row r="23" spans="1:23" ht="9.9499999999999993" customHeight="1" x14ac:dyDescent="0.25">
      <c r="A23" s="38" t="s">
        <v>64</v>
      </c>
      <c r="B23" s="39">
        <v>3</v>
      </c>
      <c r="C23" s="39">
        <v>180</v>
      </c>
      <c r="D23" s="39">
        <v>1610</v>
      </c>
      <c r="E23" s="39">
        <v>1497</v>
      </c>
      <c r="F23" s="39">
        <v>1482</v>
      </c>
      <c r="G23" s="39">
        <v>879</v>
      </c>
      <c r="H23" s="39">
        <v>164</v>
      </c>
      <c r="I23" s="39">
        <v>11</v>
      </c>
      <c r="J23" s="39">
        <v>4</v>
      </c>
      <c r="K23" s="39">
        <v>5830</v>
      </c>
      <c r="L23" s="18"/>
      <c r="M23" s="18"/>
      <c r="N23" s="18"/>
      <c r="O23" s="70" t="s">
        <v>109</v>
      </c>
      <c r="P23" s="71">
        <v>28593</v>
      </c>
      <c r="Q23" s="71">
        <v>23393</v>
      </c>
      <c r="R23" s="71">
        <v>51988</v>
      </c>
      <c r="T23" s="88" t="s">
        <v>137</v>
      </c>
      <c r="U23" s="18">
        <v>1887</v>
      </c>
      <c r="V23" s="18">
        <v>2085</v>
      </c>
      <c r="W23" s="18">
        <v>3968</v>
      </c>
    </row>
    <row r="24" spans="1:23" ht="9.9499999999999993" customHeight="1" x14ac:dyDescent="0.25">
      <c r="A24" s="38" t="s">
        <v>65</v>
      </c>
      <c r="B24" s="39">
        <v>0</v>
      </c>
      <c r="C24" s="39">
        <v>100</v>
      </c>
      <c r="D24" s="39">
        <v>951</v>
      </c>
      <c r="E24" s="39">
        <v>1091</v>
      </c>
      <c r="F24" s="39">
        <v>1081</v>
      </c>
      <c r="G24" s="39">
        <v>583</v>
      </c>
      <c r="H24" s="39">
        <v>100</v>
      </c>
      <c r="I24" s="39">
        <v>15</v>
      </c>
      <c r="J24" s="39">
        <v>4</v>
      </c>
      <c r="K24" s="39">
        <v>3927</v>
      </c>
      <c r="L24" s="18"/>
      <c r="M24" s="18"/>
      <c r="N24" s="18"/>
      <c r="O24" s="72"/>
      <c r="T24" s="88" t="s">
        <v>138</v>
      </c>
      <c r="U24" s="18">
        <v>530</v>
      </c>
      <c r="V24" s="18">
        <v>853</v>
      </c>
      <c r="W24" s="18">
        <v>1381</v>
      </c>
    </row>
    <row r="25" spans="1:23" ht="9.9499999999999993" customHeight="1" x14ac:dyDescent="0.25">
      <c r="A25" s="38" t="s">
        <v>66</v>
      </c>
      <c r="B25" s="39">
        <v>5</v>
      </c>
      <c r="C25" s="39">
        <v>96</v>
      </c>
      <c r="D25" s="39">
        <v>1179</v>
      </c>
      <c r="E25" s="39">
        <v>1681</v>
      </c>
      <c r="F25" s="39">
        <v>1680</v>
      </c>
      <c r="G25" s="39">
        <v>822</v>
      </c>
      <c r="H25" s="39">
        <v>139</v>
      </c>
      <c r="I25" s="39">
        <v>14</v>
      </c>
      <c r="J25" s="39">
        <v>0</v>
      </c>
      <c r="K25" s="39">
        <v>5616</v>
      </c>
      <c r="L25" s="18"/>
      <c r="M25" s="18"/>
      <c r="N25" s="18"/>
      <c r="O25" s="56" t="s">
        <v>110</v>
      </c>
      <c r="T25" s="10"/>
      <c r="U25" s="39"/>
      <c r="V25" s="39"/>
      <c r="W25" s="39"/>
    </row>
    <row r="26" spans="1:23" ht="9.9499999999999993" customHeight="1" x14ac:dyDescent="0.25">
      <c r="A26" s="38" t="s">
        <v>67</v>
      </c>
      <c r="B26" s="39">
        <v>5</v>
      </c>
      <c r="C26" s="39">
        <v>30</v>
      </c>
      <c r="D26" s="39">
        <v>316</v>
      </c>
      <c r="E26" s="39">
        <v>709</v>
      </c>
      <c r="F26" s="39">
        <v>702</v>
      </c>
      <c r="G26" s="39">
        <v>360</v>
      </c>
      <c r="H26" s="39">
        <v>87</v>
      </c>
      <c r="I26" s="39">
        <v>18</v>
      </c>
      <c r="J26" s="39">
        <v>7</v>
      </c>
      <c r="K26" s="39">
        <v>2237</v>
      </c>
      <c r="L26" s="18"/>
      <c r="M26" s="18"/>
      <c r="N26" s="18"/>
      <c r="O26" s="68" t="s">
        <v>111</v>
      </c>
      <c r="T26" s="10" t="s">
        <v>139</v>
      </c>
      <c r="U26" s="39"/>
      <c r="V26" s="39"/>
      <c r="W26" s="39"/>
    </row>
    <row r="27" spans="1:23" ht="6.75" customHeight="1" x14ac:dyDescent="0.25">
      <c r="L27" s="18"/>
      <c r="M27" s="18"/>
      <c r="N27" s="18"/>
      <c r="O27" s="73" t="s">
        <v>98</v>
      </c>
      <c r="P27" s="69">
        <v>278</v>
      </c>
      <c r="Q27" s="69">
        <v>301</v>
      </c>
      <c r="R27" s="69">
        <v>578</v>
      </c>
      <c r="T27" s="88" t="s">
        <v>140</v>
      </c>
      <c r="U27" s="18">
        <v>62792</v>
      </c>
      <c r="V27" s="18">
        <v>65080</v>
      </c>
      <c r="W27" s="18">
        <v>127869</v>
      </c>
    </row>
    <row r="28" spans="1:23" ht="9.9499999999999993" customHeight="1" x14ac:dyDescent="0.25">
      <c r="A28" s="10" t="s">
        <v>73</v>
      </c>
      <c r="B28" s="39">
        <v>796</v>
      </c>
      <c r="C28" s="39">
        <v>828</v>
      </c>
      <c r="D28" s="39">
        <v>1732</v>
      </c>
      <c r="E28" s="39">
        <v>1583</v>
      </c>
      <c r="F28" s="39">
        <v>1472</v>
      </c>
      <c r="G28" s="39">
        <v>1085</v>
      </c>
      <c r="H28" s="39">
        <v>855</v>
      </c>
      <c r="I28" s="39">
        <v>600</v>
      </c>
      <c r="J28" s="39">
        <v>409</v>
      </c>
      <c r="K28" s="39">
        <v>9355</v>
      </c>
      <c r="L28" s="21"/>
      <c r="M28" s="21"/>
      <c r="N28" s="21"/>
      <c r="O28" s="73" t="s">
        <v>99</v>
      </c>
      <c r="P28" s="69">
        <v>0</v>
      </c>
      <c r="Q28" s="69">
        <v>0</v>
      </c>
      <c r="R28" s="69">
        <v>0</v>
      </c>
      <c r="T28" s="88" t="s">
        <v>141</v>
      </c>
      <c r="U28" s="18">
        <v>3688</v>
      </c>
      <c r="V28" s="18">
        <v>2289</v>
      </c>
      <c r="W28" s="18">
        <v>5978</v>
      </c>
    </row>
    <row r="29" spans="1:23" ht="9.75" customHeight="1" x14ac:dyDescent="0.25">
      <c r="A29" s="10"/>
      <c r="B29" s="39"/>
      <c r="C29" s="39"/>
      <c r="D29" s="39"/>
      <c r="E29" s="39"/>
      <c r="F29" s="39"/>
      <c r="G29" s="39"/>
      <c r="H29" s="39"/>
      <c r="I29" s="39"/>
      <c r="J29" s="39"/>
      <c r="K29" s="39"/>
      <c r="L29" s="18"/>
      <c r="M29" s="18"/>
      <c r="N29" s="18"/>
      <c r="O29" s="73" t="s">
        <v>100</v>
      </c>
      <c r="P29" s="69">
        <v>3</v>
      </c>
      <c r="Q29" s="69">
        <v>0</v>
      </c>
      <c r="R29" s="69">
        <v>3</v>
      </c>
      <c r="T29" s="10"/>
      <c r="U29" s="39"/>
      <c r="V29" s="39"/>
      <c r="W29" s="39"/>
    </row>
    <row r="30" spans="1:23" ht="9.9499999999999993" customHeight="1" x14ac:dyDescent="0.25">
      <c r="A30" s="26" t="s">
        <v>31</v>
      </c>
      <c r="B30" s="40">
        <v>9014</v>
      </c>
      <c r="C30" s="40">
        <v>9391</v>
      </c>
      <c r="D30" s="40">
        <v>21137</v>
      </c>
      <c r="E30" s="40">
        <v>19341</v>
      </c>
      <c r="F30" s="40">
        <v>18461</v>
      </c>
      <c r="G30" s="40">
        <v>13699</v>
      </c>
      <c r="H30" s="40">
        <v>8463</v>
      </c>
      <c r="I30" s="40">
        <v>3968</v>
      </c>
      <c r="J30" s="40">
        <v>1381</v>
      </c>
      <c r="K30" s="40">
        <v>104850</v>
      </c>
      <c r="L30" s="18"/>
      <c r="M30" s="18"/>
      <c r="N30" s="18"/>
      <c r="O30" s="73" t="s">
        <v>102</v>
      </c>
      <c r="P30" s="69">
        <v>371</v>
      </c>
      <c r="Q30" s="69">
        <v>392</v>
      </c>
      <c r="R30" s="69">
        <v>758</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37</v>
      </c>
      <c r="Q31" s="69">
        <v>56</v>
      </c>
      <c r="R31" s="69">
        <v>91</v>
      </c>
      <c r="T31" s="88" t="s">
        <v>143</v>
      </c>
      <c r="U31" s="18">
        <v>1728</v>
      </c>
      <c r="V31" s="18">
        <v>1915</v>
      </c>
      <c r="W31" s="18">
        <v>3637</v>
      </c>
    </row>
    <row r="32" spans="1:23" ht="9.9499999999999993" customHeight="1" x14ac:dyDescent="0.25">
      <c r="A32" s="41" t="s">
        <v>69</v>
      </c>
      <c r="L32" s="18"/>
      <c r="M32" s="18"/>
      <c r="N32" s="18"/>
      <c r="O32" s="73" t="s">
        <v>107</v>
      </c>
      <c r="P32" s="69">
        <v>14</v>
      </c>
      <c r="Q32" s="69">
        <v>3</v>
      </c>
      <c r="R32" s="69">
        <v>16</v>
      </c>
      <c r="T32" s="88" t="s">
        <v>144</v>
      </c>
      <c r="U32" s="18">
        <v>55</v>
      </c>
      <c r="V32" s="18">
        <v>46</v>
      </c>
      <c r="W32" s="18">
        <v>100</v>
      </c>
    </row>
    <row r="33" spans="1:23" ht="9.9499999999999993" customHeight="1" x14ac:dyDescent="0.25">
      <c r="L33" s="18"/>
      <c r="M33" s="18"/>
      <c r="N33" s="18"/>
      <c r="O33" s="74" t="s">
        <v>31</v>
      </c>
      <c r="P33" s="71">
        <v>696</v>
      </c>
      <c r="Q33" s="71">
        <v>744</v>
      </c>
      <c r="R33" s="71">
        <v>1442</v>
      </c>
      <c r="T33" s="88" t="s">
        <v>145</v>
      </c>
      <c r="U33" s="18">
        <v>30</v>
      </c>
      <c r="V33" s="18">
        <v>48</v>
      </c>
      <c r="W33" s="18">
        <v>74</v>
      </c>
    </row>
    <row r="34" spans="1:23" x14ac:dyDescent="0.25">
      <c r="A34" s="8" t="s">
        <v>70</v>
      </c>
      <c r="L34" s="21"/>
      <c r="M34" s="21"/>
      <c r="N34" s="21"/>
      <c r="O34" s="68" t="s">
        <v>112</v>
      </c>
      <c r="T34" s="23" t="s">
        <v>31</v>
      </c>
      <c r="U34" s="21">
        <v>1808</v>
      </c>
      <c r="V34" s="21">
        <v>2007</v>
      </c>
      <c r="W34" s="21">
        <v>3813</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62</v>
      </c>
      <c r="Q37" s="69">
        <v>80</v>
      </c>
      <c r="R37" s="69">
        <v>144</v>
      </c>
      <c r="T37" s="88" t="s">
        <v>147</v>
      </c>
      <c r="U37" s="18">
        <v>40253</v>
      </c>
      <c r="V37" s="18">
        <v>40311</v>
      </c>
      <c r="W37" s="18">
        <v>80565</v>
      </c>
    </row>
    <row r="38" spans="1:23" x14ac:dyDescent="0.25">
      <c r="A38" s="99" t="s">
        <v>81</v>
      </c>
      <c r="B38" s="103">
        <f>SUM(B28:D28)</f>
        <v>3356</v>
      </c>
      <c r="C38" s="103">
        <f>SUM(B13:D13)</f>
        <v>6848</v>
      </c>
      <c r="D38" s="103">
        <f>SUM(B14:D18)</f>
        <v>12366</v>
      </c>
      <c r="E38" s="104">
        <f>SUM(B19:D21)</f>
        <v>10066</v>
      </c>
      <c r="F38" s="104">
        <f>SUM(B22:D26)</f>
        <v>6895</v>
      </c>
      <c r="G38" s="103">
        <f>SUM(B38:F38)</f>
        <v>39531</v>
      </c>
      <c r="H38" s="105">
        <f>SUM(C38:F38)</f>
        <v>36175</v>
      </c>
      <c r="L38" s="18"/>
      <c r="M38" s="18"/>
      <c r="N38" s="18"/>
      <c r="O38" s="73" t="s">
        <v>103</v>
      </c>
      <c r="P38" s="69">
        <v>27</v>
      </c>
      <c r="Q38" s="69">
        <v>55</v>
      </c>
      <c r="R38" s="69">
        <v>82</v>
      </c>
      <c r="T38" s="88" t="s">
        <v>148</v>
      </c>
      <c r="U38" s="18">
        <v>21572</v>
      </c>
      <c r="V38" s="18">
        <v>22480</v>
      </c>
      <c r="W38" s="18">
        <v>44057</v>
      </c>
    </row>
    <row r="39" spans="1:23" x14ac:dyDescent="0.25">
      <c r="A39" s="99" t="s">
        <v>82</v>
      </c>
      <c r="B39" s="103">
        <f>SUM(C28:D28)</f>
        <v>2560</v>
      </c>
      <c r="C39" s="103">
        <f>SUM(C13:D13)</f>
        <v>2697</v>
      </c>
      <c r="D39" s="103">
        <f>SUM(C14:D18)</f>
        <v>8622</v>
      </c>
      <c r="E39" s="104">
        <f>SUM(C19:D21)</f>
        <v>9770</v>
      </c>
      <c r="F39" s="104">
        <f>SUM(C22:D26)</f>
        <v>6870</v>
      </c>
      <c r="G39" s="103">
        <f t="shared" ref="G39:G41" si="0">SUM(B39:F39)</f>
        <v>30519</v>
      </c>
      <c r="H39" s="105">
        <f t="shared" ref="H39:H41" si="1">SUM(C39:F39)</f>
        <v>27959</v>
      </c>
      <c r="L39" s="18"/>
      <c r="M39" s="18"/>
      <c r="N39" s="18" t="e">
        <f>+H50:H51+H76:H98</f>
        <v>#VALUE!</v>
      </c>
      <c r="O39" s="73" t="s">
        <v>107</v>
      </c>
      <c r="P39" s="69">
        <v>26</v>
      </c>
      <c r="Q39" s="69">
        <v>6</v>
      </c>
      <c r="R39" s="69">
        <v>26</v>
      </c>
      <c r="T39" s="10"/>
      <c r="U39" s="39"/>
      <c r="V39" s="39"/>
      <c r="W39" s="39"/>
    </row>
    <row r="40" spans="1:23" ht="14.45" customHeight="1" x14ac:dyDescent="0.25">
      <c r="A40" s="106" t="s">
        <v>83</v>
      </c>
      <c r="B40" s="107">
        <f>SUM(E28:F28)</f>
        <v>3055</v>
      </c>
      <c r="C40" s="107">
        <f>SUM(E13:F13)</f>
        <v>2660</v>
      </c>
      <c r="D40" s="107">
        <f>SUM(E14:F18)</f>
        <v>8097</v>
      </c>
      <c r="E40" s="108">
        <f>SUM(E19:F21)</f>
        <v>10734</v>
      </c>
      <c r="F40" s="108">
        <f>SUM(E22:F26)</f>
        <v>13262</v>
      </c>
      <c r="G40" s="103">
        <f t="shared" si="0"/>
        <v>37808</v>
      </c>
      <c r="H40" s="105">
        <f t="shared" si="1"/>
        <v>34753</v>
      </c>
      <c r="L40" s="22"/>
      <c r="M40" s="22"/>
      <c r="N40" s="22"/>
      <c r="O40" s="74" t="s">
        <v>31</v>
      </c>
      <c r="P40" s="71">
        <v>118</v>
      </c>
      <c r="Q40" s="71">
        <v>141</v>
      </c>
      <c r="R40" s="71">
        <v>261</v>
      </c>
      <c r="T40" s="10" t="s">
        <v>149</v>
      </c>
      <c r="U40" s="39"/>
      <c r="V40" s="39"/>
      <c r="W40" s="39"/>
    </row>
    <row r="41" spans="1:23" x14ac:dyDescent="0.25">
      <c r="A41" s="99" t="s">
        <v>84</v>
      </c>
      <c r="B41" s="103">
        <f>SUM(G28:J28)</f>
        <v>2949</v>
      </c>
      <c r="C41" s="103">
        <f>SUM(G13:J13)</f>
        <v>2116</v>
      </c>
      <c r="D41" s="103">
        <f>SUM(G14:J18)</f>
        <v>12456</v>
      </c>
      <c r="E41" s="104">
        <f>SUM(G19:J21)</f>
        <v>5562</v>
      </c>
      <c r="F41" s="104">
        <f>SUM(G22:J26)</f>
        <v>4438</v>
      </c>
      <c r="G41" s="103">
        <f t="shared" si="0"/>
        <v>27521</v>
      </c>
      <c r="H41" s="105">
        <f t="shared" si="1"/>
        <v>24572</v>
      </c>
      <c r="L41" s="25"/>
      <c r="M41" s="25"/>
      <c r="N41" s="25"/>
      <c r="O41" s="68" t="s">
        <v>113</v>
      </c>
      <c r="P41" s="69">
        <v>291</v>
      </c>
      <c r="Q41" s="69">
        <v>105</v>
      </c>
      <c r="R41" s="69">
        <v>392</v>
      </c>
      <c r="T41" s="88" t="s">
        <v>150</v>
      </c>
      <c r="U41" s="18">
        <v>48536</v>
      </c>
      <c r="V41" s="18">
        <v>48538</v>
      </c>
      <c r="W41" s="18">
        <v>97071</v>
      </c>
    </row>
    <row r="42" spans="1:23" x14ac:dyDescent="0.25">
      <c r="A42" s="109" t="s">
        <v>92</v>
      </c>
      <c r="B42" s="107">
        <f>B38+SUM(B40:B41)</f>
        <v>9360</v>
      </c>
      <c r="C42" s="107">
        <f t="shared" ref="C42:H42" si="2">C38+SUM(C40:C41)</f>
        <v>11624</v>
      </c>
      <c r="D42" s="107">
        <f t="shared" si="2"/>
        <v>32919</v>
      </c>
      <c r="E42" s="107">
        <f t="shared" si="2"/>
        <v>26362</v>
      </c>
      <c r="F42" s="107">
        <f t="shared" si="2"/>
        <v>24595</v>
      </c>
      <c r="G42" s="107">
        <f t="shared" si="2"/>
        <v>104860</v>
      </c>
      <c r="H42" s="110">
        <f t="shared" si="2"/>
        <v>95500</v>
      </c>
      <c r="L42" s="18"/>
      <c r="M42" s="18"/>
      <c r="N42" s="18"/>
      <c r="O42" s="70" t="s">
        <v>114</v>
      </c>
      <c r="P42" s="71">
        <v>1108</v>
      </c>
      <c r="Q42" s="71">
        <v>993</v>
      </c>
      <c r="R42" s="71">
        <v>2094</v>
      </c>
      <c r="T42" s="88" t="s">
        <v>151</v>
      </c>
      <c r="U42" s="18">
        <v>13536</v>
      </c>
      <c r="V42" s="18">
        <v>14200</v>
      </c>
      <c r="W42" s="18">
        <v>27736</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53540</v>
      </c>
      <c r="V44" s="18">
        <v>53753</v>
      </c>
      <c r="W44" s="18">
        <v>107292</v>
      </c>
    </row>
    <row r="45" spans="1:23" x14ac:dyDescent="0.25">
      <c r="A45" s="114" t="s">
        <v>126</v>
      </c>
      <c r="B45" s="103">
        <f>SUM(W14:W24)</f>
        <v>133847</v>
      </c>
      <c r="C45" s="103"/>
      <c r="D45" s="103"/>
      <c r="E45" s="112"/>
      <c r="F45" s="113"/>
      <c r="G45" s="103"/>
      <c r="H45" s="105"/>
      <c r="L45" s="18"/>
      <c r="M45" s="18"/>
      <c r="N45" s="18"/>
      <c r="O45" s="68" t="s">
        <v>116</v>
      </c>
      <c r="P45" s="69">
        <v>93</v>
      </c>
      <c r="Q45" s="69">
        <v>143</v>
      </c>
      <c r="R45" s="69">
        <v>239</v>
      </c>
      <c r="T45" s="10"/>
      <c r="U45" s="39"/>
      <c r="V45" s="39"/>
      <c r="W45" s="39"/>
    </row>
    <row r="46" spans="1:23" x14ac:dyDescent="0.25">
      <c r="A46" s="106" t="s">
        <v>74</v>
      </c>
      <c r="B46" s="107">
        <f>SUM(W16:W24)</f>
        <v>104855</v>
      </c>
      <c r="C46" s="107"/>
      <c r="D46" s="107"/>
      <c r="E46" s="115"/>
      <c r="F46" s="115"/>
      <c r="G46" s="107"/>
      <c r="H46" s="110"/>
      <c r="L46" s="27"/>
      <c r="M46" s="27"/>
      <c r="N46" s="27"/>
      <c r="O46" s="68" t="s">
        <v>117</v>
      </c>
      <c r="P46" s="69">
        <v>13</v>
      </c>
      <c r="Q46" s="69">
        <v>10</v>
      </c>
      <c r="R46" s="69">
        <v>20</v>
      </c>
      <c r="T46" s="41" t="s">
        <v>153</v>
      </c>
      <c r="U46" s="39"/>
      <c r="V46" s="39"/>
      <c r="W46" s="39"/>
    </row>
    <row r="47" spans="1:23" x14ac:dyDescent="0.25">
      <c r="A47" s="106" t="s">
        <v>75</v>
      </c>
      <c r="B47" s="104">
        <f>SUM(W17:W24)</f>
        <v>95841</v>
      </c>
      <c r="C47" s="104"/>
      <c r="D47" s="104"/>
      <c r="E47" s="115"/>
      <c r="F47" s="115"/>
      <c r="G47" s="104"/>
      <c r="H47" s="116"/>
      <c r="L47" s="27"/>
      <c r="M47" s="27"/>
      <c r="N47" s="27"/>
      <c r="O47" s="68" t="s">
        <v>118</v>
      </c>
      <c r="P47" s="69">
        <v>8</v>
      </c>
      <c r="Q47" s="69">
        <v>6</v>
      </c>
      <c r="R47" s="69">
        <v>17</v>
      </c>
      <c r="T47" s="8" t="s">
        <v>154</v>
      </c>
      <c r="U47" s="39"/>
      <c r="V47" s="39"/>
      <c r="W47" s="39"/>
    </row>
    <row r="48" spans="1:23" x14ac:dyDescent="0.25">
      <c r="A48" s="117"/>
      <c r="B48" s="104"/>
      <c r="C48" s="104"/>
      <c r="D48" s="104"/>
      <c r="E48" s="115"/>
      <c r="F48" s="115"/>
      <c r="G48" s="104"/>
      <c r="H48" s="116"/>
      <c r="L48" s="27"/>
      <c r="M48" s="27"/>
      <c r="N48" s="27"/>
      <c r="O48" s="70" t="s">
        <v>119</v>
      </c>
      <c r="P48" s="71">
        <v>120</v>
      </c>
      <c r="Q48" s="71">
        <v>160</v>
      </c>
      <c r="R48" s="71">
        <v>277</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4.7903750988796706E-2</v>
      </c>
      <c r="C50" s="53" t="s">
        <v>165</v>
      </c>
      <c r="D50" s="53"/>
      <c r="E50" s="53" t="s">
        <v>166</v>
      </c>
      <c r="F50" s="124">
        <f>R27/(R23+R42+R48)</f>
        <v>1.0633013852351957E-2</v>
      </c>
      <c r="G50" s="53"/>
      <c r="H50" s="122"/>
      <c r="L50" s="25"/>
      <c r="M50" s="25"/>
      <c r="N50" s="25"/>
      <c r="O50" s="56" t="s">
        <v>120</v>
      </c>
      <c r="P50" s="69">
        <v>751</v>
      </c>
      <c r="Q50" s="69">
        <v>1375</v>
      </c>
      <c r="R50" s="69">
        <v>2132</v>
      </c>
      <c r="T50" s="8" t="s">
        <v>157</v>
      </c>
      <c r="U50" s="39"/>
      <c r="V50" s="39"/>
      <c r="W50" s="39"/>
    </row>
    <row r="51" spans="1:23" x14ac:dyDescent="0.25">
      <c r="A51" s="123" t="s">
        <v>98</v>
      </c>
      <c r="B51" s="124">
        <f>(R12+R27+R40+R46)/(R23+R42+R48)</f>
        <v>4.3985356610680842E-2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2732</v>
      </c>
      <c r="Q52" s="69">
        <v>3453</v>
      </c>
      <c r="R52" s="69">
        <v>6183</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3.3659614777391857E-2</v>
      </c>
      <c r="D54" s="125"/>
      <c r="E54" s="125"/>
      <c r="F54" s="125"/>
      <c r="G54" s="125"/>
      <c r="H54" s="126"/>
      <c r="O54" s="56" t="s">
        <v>122</v>
      </c>
      <c r="P54" s="69">
        <v>384</v>
      </c>
      <c r="Q54" s="69">
        <v>278</v>
      </c>
      <c r="R54" s="69">
        <v>665</v>
      </c>
      <c r="T54" s="91" t="s">
        <v>161</v>
      </c>
      <c r="U54" s="90"/>
      <c r="V54" s="90"/>
      <c r="W54" s="90"/>
    </row>
    <row r="55" spans="1:23" x14ac:dyDescent="0.25">
      <c r="A55" s="128" t="s">
        <v>169</v>
      </c>
      <c r="B55" s="125"/>
      <c r="C55" s="132">
        <f>R50/B46</f>
        <v>2.033284058938534E-2</v>
      </c>
      <c r="D55" s="125"/>
      <c r="E55" s="125"/>
      <c r="F55" s="125"/>
      <c r="G55" s="125"/>
      <c r="H55" s="126"/>
      <c r="T55" s="8" t="s">
        <v>162</v>
      </c>
      <c r="U55" s="90"/>
      <c r="V55" s="90"/>
      <c r="W55" s="90"/>
    </row>
    <row r="56" spans="1:23" x14ac:dyDescent="0.25">
      <c r="A56" s="128" t="s">
        <v>170</v>
      </c>
      <c r="B56" s="125"/>
      <c r="C56" s="132">
        <f>R50/B47</f>
        <v>2.2245176907586525E-2</v>
      </c>
      <c r="D56" s="125"/>
      <c r="E56" s="125"/>
      <c r="F56" s="125"/>
      <c r="G56" s="125"/>
      <c r="H56" s="126"/>
      <c r="O56" s="75" t="s">
        <v>31</v>
      </c>
      <c r="P56" s="76">
        <v>33688</v>
      </c>
      <c r="Q56" s="76">
        <v>29654</v>
      </c>
      <c r="R56" s="76">
        <v>63340</v>
      </c>
      <c r="T56" s="8" t="s">
        <v>163</v>
      </c>
      <c r="U56" s="90"/>
      <c r="V56" s="90"/>
      <c r="W56" s="90"/>
    </row>
    <row r="57" spans="1:23" ht="15.75" thickBot="1" x14ac:dyDescent="0.3">
      <c r="A57" s="129" t="s">
        <v>171</v>
      </c>
      <c r="B57" s="130"/>
      <c r="C57" s="133">
        <f>R50/B45</f>
        <v>1.5928634933917083E-2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38E8ADF8-0C40-4D4F-B608-FAFD71234EA0}"/>
    <hyperlink ref="J3" r:id="rId1" tooltip="Personal Income" xr:uid="{E7ED65E8-BDE5-438E-9E9D-CFB896EBAA84}"/>
    <hyperlink ref="K4" r:id="rId2" tooltip="Age" xr:uid="{40120C70-C3BA-4F13-9111-D30BF0BCB3CF}"/>
    <hyperlink ref="K5" r:id="rId3" tooltip="Sex" xr:uid="{6CCE86AF-33D1-4084-87DA-13374CF5C83B}"/>
    <hyperlink ref="K1" location="'List of Tables (1) '!A1" tooltip="List of tables" display="List of tables" xr:uid="{DCDB5389-8480-4C67-8E0B-C0A80FC9D752}"/>
    <hyperlink ref="R3" r:id="rId4" tooltip="Method of Travel to Work" xr:uid="{239CC5DA-82D9-43BA-BF57-839194336609}"/>
    <hyperlink ref="R4" r:id="rId5" tooltip="Sex" xr:uid="{EC982895-7F46-4D85-B2E1-628C864118BA}"/>
    <hyperlink ref="R1" location="'List of Tables (1) '!A1" tooltip="List of tables" display="List of tables" xr:uid="{0E858513-9802-4428-884B-74FB0A5403B0}"/>
  </hyperlinks>
  <pageMargins left="0.7" right="0.7" top="0.75" bottom="0.75" header="0.3" footer="0.3"/>
  <pageSetup paperSize="9" orientation="portrait" r:id="rId6"/>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D18E-F668-4D7C-87F1-DFEBE0FFF80B}">
  <dimension ref="A1:W70"/>
  <sheetViews>
    <sheetView workbookViewId="0">
      <selection activeCell="O1" sqref="O1:R5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208</v>
      </c>
      <c r="B2" s="10"/>
      <c r="C2" s="10"/>
      <c r="D2" s="10"/>
      <c r="J2" s="33"/>
      <c r="K2" s="6" t="s">
        <v>3</v>
      </c>
      <c r="L2" s="3"/>
      <c r="M2" s="3"/>
      <c r="N2" s="6"/>
      <c r="O2" s="57" t="s">
        <v>208</v>
      </c>
      <c r="P2" s="55"/>
      <c r="Q2" s="58"/>
      <c r="R2" s="6" t="s">
        <v>3</v>
      </c>
      <c r="T2" s="5" t="s">
        <v>208</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330</v>
      </c>
      <c r="Q11" s="69">
        <v>349</v>
      </c>
      <c r="R11" s="69">
        <v>674</v>
      </c>
      <c r="T11" s="1" t="s">
        <v>128</v>
      </c>
      <c r="U11" s="18">
        <v>17429</v>
      </c>
      <c r="V11" s="18">
        <v>17562</v>
      </c>
      <c r="W11" s="18">
        <v>34990</v>
      </c>
    </row>
    <row r="12" spans="1:23" ht="9.75" customHeight="1" x14ac:dyDescent="0.25">
      <c r="A12" s="42"/>
      <c r="B12" s="10"/>
      <c r="C12" s="10"/>
      <c r="D12" s="10"/>
      <c r="E12" s="10"/>
      <c r="F12" s="10"/>
      <c r="G12" s="10"/>
      <c r="H12" s="10"/>
      <c r="I12" s="10"/>
      <c r="J12" s="10"/>
      <c r="K12" s="10"/>
      <c r="L12" s="18"/>
      <c r="M12" s="18"/>
      <c r="N12" s="18"/>
      <c r="O12" s="68" t="s">
        <v>98</v>
      </c>
      <c r="P12" s="69">
        <v>864</v>
      </c>
      <c r="Q12" s="69">
        <v>885</v>
      </c>
      <c r="R12" s="69">
        <v>1747</v>
      </c>
      <c r="T12" s="1"/>
      <c r="U12" s="39"/>
      <c r="V12" s="39"/>
      <c r="W12" s="39"/>
    </row>
    <row r="13" spans="1:23" ht="9.9499999999999993" customHeight="1" x14ac:dyDescent="0.25">
      <c r="A13" s="38" t="s">
        <v>55</v>
      </c>
      <c r="B13" s="39">
        <v>719</v>
      </c>
      <c r="C13" s="39">
        <v>581</v>
      </c>
      <c r="D13" s="39">
        <v>709</v>
      </c>
      <c r="E13" s="39">
        <v>386</v>
      </c>
      <c r="F13" s="39">
        <v>244</v>
      </c>
      <c r="G13" s="39">
        <v>279</v>
      </c>
      <c r="H13" s="39">
        <v>115</v>
      </c>
      <c r="I13" s="39">
        <v>28</v>
      </c>
      <c r="J13" s="39">
        <v>15</v>
      </c>
      <c r="K13" s="39">
        <v>3072</v>
      </c>
      <c r="L13" s="18"/>
      <c r="M13" s="18"/>
      <c r="N13" s="18"/>
      <c r="O13" s="68" t="s">
        <v>99</v>
      </c>
      <c r="P13" s="69">
        <v>0</v>
      </c>
      <c r="Q13" s="69">
        <v>0</v>
      </c>
      <c r="R13" s="69">
        <v>0</v>
      </c>
      <c r="T13" s="1" t="s">
        <v>129</v>
      </c>
      <c r="U13" s="39"/>
      <c r="V13" s="39"/>
      <c r="W13" s="39"/>
    </row>
    <row r="14" spans="1:23" ht="9.9499999999999993" customHeight="1" x14ac:dyDescent="0.25">
      <c r="A14" s="38" t="s">
        <v>68</v>
      </c>
      <c r="B14" s="39">
        <v>317</v>
      </c>
      <c r="C14" s="39">
        <v>170</v>
      </c>
      <c r="D14" s="39">
        <v>160</v>
      </c>
      <c r="E14" s="39">
        <v>121</v>
      </c>
      <c r="F14" s="39">
        <v>87</v>
      </c>
      <c r="G14" s="39">
        <v>94</v>
      </c>
      <c r="H14" s="39">
        <v>61</v>
      </c>
      <c r="I14" s="39">
        <v>26</v>
      </c>
      <c r="J14" s="39">
        <v>8</v>
      </c>
      <c r="K14" s="39">
        <v>1042</v>
      </c>
      <c r="L14" s="18"/>
      <c r="M14" s="18"/>
      <c r="N14" s="18"/>
      <c r="O14" s="68" t="s">
        <v>100</v>
      </c>
      <c r="P14" s="69">
        <v>3</v>
      </c>
      <c r="Q14" s="69">
        <v>3</v>
      </c>
      <c r="R14" s="69">
        <v>3</v>
      </c>
      <c r="T14" s="87" t="s">
        <v>12</v>
      </c>
      <c r="U14" s="18">
        <v>992</v>
      </c>
      <c r="V14" s="18">
        <v>1047</v>
      </c>
      <c r="W14" s="18">
        <v>2037</v>
      </c>
    </row>
    <row r="15" spans="1:23" ht="9.9499999999999993" customHeight="1" x14ac:dyDescent="0.25">
      <c r="A15" s="38" t="s">
        <v>56</v>
      </c>
      <c r="B15" s="39">
        <v>187</v>
      </c>
      <c r="C15" s="39">
        <v>406</v>
      </c>
      <c r="D15" s="39">
        <v>350</v>
      </c>
      <c r="E15" s="39">
        <v>197</v>
      </c>
      <c r="F15" s="39">
        <v>172</v>
      </c>
      <c r="G15" s="39">
        <v>176</v>
      </c>
      <c r="H15" s="39">
        <v>156</v>
      </c>
      <c r="I15" s="39">
        <v>109</v>
      </c>
      <c r="J15" s="39">
        <v>50</v>
      </c>
      <c r="K15" s="39">
        <v>1791</v>
      </c>
      <c r="L15" s="18"/>
      <c r="M15" s="18"/>
      <c r="N15" s="18"/>
      <c r="O15" s="68" t="s">
        <v>101</v>
      </c>
      <c r="P15" s="69">
        <v>30</v>
      </c>
      <c r="Q15" s="69">
        <v>17</v>
      </c>
      <c r="R15" s="69">
        <v>47</v>
      </c>
      <c r="T15" s="87" t="s">
        <v>130</v>
      </c>
      <c r="U15" s="18">
        <v>1347</v>
      </c>
      <c r="V15" s="18">
        <v>1354</v>
      </c>
      <c r="W15" s="18">
        <v>2697</v>
      </c>
    </row>
    <row r="16" spans="1:23" ht="9.9499999999999993" customHeight="1" x14ac:dyDescent="0.25">
      <c r="A16" s="38" t="s">
        <v>57</v>
      </c>
      <c r="B16" s="39">
        <v>90</v>
      </c>
      <c r="C16" s="39">
        <v>292</v>
      </c>
      <c r="D16" s="39">
        <v>303</v>
      </c>
      <c r="E16" s="39">
        <v>151</v>
      </c>
      <c r="F16" s="39">
        <v>175</v>
      </c>
      <c r="G16" s="39">
        <v>193</v>
      </c>
      <c r="H16" s="39">
        <v>322</v>
      </c>
      <c r="I16" s="39">
        <v>288</v>
      </c>
      <c r="J16" s="39">
        <v>116</v>
      </c>
      <c r="K16" s="39">
        <v>1928</v>
      </c>
      <c r="L16" s="21"/>
      <c r="M16" s="21"/>
      <c r="N16" s="21"/>
      <c r="O16" s="68" t="s">
        <v>102</v>
      </c>
      <c r="P16" s="69">
        <v>5615</v>
      </c>
      <c r="Q16" s="69">
        <v>4422</v>
      </c>
      <c r="R16" s="69">
        <v>10038</v>
      </c>
      <c r="T16" s="87" t="s">
        <v>131</v>
      </c>
      <c r="U16" s="18">
        <v>808</v>
      </c>
      <c r="V16" s="18">
        <v>810</v>
      </c>
      <c r="W16" s="18">
        <v>1614</v>
      </c>
    </row>
    <row r="17" spans="1:23" ht="9.9499999999999993" customHeight="1" x14ac:dyDescent="0.25">
      <c r="A17" s="38" t="s">
        <v>58</v>
      </c>
      <c r="B17" s="39">
        <v>55</v>
      </c>
      <c r="C17" s="39">
        <v>269</v>
      </c>
      <c r="D17" s="39">
        <v>382</v>
      </c>
      <c r="E17" s="39">
        <v>206</v>
      </c>
      <c r="F17" s="39">
        <v>161</v>
      </c>
      <c r="G17" s="39">
        <v>219</v>
      </c>
      <c r="H17" s="39">
        <v>361</v>
      </c>
      <c r="I17" s="39">
        <v>294</v>
      </c>
      <c r="J17" s="39">
        <v>198</v>
      </c>
      <c r="K17" s="39">
        <v>2137</v>
      </c>
      <c r="L17" s="18"/>
      <c r="M17" s="18"/>
      <c r="N17" s="18"/>
      <c r="O17" s="68" t="s">
        <v>103</v>
      </c>
      <c r="P17" s="69">
        <v>324</v>
      </c>
      <c r="Q17" s="69">
        <v>458</v>
      </c>
      <c r="R17" s="69">
        <v>785</v>
      </c>
      <c r="T17" s="87" t="s">
        <v>29</v>
      </c>
      <c r="U17" s="18">
        <v>1703</v>
      </c>
      <c r="V17" s="18">
        <v>1565</v>
      </c>
      <c r="W17" s="18">
        <v>3266</v>
      </c>
    </row>
    <row r="18" spans="1:23" ht="9.9499999999999993" customHeight="1" x14ac:dyDescent="0.25">
      <c r="A18" s="38" t="s">
        <v>59</v>
      </c>
      <c r="B18" s="39">
        <v>58</v>
      </c>
      <c r="C18" s="39">
        <v>290</v>
      </c>
      <c r="D18" s="39">
        <v>480</v>
      </c>
      <c r="E18" s="39">
        <v>235</v>
      </c>
      <c r="F18" s="39">
        <v>178</v>
      </c>
      <c r="G18" s="39">
        <v>193</v>
      </c>
      <c r="H18" s="39">
        <v>232</v>
      </c>
      <c r="I18" s="39">
        <v>134</v>
      </c>
      <c r="J18" s="39">
        <v>113</v>
      </c>
      <c r="K18" s="39">
        <v>1918</v>
      </c>
      <c r="L18" s="18"/>
      <c r="M18" s="18"/>
      <c r="N18" s="18"/>
      <c r="O18" s="68" t="s">
        <v>104</v>
      </c>
      <c r="P18" s="69">
        <v>49</v>
      </c>
      <c r="Q18" s="69">
        <v>0</v>
      </c>
      <c r="R18" s="69">
        <v>53</v>
      </c>
      <c r="T18" s="88" t="s">
        <v>132</v>
      </c>
      <c r="U18" s="18">
        <v>4149</v>
      </c>
      <c r="V18" s="18">
        <v>4036</v>
      </c>
      <c r="W18" s="18">
        <v>8189</v>
      </c>
    </row>
    <row r="19" spans="1:23" ht="9.9499999999999993" customHeight="1" x14ac:dyDescent="0.25">
      <c r="A19" s="38" t="s">
        <v>60</v>
      </c>
      <c r="B19" s="39">
        <v>29</v>
      </c>
      <c r="C19" s="39">
        <v>261</v>
      </c>
      <c r="D19" s="39">
        <v>511</v>
      </c>
      <c r="E19" s="39">
        <v>290</v>
      </c>
      <c r="F19" s="39">
        <v>206</v>
      </c>
      <c r="G19" s="39">
        <v>176</v>
      </c>
      <c r="H19" s="39">
        <v>145</v>
      </c>
      <c r="I19" s="39">
        <v>76</v>
      </c>
      <c r="J19" s="39">
        <v>42</v>
      </c>
      <c r="K19" s="39">
        <v>1734</v>
      </c>
      <c r="L19" s="18"/>
      <c r="M19" s="18"/>
      <c r="N19" s="18"/>
      <c r="O19" s="68" t="s">
        <v>105</v>
      </c>
      <c r="P19" s="69">
        <v>85</v>
      </c>
      <c r="Q19" s="69">
        <v>13</v>
      </c>
      <c r="R19" s="69">
        <v>103</v>
      </c>
      <c r="T19" s="88" t="s">
        <v>133</v>
      </c>
      <c r="U19" s="18">
        <v>2709</v>
      </c>
      <c r="V19" s="18">
        <v>2513</v>
      </c>
      <c r="W19" s="18">
        <v>5223</v>
      </c>
    </row>
    <row r="20" spans="1:23" ht="9.9499999999999993" customHeight="1" x14ac:dyDescent="0.25">
      <c r="A20" s="38" t="s">
        <v>61</v>
      </c>
      <c r="B20" s="39">
        <v>16</v>
      </c>
      <c r="C20" s="39">
        <v>266</v>
      </c>
      <c r="D20" s="39">
        <v>793</v>
      </c>
      <c r="E20" s="39">
        <v>362</v>
      </c>
      <c r="F20" s="39">
        <v>317</v>
      </c>
      <c r="G20" s="39">
        <v>193</v>
      </c>
      <c r="H20" s="39">
        <v>138</v>
      </c>
      <c r="I20" s="39">
        <v>35</v>
      </c>
      <c r="J20" s="39">
        <v>26</v>
      </c>
      <c r="K20" s="39">
        <v>2142</v>
      </c>
      <c r="L20" s="18"/>
      <c r="M20" s="18"/>
      <c r="N20" s="18"/>
      <c r="O20" s="68" t="s">
        <v>106</v>
      </c>
      <c r="P20" s="69">
        <v>273</v>
      </c>
      <c r="Q20" s="69">
        <v>87</v>
      </c>
      <c r="R20" s="69">
        <v>365</v>
      </c>
      <c r="T20" s="88" t="s">
        <v>134</v>
      </c>
      <c r="U20" s="18">
        <v>2005</v>
      </c>
      <c r="V20" s="18">
        <v>1945</v>
      </c>
      <c r="W20" s="18">
        <v>3944</v>
      </c>
    </row>
    <row r="21" spans="1:23" ht="9.9499999999999993" customHeight="1" x14ac:dyDescent="0.25">
      <c r="A21" s="38" t="s">
        <v>62</v>
      </c>
      <c r="B21" s="39">
        <v>11</v>
      </c>
      <c r="C21" s="39">
        <v>211</v>
      </c>
      <c r="D21" s="39">
        <v>951</v>
      </c>
      <c r="E21" s="39">
        <v>454</v>
      </c>
      <c r="F21" s="39">
        <v>341</v>
      </c>
      <c r="G21" s="39">
        <v>303</v>
      </c>
      <c r="H21" s="39">
        <v>142</v>
      </c>
      <c r="I21" s="39">
        <v>40</v>
      </c>
      <c r="J21" s="39">
        <v>15</v>
      </c>
      <c r="K21" s="39">
        <v>2469</v>
      </c>
      <c r="L21" s="18"/>
      <c r="M21" s="18"/>
      <c r="N21" s="18"/>
      <c r="O21" s="68" t="s">
        <v>107</v>
      </c>
      <c r="P21" s="69">
        <v>143</v>
      </c>
      <c r="Q21" s="69">
        <v>57</v>
      </c>
      <c r="R21" s="69">
        <v>201</v>
      </c>
      <c r="T21" s="88" t="s">
        <v>135</v>
      </c>
      <c r="U21" s="18">
        <v>1685</v>
      </c>
      <c r="V21" s="18">
        <v>1596</v>
      </c>
      <c r="W21" s="18">
        <v>3283</v>
      </c>
    </row>
    <row r="22" spans="1:23" ht="9.9499999999999993" customHeight="1" x14ac:dyDescent="0.25">
      <c r="A22" s="38" t="s">
        <v>63</v>
      </c>
      <c r="B22" s="39">
        <v>0</v>
      </c>
      <c r="C22" s="39">
        <v>131</v>
      </c>
      <c r="D22" s="39">
        <v>765</v>
      </c>
      <c r="E22" s="39">
        <v>376</v>
      </c>
      <c r="F22" s="39">
        <v>309</v>
      </c>
      <c r="G22" s="39">
        <v>226</v>
      </c>
      <c r="H22" s="39">
        <v>77</v>
      </c>
      <c r="I22" s="39">
        <v>11</v>
      </c>
      <c r="J22" s="39">
        <v>4</v>
      </c>
      <c r="K22" s="39">
        <v>1892</v>
      </c>
      <c r="L22" s="21"/>
      <c r="M22" s="21"/>
      <c r="N22" s="21"/>
      <c r="O22" s="68" t="s">
        <v>108</v>
      </c>
      <c r="P22" s="69">
        <v>258</v>
      </c>
      <c r="Q22" s="69">
        <v>263</v>
      </c>
      <c r="R22" s="69">
        <v>521</v>
      </c>
      <c r="T22" s="88" t="s">
        <v>136</v>
      </c>
      <c r="U22" s="18">
        <v>1093</v>
      </c>
      <c r="V22" s="18">
        <v>1099</v>
      </c>
      <c r="W22" s="18">
        <v>2190</v>
      </c>
    </row>
    <row r="23" spans="1:23" ht="9.9499999999999993" customHeight="1" x14ac:dyDescent="0.25">
      <c r="A23" s="38" t="s">
        <v>64</v>
      </c>
      <c r="B23" s="39">
        <v>0</v>
      </c>
      <c r="C23" s="39">
        <v>59</v>
      </c>
      <c r="D23" s="39">
        <v>587</v>
      </c>
      <c r="E23" s="39">
        <v>402</v>
      </c>
      <c r="F23" s="39">
        <v>269</v>
      </c>
      <c r="G23" s="39">
        <v>219</v>
      </c>
      <c r="H23" s="39">
        <v>41</v>
      </c>
      <c r="I23" s="39">
        <v>14</v>
      </c>
      <c r="J23" s="39">
        <v>7</v>
      </c>
      <c r="K23" s="39">
        <v>1603</v>
      </c>
      <c r="L23" s="18"/>
      <c r="M23" s="18"/>
      <c r="N23" s="18"/>
      <c r="O23" s="70" t="s">
        <v>109</v>
      </c>
      <c r="P23" s="71">
        <v>7983</v>
      </c>
      <c r="Q23" s="71">
        <v>6553</v>
      </c>
      <c r="R23" s="71">
        <v>14542</v>
      </c>
      <c r="T23" s="88" t="s">
        <v>137</v>
      </c>
      <c r="U23" s="18">
        <v>606</v>
      </c>
      <c r="V23" s="18">
        <v>810</v>
      </c>
      <c r="W23" s="18">
        <v>1414</v>
      </c>
    </row>
    <row r="24" spans="1:23" ht="9.9499999999999993" customHeight="1" x14ac:dyDescent="0.25">
      <c r="A24" s="38" t="s">
        <v>65</v>
      </c>
      <c r="B24" s="39">
        <v>0</v>
      </c>
      <c r="C24" s="39">
        <v>27</v>
      </c>
      <c r="D24" s="39">
        <v>437</v>
      </c>
      <c r="E24" s="39">
        <v>381</v>
      </c>
      <c r="F24" s="39">
        <v>231</v>
      </c>
      <c r="G24" s="39">
        <v>144</v>
      </c>
      <c r="H24" s="39">
        <v>32</v>
      </c>
      <c r="I24" s="39">
        <v>3</v>
      </c>
      <c r="J24" s="39">
        <v>0</v>
      </c>
      <c r="K24" s="39">
        <v>1250</v>
      </c>
      <c r="L24" s="18"/>
      <c r="M24" s="18"/>
      <c r="N24" s="18"/>
      <c r="O24" s="72"/>
      <c r="T24" s="88" t="s">
        <v>138</v>
      </c>
      <c r="U24" s="18">
        <v>337</v>
      </c>
      <c r="V24" s="18">
        <v>788</v>
      </c>
      <c r="W24" s="18">
        <v>1132</v>
      </c>
    </row>
    <row r="25" spans="1:23" ht="9.9499999999999993" customHeight="1" x14ac:dyDescent="0.25">
      <c r="A25" s="38" t="s">
        <v>66</v>
      </c>
      <c r="B25" s="39">
        <v>0</v>
      </c>
      <c r="C25" s="39">
        <v>23</v>
      </c>
      <c r="D25" s="39">
        <v>655</v>
      </c>
      <c r="E25" s="39">
        <v>713</v>
      </c>
      <c r="F25" s="39">
        <v>511</v>
      </c>
      <c r="G25" s="39">
        <v>294</v>
      </c>
      <c r="H25" s="39">
        <v>55</v>
      </c>
      <c r="I25" s="39">
        <v>3</v>
      </c>
      <c r="J25" s="39">
        <v>3</v>
      </c>
      <c r="K25" s="39">
        <v>2262</v>
      </c>
      <c r="L25" s="18"/>
      <c r="M25" s="18"/>
      <c r="N25" s="18"/>
      <c r="O25" s="56" t="s">
        <v>110</v>
      </c>
      <c r="T25" s="10"/>
      <c r="U25" s="39"/>
      <c r="V25" s="39"/>
      <c r="W25" s="39"/>
    </row>
    <row r="26" spans="1:23" ht="9.9499999999999993" customHeight="1" x14ac:dyDescent="0.25">
      <c r="A26" s="38" t="s">
        <v>67</v>
      </c>
      <c r="B26" s="39">
        <v>0</v>
      </c>
      <c r="C26" s="39">
        <v>8</v>
      </c>
      <c r="D26" s="39">
        <v>238</v>
      </c>
      <c r="E26" s="39">
        <v>439</v>
      </c>
      <c r="F26" s="39">
        <v>342</v>
      </c>
      <c r="G26" s="39">
        <v>176</v>
      </c>
      <c r="H26" s="39">
        <v>31</v>
      </c>
      <c r="I26" s="39">
        <v>3</v>
      </c>
      <c r="J26" s="39">
        <v>4</v>
      </c>
      <c r="K26" s="39">
        <v>1247</v>
      </c>
      <c r="L26" s="18"/>
      <c r="M26" s="18"/>
      <c r="N26" s="18"/>
      <c r="O26" s="68" t="s">
        <v>111</v>
      </c>
      <c r="T26" s="10" t="s">
        <v>139</v>
      </c>
      <c r="U26" s="39"/>
      <c r="V26" s="39"/>
      <c r="W26" s="39"/>
    </row>
    <row r="27" spans="1:23" ht="6.75" customHeight="1" x14ac:dyDescent="0.25">
      <c r="L27" s="18"/>
      <c r="M27" s="18"/>
      <c r="N27" s="18"/>
      <c r="O27" s="73" t="s">
        <v>98</v>
      </c>
      <c r="P27" s="69">
        <v>112</v>
      </c>
      <c r="Q27" s="69">
        <v>116</v>
      </c>
      <c r="R27" s="69">
        <v>234</v>
      </c>
      <c r="T27" s="88" t="s">
        <v>140</v>
      </c>
      <c r="U27" s="18">
        <v>16416</v>
      </c>
      <c r="V27" s="18">
        <v>16825</v>
      </c>
      <c r="W27" s="18">
        <v>33245</v>
      </c>
    </row>
    <row r="28" spans="1:23" ht="9.9499999999999993" customHeight="1" x14ac:dyDescent="0.25">
      <c r="A28" s="10" t="s">
        <v>73</v>
      </c>
      <c r="B28" s="39">
        <v>124</v>
      </c>
      <c r="C28" s="39">
        <v>283</v>
      </c>
      <c r="D28" s="39">
        <v>877</v>
      </c>
      <c r="E28" s="39">
        <v>507</v>
      </c>
      <c r="F28" s="39">
        <v>414</v>
      </c>
      <c r="G28" s="39">
        <v>383</v>
      </c>
      <c r="H28" s="39">
        <v>296</v>
      </c>
      <c r="I28" s="39">
        <v>362</v>
      </c>
      <c r="J28" s="39">
        <v>537</v>
      </c>
      <c r="K28" s="39">
        <v>3773</v>
      </c>
      <c r="L28" s="21"/>
      <c r="M28" s="21"/>
      <c r="N28" s="21"/>
      <c r="O28" s="73" t="s">
        <v>99</v>
      </c>
      <c r="P28" s="69">
        <v>0</v>
      </c>
      <c r="Q28" s="69">
        <v>0</v>
      </c>
      <c r="R28" s="69">
        <v>0</v>
      </c>
      <c r="T28" s="88" t="s">
        <v>141</v>
      </c>
      <c r="U28" s="18">
        <v>1014</v>
      </c>
      <c r="V28" s="18">
        <v>734</v>
      </c>
      <c r="W28" s="18">
        <v>1746</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1614</v>
      </c>
      <c r="C30" s="40">
        <v>3266</v>
      </c>
      <c r="D30" s="40">
        <v>8189</v>
      </c>
      <c r="E30" s="40">
        <v>5223</v>
      </c>
      <c r="F30" s="40">
        <v>3944</v>
      </c>
      <c r="G30" s="40">
        <v>3283</v>
      </c>
      <c r="H30" s="40">
        <v>2190</v>
      </c>
      <c r="I30" s="40">
        <v>1414</v>
      </c>
      <c r="J30" s="40">
        <v>1132</v>
      </c>
      <c r="K30" s="40">
        <v>30255</v>
      </c>
      <c r="L30" s="18"/>
      <c r="M30" s="18"/>
      <c r="N30" s="18"/>
      <c r="O30" s="73" t="s">
        <v>102</v>
      </c>
      <c r="P30" s="69">
        <v>20</v>
      </c>
      <c r="Q30" s="69">
        <v>23</v>
      </c>
      <c r="R30" s="69">
        <v>46</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9</v>
      </c>
      <c r="Q31" s="69">
        <v>8</v>
      </c>
      <c r="R31" s="69">
        <v>15</v>
      </c>
      <c r="T31" s="88" t="s">
        <v>143</v>
      </c>
      <c r="U31" s="18">
        <v>247</v>
      </c>
      <c r="V31" s="18">
        <v>262</v>
      </c>
      <c r="W31" s="18">
        <v>511</v>
      </c>
    </row>
    <row r="32" spans="1:23" ht="9.9499999999999993" customHeight="1" x14ac:dyDescent="0.25">
      <c r="A32" s="41" t="s">
        <v>69</v>
      </c>
      <c r="L32" s="18"/>
      <c r="M32" s="18"/>
      <c r="N32" s="18"/>
      <c r="O32" s="73" t="s">
        <v>107</v>
      </c>
      <c r="P32" s="69">
        <v>8</v>
      </c>
      <c r="Q32" s="69">
        <v>7</v>
      </c>
      <c r="R32" s="69">
        <v>14</v>
      </c>
      <c r="T32" s="88" t="s">
        <v>144</v>
      </c>
      <c r="U32" s="18">
        <v>3</v>
      </c>
      <c r="V32" s="18">
        <v>4</v>
      </c>
      <c r="W32" s="18">
        <v>11</v>
      </c>
    </row>
    <row r="33" spans="1:23" ht="9.9499999999999993" customHeight="1" x14ac:dyDescent="0.25">
      <c r="L33" s="18"/>
      <c r="M33" s="18"/>
      <c r="N33" s="18"/>
      <c r="O33" s="74" t="s">
        <v>31</v>
      </c>
      <c r="P33" s="71">
        <v>153</v>
      </c>
      <c r="Q33" s="71">
        <v>152</v>
      </c>
      <c r="R33" s="71">
        <v>314</v>
      </c>
      <c r="T33" s="88" t="s">
        <v>145</v>
      </c>
      <c r="U33" s="18">
        <v>4</v>
      </c>
      <c r="V33" s="18">
        <v>3</v>
      </c>
      <c r="W33" s="18">
        <v>7</v>
      </c>
    </row>
    <row r="34" spans="1:23" x14ac:dyDescent="0.25">
      <c r="A34" s="8" t="s">
        <v>70</v>
      </c>
      <c r="L34" s="21"/>
      <c r="M34" s="21"/>
      <c r="N34" s="21"/>
      <c r="O34" s="68" t="s">
        <v>112</v>
      </c>
      <c r="T34" s="23" t="s">
        <v>31</v>
      </c>
      <c r="U34" s="21">
        <v>256</v>
      </c>
      <c r="V34" s="21">
        <v>265</v>
      </c>
      <c r="W34" s="21">
        <v>528</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18</v>
      </c>
      <c r="Q37" s="69">
        <v>16</v>
      </c>
      <c r="R37" s="69">
        <v>38</v>
      </c>
      <c r="T37" s="88" t="s">
        <v>147</v>
      </c>
      <c r="U37" s="18">
        <v>8829</v>
      </c>
      <c r="V37" s="18">
        <v>9009</v>
      </c>
      <c r="W37" s="18">
        <v>17842</v>
      </c>
    </row>
    <row r="38" spans="1:23" x14ac:dyDescent="0.25">
      <c r="A38" s="99" t="s">
        <v>81</v>
      </c>
      <c r="B38" s="103">
        <f>SUM(B28:D28)</f>
        <v>1284</v>
      </c>
      <c r="C38" s="103">
        <f>SUM(B13:D13)</f>
        <v>2009</v>
      </c>
      <c r="D38" s="103">
        <f>SUM(B14:D18)</f>
        <v>3809</v>
      </c>
      <c r="E38" s="104">
        <f>SUM(B19:D21)</f>
        <v>3049</v>
      </c>
      <c r="F38" s="104">
        <f>SUM(B22:D26)</f>
        <v>2930</v>
      </c>
      <c r="G38" s="103">
        <f>SUM(B38:F38)</f>
        <v>13081</v>
      </c>
      <c r="H38" s="105">
        <f>SUM(C38:F38)</f>
        <v>11797</v>
      </c>
      <c r="L38" s="18"/>
      <c r="M38" s="18"/>
      <c r="N38" s="18"/>
      <c r="O38" s="73" t="s">
        <v>103</v>
      </c>
      <c r="P38" s="69">
        <v>17</v>
      </c>
      <c r="Q38" s="69">
        <v>32</v>
      </c>
      <c r="R38" s="69">
        <v>48</v>
      </c>
      <c r="T38" s="88" t="s">
        <v>148</v>
      </c>
      <c r="U38" s="18">
        <v>7002</v>
      </c>
      <c r="V38" s="18">
        <v>7022</v>
      </c>
      <c r="W38" s="18">
        <v>14023</v>
      </c>
    </row>
    <row r="39" spans="1:23" x14ac:dyDescent="0.25">
      <c r="A39" s="99" t="s">
        <v>82</v>
      </c>
      <c r="B39" s="103">
        <f>SUM(C28:D28)</f>
        <v>1160</v>
      </c>
      <c r="C39" s="103">
        <f>SUM(C13:D13)</f>
        <v>1290</v>
      </c>
      <c r="D39" s="103">
        <f>SUM(C14:D18)</f>
        <v>3102</v>
      </c>
      <c r="E39" s="104">
        <f>SUM(C19:D21)</f>
        <v>2993</v>
      </c>
      <c r="F39" s="104">
        <f>SUM(C22:D26)</f>
        <v>2930</v>
      </c>
      <c r="G39" s="103">
        <f t="shared" ref="G39:G41" si="0">SUM(B39:F39)</f>
        <v>11475</v>
      </c>
      <c r="H39" s="105">
        <f t="shared" ref="H39:H41" si="1">SUM(C39:F39)</f>
        <v>10315</v>
      </c>
      <c r="L39" s="18"/>
      <c r="M39" s="18"/>
      <c r="N39" s="18" t="e">
        <f>+H50:H51+H76:H98</f>
        <v>#VALUE!</v>
      </c>
      <c r="O39" s="73" t="s">
        <v>107</v>
      </c>
      <c r="P39" s="69">
        <v>11</v>
      </c>
      <c r="Q39" s="69">
        <v>8</v>
      </c>
      <c r="R39" s="69">
        <v>20</v>
      </c>
      <c r="T39" s="10"/>
      <c r="U39" s="39"/>
      <c r="V39" s="39"/>
      <c r="W39" s="39"/>
    </row>
    <row r="40" spans="1:23" ht="14.45" customHeight="1" x14ac:dyDescent="0.25">
      <c r="A40" s="106" t="s">
        <v>83</v>
      </c>
      <c r="B40" s="107">
        <f>SUM(E28:F28)</f>
        <v>921</v>
      </c>
      <c r="C40" s="107">
        <f>SUM(E13:F13)</f>
        <v>630</v>
      </c>
      <c r="D40" s="107">
        <f>SUM(E14:F18)</f>
        <v>1683</v>
      </c>
      <c r="E40" s="108">
        <f>SUM(E19:F21)</f>
        <v>1970</v>
      </c>
      <c r="F40" s="108">
        <f>SUM(E22:F26)</f>
        <v>3973</v>
      </c>
      <c r="G40" s="103">
        <f t="shared" si="0"/>
        <v>9177</v>
      </c>
      <c r="H40" s="105">
        <f t="shared" si="1"/>
        <v>8256</v>
      </c>
      <c r="L40" s="22"/>
      <c r="M40" s="22"/>
      <c r="N40" s="22"/>
      <c r="O40" s="74" t="s">
        <v>31</v>
      </c>
      <c r="P40" s="71">
        <v>47</v>
      </c>
      <c r="Q40" s="71">
        <v>61</v>
      </c>
      <c r="R40" s="71">
        <v>106</v>
      </c>
      <c r="T40" s="10" t="s">
        <v>149</v>
      </c>
      <c r="U40" s="39"/>
      <c r="V40" s="39"/>
      <c r="W40" s="39"/>
    </row>
    <row r="41" spans="1:23" x14ac:dyDescent="0.25">
      <c r="A41" s="99" t="s">
        <v>84</v>
      </c>
      <c r="B41" s="103">
        <f>SUM(G28:J28)</f>
        <v>1578</v>
      </c>
      <c r="C41" s="103">
        <f>SUM(G13:J13)</f>
        <v>437</v>
      </c>
      <c r="D41" s="103">
        <f>SUM(G14:J18)</f>
        <v>3343</v>
      </c>
      <c r="E41" s="104">
        <f>SUM(G19:J21)</f>
        <v>1331</v>
      </c>
      <c r="F41" s="104">
        <f>SUM(G22:J26)</f>
        <v>1347</v>
      </c>
      <c r="G41" s="103">
        <f t="shared" si="0"/>
        <v>8036</v>
      </c>
      <c r="H41" s="105">
        <f t="shared" si="1"/>
        <v>6458</v>
      </c>
      <c r="L41" s="25"/>
      <c r="M41" s="25"/>
      <c r="N41" s="25"/>
      <c r="O41" s="68" t="s">
        <v>113</v>
      </c>
      <c r="P41" s="69">
        <v>60</v>
      </c>
      <c r="Q41" s="69">
        <v>29</v>
      </c>
      <c r="R41" s="69">
        <v>90</v>
      </c>
      <c r="T41" s="88" t="s">
        <v>150</v>
      </c>
      <c r="U41" s="18">
        <v>11280</v>
      </c>
      <c r="V41" s="18">
        <v>11107</v>
      </c>
      <c r="W41" s="18">
        <v>22385</v>
      </c>
    </row>
    <row r="42" spans="1:23" x14ac:dyDescent="0.25">
      <c r="A42" s="109" t="s">
        <v>92</v>
      </c>
      <c r="B42" s="107">
        <f>B38+SUM(B40:B41)</f>
        <v>3783</v>
      </c>
      <c r="C42" s="107">
        <f t="shared" ref="C42:H42" si="2">C38+SUM(C40:C41)</f>
        <v>3076</v>
      </c>
      <c r="D42" s="107">
        <f t="shared" si="2"/>
        <v>8835</v>
      </c>
      <c r="E42" s="107">
        <f t="shared" si="2"/>
        <v>6350</v>
      </c>
      <c r="F42" s="107">
        <f t="shared" si="2"/>
        <v>8250</v>
      </c>
      <c r="G42" s="107">
        <f t="shared" si="2"/>
        <v>30294</v>
      </c>
      <c r="H42" s="110">
        <f t="shared" si="2"/>
        <v>26511</v>
      </c>
      <c r="L42" s="18"/>
      <c r="M42" s="18"/>
      <c r="N42" s="18"/>
      <c r="O42" s="70" t="s">
        <v>114</v>
      </c>
      <c r="P42" s="71">
        <v>262</v>
      </c>
      <c r="Q42" s="71">
        <v>249</v>
      </c>
      <c r="R42" s="71">
        <v>515</v>
      </c>
      <c r="T42" s="88" t="s">
        <v>151</v>
      </c>
      <c r="U42" s="18">
        <v>4572</v>
      </c>
      <c r="V42" s="18">
        <v>4863</v>
      </c>
      <c r="W42" s="18">
        <v>9430</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11864</v>
      </c>
      <c r="V44" s="18">
        <v>12057</v>
      </c>
      <c r="W44" s="18">
        <v>23913</v>
      </c>
    </row>
    <row r="45" spans="1:23" x14ac:dyDescent="0.25">
      <c r="A45" s="114" t="s">
        <v>126</v>
      </c>
      <c r="B45" s="103">
        <f>SUM(W14:W24)</f>
        <v>34989</v>
      </c>
      <c r="C45" s="103"/>
      <c r="D45" s="103"/>
      <c r="E45" s="112"/>
      <c r="F45" s="113"/>
      <c r="G45" s="103"/>
      <c r="H45" s="105"/>
      <c r="L45" s="18"/>
      <c r="M45" s="18"/>
      <c r="N45" s="18"/>
      <c r="O45" s="68" t="s">
        <v>116</v>
      </c>
      <c r="P45" s="69">
        <v>34</v>
      </c>
      <c r="Q45" s="69">
        <v>33</v>
      </c>
      <c r="R45" s="69">
        <v>61</v>
      </c>
      <c r="T45" s="10"/>
      <c r="U45" s="39"/>
      <c r="V45" s="39"/>
      <c r="W45" s="39"/>
    </row>
    <row r="46" spans="1:23" x14ac:dyDescent="0.25">
      <c r="A46" s="106" t="s">
        <v>74</v>
      </c>
      <c r="B46" s="107">
        <f>SUM(W16:W24)</f>
        <v>30255</v>
      </c>
      <c r="C46" s="107"/>
      <c r="D46" s="107"/>
      <c r="E46" s="115"/>
      <c r="F46" s="115"/>
      <c r="G46" s="107"/>
      <c r="H46" s="110"/>
      <c r="L46" s="27"/>
      <c r="M46" s="27"/>
      <c r="N46" s="27"/>
      <c r="O46" s="68" t="s">
        <v>117</v>
      </c>
      <c r="P46" s="69">
        <v>8</v>
      </c>
      <c r="Q46" s="69">
        <v>3</v>
      </c>
      <c r="R46" s="69">
        <v>14</v>
      </c>
      <c r="T46" s="41" t="s">
        <v>153</v>
      </c>
      <c r="U46" s="39"/>
      <c r="V46" s="39"/>
      <c r="W46" s="39"/>
    </row>
    <row r="47" spans="1:23" x14ac:dyDescent="0.25">
      <c r="A47" s="106" t="s">
        <v>75</v>
      </c>
      <c r="B47" s="104">
        <f>SUM(W17:W24)</f>
        <v>28641</v>
      </c>
      <c r="C47" s="104"/>
      <c r="D47" s="104"/>
      <c r="E47" s="115"/>
      <c r="F47" s="115"/>
      <c r="G47" s="104"/>
      <c r="H47" s="116"/>
      <c r="L47" s="27"/>
      <c r="M47" s="27"/>
      <c r="N47" s="27"/>
      <c r="O47" s="68" t="s">
        <v>118</v>
      </c>
      <c r="P47" s="69">
        <v>4</v>
      </c>
      <c r="Q47" s="69">
        <v>0</v>
      </c>
      <c r="R47" s="69">
        <v>4</v>
      </c>
      <c r="T47" s="8" t="s">
        <v>154</v>
      </c>
      <c r="U47" s="39"/>
      <c r="V47" s="39"/>
      <c r="W47" s="39"/>
    </row>
    <row r="48" spans="1:23" x14ac:dyDescent="0.25">
      <c r="A48" s="117"/>
      <c r="B48" s="104"/>
      <c r="C48" s="104"/>
      <c r="D48" s="104"/>
      <c r="E48" s="115"/>
      <c r="F48" s="115"/>
      <c r="G48" s="104"/>
      <c r="H48" s="116"/>
      <c r="L48" s="27"/>
      <c r="M48" s="27"/>
      <c r="N48" s="27"/>
      <c r="O48" s="70" t="s">
        <v>119</v>
      </c>
      <c r="P48" s="71">
        <v>46</v>
      </c>
      <c r="Q48" s="71">
        <v>37</v>
      </c>
      <c r="R48" s="71">
        <v>82</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6.9291234559746354E-2</v>
      </c>
      <c r="C50" s="53" t="s">
        <v>165</v>
      </c>
      <c r="D50" s="53"/>
      <c r="E50" s="53" t="s">
        <v>166</v>
      </c>
      <c r="F50" s="124">
        <f>R27/(R23+R42+R48)</f>
        <v>1.545676728978136E-2</v>
      </c>
      <c r="G50" s="53"/>
      <c r="H50" s="122"/>
      <c r="L50" s="25"/>
      <c r="M50" s="25"/>
      <c r="N50" s="25"/>
      <c r="O50" s="56" t="s">
        <v>120</v>
      </c>
      <c r="P50" s="69">
        <v>263</v>
      </c>
      <c r="Q50" s="69">
        <v>309</v>
      </c>
      <c r="R50" s="69">
        <v>572</v>
      </c>
      <c r="T50" s="8" t="s">
        <v>157</v>
      </c>
      <c r="U50" s="39"/>
      <c r="V50" s="39"/>
      <c r="W50" s="39"/>
    </row>
    <row r="51" spans="1:23" x14ac:dyDescent="0.25">
      <c r="A51" s="123" t="s">
        <v>98</v>
      </c>
      <c r="B51" s="124">
        <f>(R12+R27+R40+R46)/(R23+R42+R48)</f>
        <v>0.13878063280269504</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642</v>
      </c>
      <c r="Q52" s="69">
        <v>988</v>
      </c>
      <c r="R52" s="69">
        <v>1632</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3.270627251415175E-2</v>
      </c>
      <c r="D54" s="125"/>
      <c r="E54" s="125"/>
      <c r="F54" s="125"/>
      <c r="G54" s="125"/>
      <c r="H54" s="126"/>
      <c r="O54" s="56" t="s">
        <v>122</v>
      </c>
      <c r="P54" s="69">
        <v>91</v>
      </c>
      <c r="Q54" s="69">
        <v>63</v>
      </c>
      <c r="R54" s="69">
        <v>157</v>
      </c>
      <c r="T54" s="91" t="s">
        <v>161</v>
      </c>
      <c r="U54" s="90"/>
      <c r="V54" s="90"/>
      <c r="W54" s="90"/>
    </row>
    <row r="55" spans="1:23" x14ac:dyDescent="0.25">
      <c r="A55" s="128" t="s">
        <v>169</v>
      </c>
      <c r="B55" s="125"/>
      <c r="C55" s="132">
        <f>R50/B46</f>
        <v>1.8905965956040324E-2</v>
      </c>
      <c r="D55" s="125"/>
      <c r="E55" s="125"/>
      <c r="F55" s="125"/>
      <c r="G55" s="125"/>
      <c r="H55" s="126"/>
      <c r="T55" s="8" t="s">
        <v>162</v>
      </c>
      <c r="U55" s="90"/>
      <c r="V55" s="90"/>
      <c r="W55" s="90"/>
    </row>
    <row r="56" spans="1:23" x14ac:dyDescent="0.25">
      <c r="A56" s="128" t="s">
        <v>170</v>
      </c>
      <c r="B56" s="125"/>
      <c r="C56" s="132">
        <f>R50/B47</f>
        <v>1.9971369714744596E-2</v>
      </c>
      <c r="D56" s="125"/>
      <c r="E56" s="125"/>
      <c r="F56" s="125"/>
      <c r="G56" s="125"/>
      <c r="H56" s="126"/>
      <c r="O56" s="75" t="s">
        <v>31</v>
      </c>
      <c r="P56" s="76">
        <v>9287</v>
      </c>
      <c r="Q56" s="76">
        <v>8203</v>
      </c>
      <c r="R56" s="76">
        <v>17489</v>
      </c>
      <c r="T56" s="8" t="s">
        <v>163</v>
      </c>
      <c r="U56" s="90"/>
      <c r="V56" s="90"/>
      <c r="W56" s="90"/>
    </row>
    <row r="57" spans="1:23" ht="15.75" thickBot="1" x14ac:dyDescent="0.3">
      <c r="A57" s="129" t="s">
        <v>171</v>
      </c>
      <c r="B57" s="130"/>
      <c r="C57" s="133">
        <f>R50/B45</f>
        <v>1.6347995084169311E-2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D5CEFDB4-98E7-4B24-8765-BC7F6BCB9CDB}"/>
    <hyperlink ref="J3" r:id="rId1" tooltip="Personal Income" xr:uid="{66788208-A606-416E-84DA-E37B15EA6C1E}"/>
    <hyperlink ref="K4" r:id="rId2" tooltip="Age" xr:uid="{4423C967-DB50-4355-9069-1E6F281AD892}"/>
    <hyperlink ref="K5" r:id="rId3" tooltip="Sex" xr:uid="{18BD7273-4ABE-450C-B659-AB2FF1A2C45E}"/>
    <hyperlink ref="K1" location="'List of Tables (1) '!A1" tooltip="List of tables" display="List of tables" xr:uid="{57123870-73B3-4576-A848-DB59BB2063C9}"/>
    <hyperlink ref="R3" r:id="rId4" tooltip="Method of Travel to Work" xr:uid="{97242F4A-CE6B-43CE-B03B-3A31A37BCCA4}"/>
    <hyperlink ref="R4" r:id="rId5" tooltip="Sex" xr:uid="{EFF72B37-C802-4590-A853-2BCAB25AFDFE}"/>
    <hyperlink ref="R1" location="'List of Tables (1) '!A1" tooltip="List of tables" display="List of tables" xr:uid="{54ED1711-AEE0-4E78-B0AE-99AE00EE4516}"/>
  </hyperlinks>
  <pageMargins left="0.7" right="0.7" top="0.75" bottom="0.75" header="0.3" footer="0.3"/>
  <pageSetup paperSize="9" orientation="portrait" r:id="rId6"/>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61B93-4D66-49B9-9AC6-0A28B8CCD37C}">
  <dimension ref="A1:W70"/>
  <sheetViews>
    <sheetView workbookViewId="0">
      <selection activeCell="O1" sqref="O1:R58"/>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209</v>
      </c>
      <c r="B2" s="10"/>
      <c r="C2" s="10"/>
      <c r="D2" s="10"/>
      <c r="J2" s="33"/>
      <c r="K2" s="6" t="s">
        <v>3</v>
      </c>
      <c r="L2" s="3"/>
      <c r="M2" s="3"/>
      <c r="N2" s="6"/>
      <c r="O2" s="57" t="s">
        <v>209</v>
      </c>
      <c r="P2" s="55"/>
      <c r="Q2" s="58"/>
      <c r="R2" s="6" t="s">
        <v>3</v>
      </c>
      <c r="T2" s="5" t="s">
        <v>209</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246</v>
      </c>
      <c r="Q11" s="69">
        <v>242</v>
      </c>
      <c r="R11" s="69">
        <v>484</v>
      </c>
      <c r="T11" s="1" t="s">
        <v>128</v>
      </c>
      <c r="U11" s="18">
        <v>16807</v>
      </c>
      <c r="V11" s="18">
        <v>16891</v>
      </c>
      <c r="W11" s="18">
        <v>33693</v>
      </c>
    </row>
    <row r="12" spans="1:23" ht="9.75" customHeight="1" x14ac:dyDescent="0.25">
      <c r="A12" s="42"/>
      <c r="B12" s="10"/>
      <c r="C12" s="10"/>
      <c r="D12" s="10"/>
      <c r="E12" s="10"/>
      <c r="F12" s="10"/>
      <c r="G12" s="10"/>
      <c r="H12" s="10"/>
      <c r="I12" s="10"/>
      <c r="J12" s="10"/>
      <c r="K12" s="10"/>
      <c r="L12" s="18"/>
      <c r="M12" s="18"/>
      <c r="N12" s="18"/>
      <c r="O12" s="68" t="s">
        <v>98</v>
      </c>
      <c r="P12" s="69">
        <v>939</v>
      </c>
      <c r="Q12" s="69">
        <v>910</v>
      </c>
      <c r="R12" s="69">
        <v>1850</v>
      </c>
      <c r="T12" s="1"/>
      <c r="U12" s="39"/>
      <c r="V12" s="39"/>
      <c r="W12" s="39"/>
    </row>
    <row r="13" spans="1:23" ht="9.9499999999999993" customHeight="1" x14ac:dyDescent="0.25">
      <c r="A13" s="38" t="s">
        <v>55</v>
      </c>
      <c r="B13" s="39">
        <v>506</v>
      </c>
      <c r="C13" s="39">
        <v>268</v>
      </c>
      <c r="D13" s="39">
        <v>456</v>
      </c>
      <c r="E13" s="39">
        <v>320</v>
      </c>
      <c r="F13" s="39">
        <v>189</v>
      </c>
      <c r="G13" s="39">
        <v>194</v>
      </c>
      <c r="H13" s="39">
        <v>102</v>
      </c>
      <c r="I13" s="39">
        <v>52</v>
      </c>
      <c r="J13" s="39">
        <v>16</v>
      </c>
      <c r="K13" s="39">
        <v>2103</v>
      </c>
      <c r="L13" s="18"/>
      <c r="M13" s="18"/>
      <c r="N13" s="18"/>
      <c r="O13" s="68" t="s">
        <v>99</v>
      </c>
      <c r="P13" s="69">
        <v>0</v>
      </c>
      <c r="Q13" s="69">
        <v>0</v>
      </c>
      <c r="R13" s="69">
        <v>0</v>
      </c>
      <c r="T13" s="1" t="s">
        <v>129</v>
      </c>
      <c r="U13" s="39"/>
      <c r="V13" s="39"/>
      <c r="W13" s="39"/>
    </row>
    <row r="14" spans="1:23" ht="9.9499999999999993" customHeight="1" x14ac:dyDescent="0.25">
      <c r="A14" s="38" t="s">
        <v>68</v>
      </c>
      <c r="B14" s="39">
        <v>282</v>
      </c>
      <c r="C14" s="39">
        <v>151</v>
      </c>
      <c r="D14" s="39">
        <v>123</v>
      </c>
      <c r="E14" s="39">
        <v>106</v>
      </c>
      <c r="F14" s="39">
        <v>81</v>
      </c>
      <c r="G14" s="39">
        <v>86</v>
      </c>
      <c r="H14" s="39">
        <v>49</v>
      </c>
      <c r="I14" s="39">
        <v>28</v>
      </c>
      <c r="J14" s="39">
        <v>11</v>
      </c>
      <c r="K14" s="39">
        <v>920</v>
      </c>
      <c r="L14" s="18"/>
      <c r="M14" s="18"/>
      <c r="N14" s="18"/>
      <c r="O14" s="68" t="s">
        <v>100</v>
      </c>
      <c r="P14" s="69">
        <v>0</v>
      </c>
      <c r="Q14" s="69">
        <v>3</v>
      </c>
      <c r="R14" s="69">
        <v>6</v>
      </c>
      <c r="T14" s="87" t="s">
        <v>12</v>
      </c>
      <c r="U14" s="18">
        <v>955</v>
      </c>
      <c r="V14" s="18">
        <v>897</v>
      </c>
      <c r="W14" s="18">
        <v>1858</v>
      </c>
    </row>
    <row r="15" spans="1:23" ht="9.9499999999999993" customHeight="1" x14ac:dyDescent="0.25">
      <c r="A15" s="38" t="s">
        <v>56</v>
      </c>
      <c r="B15" s="39">
        <v>129</v>
      </c>
      <c r="C15" s="39">
        <v>256</v>
      </c>
      <c r="D15" s="39">
        <v>253</v>
      </c>
      <c r="E15" s="39">
        <v>181</v>
      </c>
      <c r="F15" s="39">
        <v>160</v>
      </c>
      <c r="G15" s="39">
        <v>180</v>
      </c>
      <c r="H15" s="39">
        <v>141</v>
      </c>
      <c r="I15" s="39">
        <v>114</v>
      </c>
      <c r="J15" s="39">
        <v>50</v>
      </c>
      <c r="K15" s="39">
        <v>1466</v>
      </c>
      <c r="L15" s="18"/>
      <c r="M15" s="18"/>
      <c r="N15" s="18"/>
      <c r="O15" s="68" t="s">
        <v>101</v>
      </c>
      <c r="P15" s="69">
        <v>46</v>
      </c>
      <c r="Q15" s="69">
        <v>37</v>
      </c>
      <c r="R15" s="69">
        <v>78</v>
      </c>
      <c r="T15" s="87" t="s">
        <v>130</v>
      </c>
      <c r="U15" s="18">
        <v>1541</v>
      </c>
      <c r="V15" s="18">
        <v>1369</v>
      </c>
      <c r="W15" s="18">
        <v>2918</v>
      </c>
    </row>
    <row r="16" spans="1:23" ht="9.9499999999999993" customHeight="1" x14ac:dyDescent="0.25">
      <c r="A16" s="38" t="s">
        <v>57</v>
      </c>
      <c r="B16" s="39">
        <v>35</v>
      </c>
      <c r="C16" s="39">
        <v>210</v>
      </c>
      <c r="D16" s="39">
        <v>312</v>
      </c>
      <c r="E16" s="39">
        <v>161</v>
      </c>
      <c r="F16" s="39">
        <v>155</v>
      </c>
      <c r="G16" s="39">
        <v>226</v>
      </c>
      <c r="H16" s="39">
        <v>279</v>
      </c>
      <c r="I16" s="39">
        <v>249</v>
      </c>
      <c r="J16" s="39">
        <v>132</v>
      </c>
      <c r="K16" s="39">
        <v>1751</v>
      </c>
      <c r="L16" s="21"/>
      <c r="M16" s="21"/>
      <c r="N16" s="21"/>
      <c r="O16" s="68" t="s">
        <v>102</v>
      </c>
      <c r="P16" s="69">
        <v>5097</v>
      </c>
      <c r="Q16" s="69">
        <v>4457</v>
      </c>
      <c r="R16" s="69">
        <v>9561</v>
      </c>
      <c r="T16" s="87" t="s">
        <v>131</v>
      </c>
      <c r="U16" s="18">
        <v>535</v>
      </c>
      <c r="V16" s="18">
        <v>672</v>
      </c>
      <c r="W16" s="18">
        <v>1208</v>
      </c>
    </row>
    <row r="17" spans="1:23" ht="9.9499999999999993" customHeight="1" x14ac:dyDescent="0.25">
      <c r="A17" s="38" t="s">
        <v>58</v>
      </c>
      <c r="B17" s="39">
        <v>41</v>
      </c>
      <c r="C17" s="39">
        <v>241</v>
      </c>
      <c r="D17" s="39">
        <v>342</v>
      </c>
      <c r="E17" s="39">
        <v>188</v>
      </c>
      <c r="F17" s="39">
        <v>172</v>
      </c>
      <c r="G17" s="39">
        <v>169</v>
      </c>
      <c r="H17" s="39">
        <v>251</v>
      </c>
      <c r="I17" s="39">
        <v>218</v>
      </c>
      <c r="J17" s="39">
        <v>173</v>
      </c>
      <c r="K17" s="39">
        <v>1793</v>
      </c>
      <c r="L17" s="18"/>
      <c r="M17" s="18"/>
      <c r="N17" s="18"/>
      <c r="O17" s="68" t="s">
        <v>103</v>
      </c>
      <c r="P17" s="69">
        <v>273</v>
      </c>
      <c r="Q17" s="69">
        <v>498</v>
      </c>
      <c r="R17" s="69">
        <v>771</v>
      </c>
      <c r="T17" s="87" t="s">
        <v>29</v>
      </c>
      <c r="U17" s="18">
        <v>1129</v>
      </c>
      <c r="V17" s="18">
        <v>1351</v>
      </c>
      <c r="W17" s="18">
        <v>2482</v>
      </c>
    </row>
    <row r="18" spans="1:23" ht="9.9499999999999993" customHeight="1" x14ac:dyDescent="0.25">
      <c r="A18" s="38" t="s">
        <v>59</v>
      </c>
      <c r="B18" s="39">
        <v>39</v>
      </c>
      <c r="C18" s="39">
        <v>232</v>
      </c>
      <c r="D18" s="39">
        <v>403</v>
      </c>
      <c r="E18" s="39">
        <v>196</v>
      </c>
      <c r="F18" s="39">
        <v>178</v>
      </c>
      <c r="G18" s="39">
        <v>203</v>
      </c>
      <c r="H18" s="39">
        <v>182</v>
      </c>
      <c r="I18" s="39">
        <v>100</v>
      </c>
      <c r="J18" s="39">
        <v>55</v>
      </c>
      <c r="K18" s="39">
        <v>1578</v>
      </c>
      <c r="L18" s="18"/>
      <c r="M18" s="18"/>
      <c r="N18" s="18"/>
      <c r="O18" s="68" t="s">
        <v>104</v>
      </c>
      <c r="P18" s="69">
        <v>42</v>
      </c>
      <c r="Q18" s="69">
        <v>0</v>
      </c>
      <c r="R18" s="69">
        <v>47</v>
      </c>
      <c r="T18" s="88" t="s">
        <v>132</v>
      </c>
      <c r="U18" s="18">
        <v>4345</v>
      </c>
      <c r="V18" s="18">
        <v>4276</v>
      </c>
      <c r="W18" s="18">
        <v>8622</v>
      </c>
    </row>
    <row r="19" spans="1:23" ht="9.9499999999999993" customHeight="1" x14ac:dyDescent="0.25">
      <c r="A19" s="38" t="s">
        <v>60</v>
      </c>
      <c r="B19" s="39">
        <v>10</v>
      </c>
      <c r="C19" s="39">
        <v>231</v>
      </c>
      <c r="D19" s="39">
        <v>492</v>
      </c>
      <c r="E19" s="39">
        <v>218</v>
      </c>
      <c r="F19" s="39">
        <v>195</v>
      </c>
      <c r="G19" s="39">
        <v>176</v>
      </c>
      <c r="H19" s="39">
        <v>115</v>
      </c>
      <c r="I19" s="39">
        <v>57</v>
      </c>
      <c r="J19" s="39">
        <v>28</v>
      </c>
      <c r="K19" s="39">
        <v>1530</v>
      </c>
      <c r="L19" s="18"/>
      <c r="M19" s="18"/>
      <c r="N19" s="18"/>
      <c r="O19" s="68" t="s">
        <v>105</v>
      </c>
      <c r="P19" s="69">
        <v>112</v>
      </c>
      <c r="Q19" s="69">
        <v>30</v>
      </c>
      <c r="R19" s="69">
        <v>141</v>
      </c>
      <c r="T19" s="88" t="s">
        <v>133</v>
      </c>
      <c r="U19" s="18">
        <v>2782</v>
      </c>
      <c r="V19" s="18">
        <v>2694</v>
      </c>
      <c r="W19" s="18">
        <v>5473</v>
      </c>
    </row>
    <row r="20" spans="1:23" ht="9.9499999999999993" customHeight="1" x14ac:dyDescent="0.25">
      <c r="A20" s="38" t="s">
        <v>61</v>
      </c>
      <c r="B20" s="39">
        <v>14</v>
      </c>
      <c r="C20" s="39">
        <v>227</v>
      </c>
      <c r="D20" s="39">
        <v>706</v>
      </c>
      <c r="E20" s="39">
        <v>334</v>
      </c>
      <c r="F20" s="39">
        <v>233</v>
      </c>
      <c r="G20" s="39">
        <v>197</v>
      </c>
      <c r="H20" s="39">
        <v>110</v>
      </c>
      <c r="I20" s="39">
        <v>38</v>
      </c>
      <c r="J20" s="39">
        <v>18</v>
      </c>
      <c r="K20" s="39">
        <v>1870</v>
      </c>
      <c r="L20" s="18"/>
      <c r="M20" s="18"/>
      <c r="N20" s="18"/>
      <c r="O20" s="68" t="s">
        <v>106</v>
      </c>
      <c r="P20" s="69">
        <v>564</v>
      </c>
      <c r="Q20" s="69">
        <v>213</v>
      </c>
      <c r="R20" s="69">
        <v>779</v>
      </c>
      <c r="T20" s="88" t="s">
        <v>134</v>
      </c>
      <c r="U20" s="18">
        <v>2211</v>
      </c>
      <c r="V20" s="18">
        <v>2026</v>
      </c>
      <c r="W20" s="18">
        <v>4239</v>
      </c>
    </row>
    <row r="21" spans="1:23" ht="9.9499999999999993" customHeight="1" x14ac:dyDescent="0.25">
      <c r="A21" s="38" t="s">
        <v>62</v>
      </c>
      <c r="B21" s="39">
        <v>3</v>
      </c>
      <c r="C21" s="39">
        <v>193</v>
      </c>
      <c r="D21" s="39">
        <v>980</v>
      </c>
      <c r="E21" s="39">
        <v>414</v>
      </c>
      <c r="F21" s="39">
        <v>334</v>
      </c>
      <c r="G21" s="39">
        <v>255</v>
      </c>
      <c r="H21" s="39">
        <v>114</v>
      </c>
      <c r="I21" s="39">
        <v>33</v>
      </c>
      <c r="J21" s="39">
        <v>15</v>
      </c>
      <c r="K21" s="39">
        <v>2345</v>
      </c>
      <c r="L21" s="18"/>
      <c r="M21" s="18"/>
      <c r="N21" s="18"/>
      <c r="O21" s="68" t="s">
        <v>107</v>
      </c>
      <c r="P21" s="69">
        <v>148</v>
      </c>
      <c r="Q21" s="69">
        <v>45</v>
      </c>
      <c r="R21" s="69">
        <v>193</v>
      </c>
      <c r="T21" s="88" t="s">
        <v>135</v>
      </c>
      <c r="U21" s="18">
        <v>1664</v>
      </c>
      <c r="V21" s="18">
        <v>1597</v>
      </c>
      <c r="W21" s="18">
        <v>3261</v>
      </c>
    </row>
    <row r="22" spans="1:23" ht="9.9499999999999993" customHeight="1" x14ac:dyDescent="0.25">
      <c r="A22" s="38" t="s">
        <v>63</v>
      </c>
      <c r="B22" s="39">
        <v>3</v>
      </c>
      <c r="C22" s="39">
        <v>103</v>
      </c>
      <c r="D22" s="39">
        <v>904</v>
      </c>
      <c r="E22" s="39">
        <v>390</v>
      </c>
      <c r="F22" s="39">
        <v>308</v>
      </c>
      <c r="G22" s="39">
        <v>221</v>
      </c>
      <c r="H22" s="39">
        <v>70</v>
      </c>
      <c r="I22" s="39">
        <v>8</v>
      </c>
      <c r="J22" s="39">
        <v>4</v>
      </c>
      <c r="K22" s="39">
        <v>2001</v>
      </c>
      <c r="L22" s="21"/>
      <c r="M22" s="21"/>
      <c r="N22" s="21"/>
      <c r="O22" s="68" t="s">
        <v>108</v>
      </c>
      <c r="P22" s="69">
        <v>789</v>
      </c>
      <c r="Q22" s="69">
        <v>803</v>
      </c>
      <c r="R22" s="69">
        <v>1590</v>
      </c>
      <c r="T22" s="88" t="s">
        <v>136</v>
      </c>
      <c r="U22" s="18">
        <v>970</v>
      </c>
      <c r="V22" s="18">
        <v>912</v>
      </c>
      <c r="W22" s="18">
        <v>1887</v>
      </c>
    </row>
    <row r="23" spans="1:23" ht="9.9499999999999993" customHeight="1" x14ac:dyDescent="0.25">
      <c r="A23" s="38" t="s">
        <v>64</v>
      </c>
      <c r="B23" s="39">
        <v>0</v>
      </c>
      <c r="C23" s="39">
        <v>50</v>
      </c>
      <c r="D23" s="39">
        <v>781</v>
      </c>
      <c r="E23" s="39">
        <v>413</v>
      </c>
      <c r="F23" s="39">
        <v>344</v>
      </c>
      <c r="G23" s="39">
        <v>201</v>
      </c>
      <c r="H23" s="39">
        <v>55</v>
      </c>
      <c r="I23" s="39">
        <v>13</v>
      </c>
      <c r="J23" s="39">
        <v>3</v>
      </c>
      <c r="K23" s="39">
        <v>1865</v>
      </c>
      <c r="L23" s="18"/>
      <c r="M23" s="18"/>
      <c r="N23" s="18"/>
      <c r="O23" s="70" t="s">
        <v>109</v>
      </c>
      <c r="P23" s="71">
        <v>8254</v>
      </c>
      <c r="Q23" s="71">
        <v>7237</v>
      </c>
      <c r="R23" s="71">
        <v>15494</v>
      </c>
      <c r="T23" s="88" t="s">
        <v>137</v>
      </c>
      <c r="U23" s="18">
        <v>456</v>
      </c>
      <c r="V23" s="18">
        <v>648</v>
      </c>
      <c r="W23" s="18">
        <v>1099</v>
      </c>
    </row>
    <row r="24" spans="1:23" ht="9.9499999999999993" customHeight="1" x14ac:dyDescent="0.25">
      <c r="A24" s="38" t="s">
        <v>65</v>
      </c>
      <c r="B24" s="39">
        <v>0</v>
      </c>
      <c r="C24" s="39">
        <v>17</v>
      </c>
      <c r="D24" s="39">
        <v>549</v>
      </c>
      <c r="E24" s="39">
        <v>375</v>
      </c>
      <c r="F24" s="39">
        <v>275</v>
      </c>
      <c r="G24" s="39">
        <v>165</v>
      </c>
      <c r="H24" s="39">
        <v>48</v>
      </c>
      <c r="I24" s="39">
        <v>6</v>
      </c>
      <c r="J24" s="39">
        <v>0</v>
      </c>
      <c r="K24" s="39">
        <v>1433</v>
      </c>
      <c r="L24" s="18"/>
      <c r="M24" s="18"/>
      <c r="N24" s="18"/>
      <c r="O24" s="72"/>
      <c r="T24" s="88" t="s">
        <v>138</v>
      </c>
      <c r="U24" s="18">
        <v>214</v>
      </c>
      <c r="V24" s="18">
        <v>453</v>
      </c>
      <c r="W24" s="18">
        <v>663</v>
      </c>
    </row>
    <row r="25" spans="1:23" ht="9.9499999999999993" customHeight="1" x14ac:dyDescent="0.25">
      <c r="A25" s="38" t="s">
        <v>66</v>
      </c>
      <c r="B25" s="39">
        <v>0</v>
      </c>
      <c r="C25" s="39">
        <v>25</v>
      </c>
      <c r="D25" s="39">
        <v>1007</v>
      </c>
      <c r="E25" s="39">
        <v>853</v>
      </c>
      <c r="F25" s="39">
        <v>669</v>
      </c>
      <c r="G25" s="39">
        <v>388</v>
      </c>
      <c r="H25" s="39">
        <v>84</v>
      </c>
      <c r="I25" s="39">
        <v>8</v>
      </c>
      <c r="J25" s="39">
        <v>4</v>
      </c>
      <c r="K25" s="39">
        <v>3034</v>
      </c>
      <c r="L25" s="18"/>
      <c r="M25" s="18"/>
      <c r="N25" s="18"/>
      <c r="O25" s="56" t="s">
        <v>110</v>
      </c>
      <c r="T25" s="10"/>
      <c r="U25" s="39"/>
      <c r="V25" s="39"/>
      <c r="W25" s="39"/>
    </row>
    <row r="26" spans="1:23" ht="9.9499999999999993" customHeight="1" x14ac:dyDescent="0.25">
      <c r="A26" s="38" t="s">
        <v>67</v>
      </c>
      <c r="B26" s="39">
        <v>0</v>
      </c>
      <c r="C26" s="39">
        <v>8</v>
      </c>
      <c r="D26" s="39">
        <v>415</v>
      </c>
      <c r="E26" s="39">
        <v>858</v>
      </c>
      <c r="F26" s="39">
        <v>575</v>
      </c>
      <c r="G26" s="39">
        <v>294</v>
      </c>
      <c r="H26" s="39">
        <v>55</v>
      </c>
      <c r="I26" s="39">
        <v>7</v>
      </c>
      <c r="J26" s="39">
        <v>3</v>
      </c>
      <c r="K26" s="39">
        <v>2213</v>
      </c>
      <c r="L26" s="18"/>
      <c r="M26" s="18"/>
      <c r="N26" s="18"/>
      <c r="O26" s="68" t="s">
        <v>111</v>
      </c>
      <c r="T26" s="10" t="s">
        <v>139</v>
      </c>
      <c r="U26" s="39"/>
      <c r="V26" s="39"/>
      <c r="W26" s="39"/>
    </row>
    <row r="27" spans="1:23" ht="6.75" customHeight="1" x14ac:dyDescent="0.25">
      <c r="L27" s="18"/>
      <c r="M27" s="18"/>
      <c r="N27" s="18"/>
      <c r="O27" s="73" t="s">
        <v>98</v>
      </c>
      <c r="P27" s="69">
        <v>146</v>
      </c>
      <c r="Q27" s="69">
        <v>154</v>
      </c>
      <c r="R27" s="69">
        <v>300</v>
      </c>
      <c r="T27" s="88" t="s">
        <v>140</v>
      </c>
      <c r="U27" s="18">
        <v>15813</v>
      </c>
      <c r="V27" s="18">
        <v>16077</v>
      </c>
      <c r="W27" s="18">
        <v>31892</v>
      </c>
    </row>
    <row r="28" spans="1:23" ht="9.9499999999999993" customHeight="1" x14ac:dyDescent="0.25">
      <c r="A28" s="10" t="s">
        <v>73</v>
      </c>
      <c r="B28" s="39">
        <v>150</v>
      </c>
      <c r="C28" s="39">
        <v>256</v>
      </c>
      <c r="D28" s="39">
        <v>915</v>
      </c>
      <c r="E28" s="39">
        <v>476</v>
      </c>
      <c r="F28" s="39">
        <v>372</v>
      </c>
      <c r="G28" s="39">
        <v>297</v>
      </c>
      <c r="H28" s="39">
        <v>230</v>
      </c>
      <c r="I28" s="39">
        <v>167</v>
      </c>
      <c r="J28" s="39">
        <v>148</v>
      </c>
      <c r="K28" s="39">
        <v>3012</v>
      </c>
      <c r="L28" s="21"/>
      <c r="M28" s="21"/>
      <c r="N28" s="21"/>
      <c r="O28" s="73" t="s">
        <v>99</v>
      </c>
      <c r="P28" s="69">
        <v>0</v>
      </c>
      <c r="Q28" s="69">
        <v>0</v>
      </c>
      <c r="R28" s="69">
        <v>0</v>
      </c>
      <c r="T28" s="88" t="s">
        <v>141</v>
      </c>
      <c r="U28" s="18">
        <v>999</v>
      </c>
      <c r="V28" s="18">
        <v>806</v>
      </c>
      <c r="W28" s="18">
        <v>1803</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1208</v>
      </c>
      <c r="C30" s="40">
        <v>2482</v>
      </c>
      <c r="D30" s="40">
        <v>8622</v>
      </c>
      <c r="E30" s="40">
        <v>5473</v>
      </c>
      <c r="F30" s="40">
        <v>4239</v>
      </c>
      <c r="G30" s="40">
        <v>3261</v>
      </c>
      <c r="H30" s="40">
        <v>1887</v>
      </c>
      <c r="I30" s="40">
        <v>1099</v>
      </c>
      <c r="J30" s="40">
        <v>663</v>
      </c>
      <c r="K30" s="40">
        <v>28927</v>
      </c>
      <c r="L30" s="18"/>
      <c r="M30" s="18"/>
      <c r="N30" s="18"/>
      <c r="O30" s="73" t="s">
        <v>102</v>
      </c>
      <c r="P30" s="69">
        <v>13</v>
      </c>
      <c r="Q30" s="69">
        <v>18</v>
      </c>
      <c r="R30" s="69">
        <v>27</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5</v>
      </c>
      <c r="Q31" s="69">
        <v>11</v>
      </c>
      <c r="R31" s="69">
        <v>15</v>
      </c>
      <c r="T31" s="88" t="s">
        <v>143</v>
      </c>
      <c r="U31" s="18">
        <v>111</v>
      </c>
      <c r="V31" s="18">
        <v>114</v>
      </c>
      <c r="W31" s="18">
        <v>223</v>
      </c>
    </row>
    <row r="32" spans="1:23" ht="9.9499999999999993" customHeight="1" x14ac:dyDescent="0.25">
      <c r="A32" s="41" t="s">
        <v>69</v>
      </c>
      <c r="L32" s="18"/>
      <c r="M32" s="18"/>
      <c r="N32" s="18"/>
      <c r="O32" s="73" t="s">
        <v>107</v>
      </c>
      <c r="P32" s="69">
        <v>18</v>
      </c>
      <c r="Q32" s="69">
        <v>11</v>
      </c>
      <c r="R32" s="69">
        <v>30</v>
      </c>
      <c r="T32" s="88" t="s">
        <v>144</v>
      </c>
      <c r="U32" s="18">
        <v>3</v>
      </c>
      <c r="V32" s="18">
        <v>3</v>
      </c>
      <c r="W32" s="18">
        <v>4</v>
      </c>
    </row>
    <row r="33" spans="1:23" ht="9.9499999999999993" customHeight="1" x14ac:dyDescent="0.25">
      <c r="L33" s="18"/>
      <c r="M33" s="18"/>
      <c r="N33" s="18"/>
      <c r="O33" s="74" t="s">
        <v>31</v>
      </c>
      <c r="P33" s="71">
        <v>175</v>
      </c>
      <c r="Q33" s="71">
        <v>196</v>
      </c>
      <c r="R33" s="71">
        <v>370</v>
      </c>
      <c r="T33" s="88" t="s">
        <v>145</v>
      </c>
      <c r="U33" s="18">
        <v>4</v>
      </c>
      <c r="V33" s="18">
        <v>0</v>
      </c>
      <c r="W33" s="18">
        <v>4</v>
      </c>
    </row>
    <row r="34" spans="1:23" x14ac:dyDescent="0.25">
      <c r="A34" s="8" t="s">
        <v>70</v>
      </c>
      <c r="L34" s="21"/>
      <c r="M34" s="21"/>
      <c r="N34" s="21"/>
      <c r="O34" s="68" t="s">
        <v>112</v>
      </c>
      <c r="T34" s="23" t="s">
        <v>31</v>
      </c>
      <c r="U34" s="21">
        <v>121</v>
      </c>
      <c r="V34" s="21">
        <v>118</v>
      </c>
      <c r="W34" s="21">
        <v>233</v>
      </c>
    </row>
    <row r="35" spans="1:23" ht="15.75" thickBot="1" x14ac:dyDescent="0.3">
      <c r="L35" s="18"/>
      <c r="M35" s="18"/>
      <c r="N35" s="18"/>
      <c r="O35" s="73" t="s">
        <v>99</v>
      </c>
      <c r="P35" s="69">
        <v>0</v>
      </c>
      <c r="Q35" s="69">
        <v>0</v>
      </c>
      <c r="R35" s="69">
        <v>3</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18</v>
      </c>
      <c r="Q37" s="69">
        <v>15</v>
      </c>
      <c r="R37" s="69">
        <v>34</v>
      </c>
      <c r="T37" s="88" t="s">
        <v>147</v>
      </c>
      <c r="U37" s="18">
        <v>9563</v>
      </c>
      <c r="V37" s="18">
        <v>9563</v>
      </c>
      <c r="W37" s="18">
        <v>19124</v>
      </c>
    </row>
    <row r="38" spans="1:23" x14ac:dyDescent="0.25">
      <c r="A38" s="99" t="s">
        <v>81</v>
      </c>
      <c r="B38" s="103">
        <f>SUM(B28:D28)</f>
        <v>1321</v>
      </c>
      <c r="C38" s="103">
        <f>SUM(B13:D13)</f>
        <v>1230</v>
      </c>
      <c r="D38" s="103">
        <f>SUM(B14:D18)</f>
        <v>3049</v>
      </c>
      <c r="E38" s="104">
        <f>SUM(B19:D21)</f>
        <v>2856</v>
      </c>
      <c r="F38" s="104">
        <f>SUM(B22:D26)</f>
        <v>3862</v>
      </c>
      <c r="G38" s="103">
        <f>SUM(B38:F38)</f>
        <v>12318</v>
      </c>
      <c r="H38" s="105">
        <f>SUM(C38:F38)</f>
        <v>10997</v>
      </c>
      <c r="L38" s="18"/>
      <c r="M38" s="18"/>
      <c r="N38" s="18"/>
      <c r="O38" s="73" t="s">
        <v>103</v>
      </c>
      <c r="P38" s="69">
        <v>9</v>
      </c>
      <c r="Q38" s="69">
        <v>16</v>
      </c>
      <c r="R38" s="69">
        <v>32</v>
      </c>
      <c r="T38" s="88" t="s">
        <v>148</v>
      </c>
      <c r="U38" s="18">
        <v>5747</v>
      </c>
      <c r="V38" s="18">
        <v>5902</v>
      </c>
      <c r="W38" s="18">
        <v>11651</v>
      </c>
    </row>
    <row r="39" spans="1:23" x14ac:dyDescent="0.25">
      <c r="A39" s="99" t="s">
        <v>82</v>
      </c>
      <c r="B39" s="103">
        <f>SUM(C28:D28)</f>
        <v>1171</v>
      </c>
      <c r="C39" s="103">
        <f>SUM(C13:D13)</f>
        <v>724</v>
      </c>
      <c r="D39" s="103">
        <f>SUM(C14:D18)</f>
        <v>2523</v>
      </c>
      <c r="E39" s="104">
        <f>SUM(C19:D21)</f>
        <v>2829</v>
      </c>
      <c r="F39" s="104">
        <f>SUM(C22:D26)</f>
        <v>3859</v>
      </c>
      <c r="G39" s="103">
        <f t="shared" ref="G39:G41" si="0">SUM(B39:F39)</f>
        <v>11106</v>
      </c>
      <c r="H39" s="105">
        <f t="shared" ref="H39:H41" si="1">SUM(C39:F39)</f>
        <v>9935</v>
      </c>
      <c r="L39" s="18"/>
      <c r="M39" s="18"/>
      <c r="N39" s="18" t="e">
        <f>+H50:H51+H76:H98</f>
        <v>#VALUE!</v>
      </c>
      <c r="O39" s="73" t="s">
        <v>107</v>
      </c>
      <c r="P39" s="69">
        <v>22</v>
      </c>
      <c r="Q39" s="69">
        <v>11</v>
      </c>
      <c r="R39" s="69">
        <v>35</v>
      </c>
      <c r="T39" s="10"/>
      <c r="U39" s="39"/>
      <c r="V39" s="39"/>
      <c r="W39" s="39"/>
    </row>
    <row r="40" spans="1:23" ht="14.45" customHeight="1" x14ac:dyDescent="0.25">
      <c r="A40" s="106" t="s">
        <v>83</v>
      </c>
      <c r="B40" s="107">
        <f>SUM(E28:F28)</f>
        <v>848</v>
      </c>
      <c r="C40" s="107">
        <f>SUM(E13:F13)</f>
        <v>509</v>
      </c>
      <c r="D40" s="107">
        <f>SUM(E14:F18)</f>
        <v>1578</v>
      </c>
      <c r="E40" s="108">
        <f>SUM(E19:F21)</f>
        <v>1728</v>
      </c>
      <c r="F40" s="108">
        <f>SUM(E22:F26)</f>
        <v>5060</v>
      </c>
      <c r="G40" s="103">
        <f t="shared" si="0"/>
        <v>9723</v>
      </c>
      <c r="H40" s="105">
        <f t="shared" si="1"/>
        <v>8875</v>
      </c>
      <c r="L40" s="22"/>
      <c r="M40" s="22"/>
      <c r="N40" s="22"/>
      <c r="O40" s="74" t="s">
        <v>31</v>
      </c>
      <c r="P40" s="71">
        <v>50</v>
      </c>
      <c r="Q40" s="71">
        <v>47</v>
      </c>
      <c r="R40" s="71">
        <v>100</v>
      </c>
      <c r="T40" s="10" t="s">
        <v>149</v>
      </c>
      <c r="U40" s="39"/>
      <c r="V40" s="39"/>
      <c r="W40" s="39"/>
    </row>
    <row r="41" spans="1:23" x14ac:dyDescent="0.25">
      <c r="A41" s="99" t="s">
        <v>84</v>
      </c>
      <c r="B41" s="103">
        <f>SUM(G28:J28)</f>
        <v>842</v>
      </c>
      <c r="C41" s="103">
        <f>SUM(G13:J13)</f>
        <v>364</v>
      </c>
      <c r="D41" s="103">
        <f>SUM(G14:J18)</f>
        <v>2896</v>
      </c>
      <c r="E41" s="104">
        <f>SUM(G19:J21)</f>
        <v>1156</v>
      </c>
      <c r="F41" s="104">
        <f>SUM(G22:J26)</f>
        <v>1637</v>
      </c>
      <c r="G41" s="103">
        <f t="shared" si="0"/>
        <v>6895</v>
      </c>
      <c r="H41" s="105">
        <f t="shared" si="1"/>
        <v>6053</v>
      </c>
      <c r="L41" s="25"/>
      <c r="M41" s="25"/>
      <c r="N41" s="25"/>
      <c r="O41" s="68" t="s">
        <v>113</v>
      </c>
      <c r="P41" s="69">
        <v>78</v>
      </c>
      <c r="Q41" s="69">
        <v>39</v>
      </c>
      <c r="R41" s="69">
        <v>113</v>
      </c>
      <c r="T41" s="88" t="s">
        <v>150</v>
      </c>
      <c r="U41" s="18">
        <v>11906</v>
      </c>
      <c r="V41" s="18">
        <v>11651</v>
      </c>
      <c r="W41" s="18">
        <v>23562</v>
      </c>
    </row>
    <row r="42" spans="1:23" x14ac:dyDescent="0.25">
      <c r="A42" s="109" t="s">
        <v>92</v>
      </c>
      <c r="B42" s="107">
        <f>B38+SUM(B40:B41)</f>
        <v>3011</v>
      </c>
      <c r="C42" s="107">
        <f t="shared" ref="C42:H42" si="2">C38+SUM(C40:C41)</f>
        <v>2103</v>
      </c>
      <c r="D42" s="107">
        <f t="shared" si="2"/>
        <v>7523</v>
      </c>
      <c r="E42" s="107">
        <f t="shared" si="2"/>
        <v>5740</v>
      </c>
      <c r="F42" s="107">
        <f t="shared" si="2"/>
        <v>10559</v>
      </c>
      <c r="G42" s="107">
        <f t="shared" si="2"/>
        <v>28936</v>
      </c>
      <c r="H42" s="110">
        <f t="shared" si="2"/>
        <v>25925</v>
      </c>
      <c r="L42" s="18"/>
      <c r="M42" s="18"/>
      <c r="N42" s="18"/>
      <c r="O42" s="70" t="s">
        <v>114</v>
      </c>
      <c r="P42" s="71">
        <v>301</v>
      </c>
      <c r="Q42" s="71">
        <v>278</v>
      </c>
      <c r="R42" s="71">
        <v>587</v>
      </c>
      <c r="T42" s="88" t="s">
        <v>151</v>
      </c>
      <c r="U42" s="18">
        <v>3443</v>
      </c>
      <c r="V42" s="18">
        <v>3905</v>
      </c>
      <c r="W42" s="18">
        <v>7353</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12717</v>
      </c>
      <c r="V44" s="18">
        <v>12836</v>
      </c>
      <c r="W44" s="18">
        <v>25555</v>
      </c>
    </row>
    <row r="45" spans="1:23" x14ac:dyDescent="0.25">
      <c r="A45" s="114" t="s">
        <v>126</v>
      </c>
      <c r="B45" s="103">
        <f>SUM(W14:W24)</f>
        <v>33710</v>
      </c>
      <c r="C45" s="103"/>
      <c r="D45" s="103"/>
      <c r="E45" s="112"/>
      <c r="F45" s="113"/>
      <c r="G45" s="103"/>
      <c r="H45" s="105"/>
      <c r="L45" s="18"/>
      <c r="M45" s="18"/>
      <c r="N45" s="18"/>
      <c r="O45" s="68" t="s">
        <v>116</v>
      </c>
      <c r="P45" s="69">
        <v>27</v>
      </c>
      <c r="Q45" s="69">
        <v>22</v>
      </c>
      <c r="R45" s="69">
        <v>51</v>
      </c>
      <c r="T45" s="10"/>
      <c r="U45" s="39"/>
      <c r="V45" s="39"/>
      <c r="W45" s="39"/>
    </row>
    <row r="46" spans="1:23" x14ac:dyDescent="0.25">
      <c r="A46" s="106" t="s">
        <v>74</v>
      </c>
      <c r="B46" s="107">
        <f>SUM(W16:W24)</f>
        <v>28934</v>
      </c>
      <c r="C46" s="107"/>
      <c r="D46" s="107"/>
      <c r="E46" s="115"/>
      <c r="F46" s="115"/>
      <c r="G46" s="107"/>
      <c r="H46" s="110"/>
      <c r="L46" s="27"/>
      <c r="M46" s="27"/>
      <c r="N46" s="27"/>
      <c r="O46" s="68" t="s">
        <v>117</v>
      </c>
      <c r="P46" s="69">
        <v>6</v>
      </c>
      <c r="Q46" s="69">
        <v>11</v>
      </c>
      <c r="R46" s="69">
        <v>16</v>
      </c>
      <c r="T46" s="41" t="s">
        <v>153</v>
      </c>
      <c r="U46" s="39"/>
      <c r="V46" s="39"/>
      <c r="W46" s="39"/>
    </row>
    <row r="47" spans="1:23" x14ac:dyDescent="0.25">
      <c r="A47" s="106" t="s">
        <v>75</v>
      </c>
      <c r="B47" s="104">
        <f>SUM(W17:W24)</f>
        <v>27726</v>
      </c>
      <c r="C47" s="104"/>
      <c r="D47" s="104"/>
      <c r="E47" s="115"/>
      <c r="F47" s="115"/>
      <c r="G47" s="104"/>
      <c r="H47" s="116"/>
      <c r="L47" s="27"/>
      <c r="M47" s="27"/>
      <c r="N47" s="27"/>
      <c r="O47" s="68" t="s">
        <v>118</v>
      </c>
      <c r="P47" s="69">
        <v>8</v>
      </c>
      <c r="Q47" s="69">
        <v>0</v>
      </c>
      <c r="R47" s="69">
        <v>8</v>
      </c>
      <c r="T47" s="8" t="s">
        <v>154</v>
      </c>
      <c r="U47" s="39"/>
      <c r="V47" s="39"/>
      <c r="W47" s="39"/>
    </row>
    <row r="48" spans="1:23" x14ac:dyDescent="0.25">
      <c r="A48" s="117"/>
      <c r="B48" s="104"/>
      <c r="C48" s="104"/>
      <c r="D48" s="104"/>
      <c r="E48" s="115"/>
      <c r="F48" s="115"/>
      <c r="G48" s="104"/>
      <c r="H48" s="116"/>
      <c r="L48" s="27"/>
      <c r="M48" s="27"/>
      <c r="N48" s="27"/>
      <c r="O48" s="70" t="s">
        <v>119</v>
      </c>
      <c r="P48" s="71">
        <v>46</v>
      </c>
      <c r="Q48" s="71">
        <v>29</v>
      </c>
      <c r="R48" s="71">
        <v>72</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5.6026744258032564E-2</v>
      </c>
      <c r="C50" s="53" t="s">
        <v>165</v>
      </c>
      <c r="D50" s="53"/>
      <c r="E50" s="53" t="s">
        <v>166</v>
      </c>
      <c r="F50" s="124">
        <f>R27/(R23+R42+R48)</f>
        <v>1.8572401411502508E-2</v>
      </c>
      <c r="G50" s="53"/>
      <c r="H50" s="122"/>
      <c r="L50" s="25"/>
      <c r="M50" s="25"/>
      <c r="N50" s="25"/>
      <c r="O50" s="56" t="s">
        <v>120</v>
      </c>
      <c r="P50" s="69">
        <v>383</v>
      </c>
      <c r="Q50" s="69">
        <v>442</v>
      </c>
      <c r="R50" s="69">
        <v>822</v>
      </c>
      <c r="T50" s="8" t="s">
        <v>157</v>
      </c>
      <c r="U50" s="39"/>
      <c r="V50" s="39"/>
      <c r="W50" s="39"/>
    </row>
    <row r="51" spans="1:23" x14ac:dyDescent="0.25">
      <c r="A51" s="123" t="s">
        <v>98</v>
      </c>
      <c r="B51" s="124">
        <f>(R12+R27+R40+R46)/(R23+R42+R48)</f>
        <v>0.14028353866154894</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649</v>
      </c>
      <c r="Q52" s="69">
        <v>1013</v>
      </c>
      <c r="R52" s="69">
        <v>1660</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4.3760647359454855E-2</v>
      </c>
      <c r="D54" s="125"/>
      <c r="E54" s="125"/>
      <c r="F54" s="125"/>
      <c r="G54" s="125"/>
      <c r="H54" s="126"/>
      <c r="O54" s="56" t="s">
        <v>122</v>
      </c>
      <c r="P54" s="69">
        <v>89</v>
      </c>
      <c r="Q54" s="69">
        <v>73</v>
      </c>
      <c r="R54" s="69">
        <v>162</v>
      </c>
      <c r="T54" s="91" t="s">
        <v>161</v>
      </c>
      <c r="U54" s="90"/>
      <c r="V54" s="90"/>
      <c r="W54" s="90"/>
    </row>
    <row r="55" spans="1:23" x14ac:dyDescent="0.25">
      <c r="A55" s="128" t="s">
        <v>169</v>
      </c>
      <c r="B55" s="125"/>
      <c r="C55" s="132">
        <f>R50/B46</f>
        <v>2.8409483652450405E-2</v>
      </c>
      <c r="D55" s="125"/>
      <c r="E55" s="125"/>
      <c r="F55" s="125"/>
      <c r="G55" s="125"/>
      <c r="H55" s="126"/>
      <c r="T55" s="8" t="s">
        <v>162</v>
      </c>
      <c r="U55" s="90"/>
      <c r="V55" s="90"/>
      <c r="W55" s="90"/>
    </row>
    <row r="56" spans="1:23" x14ac:dyDescent="0.25">
      <c r="A56" s="128" t="s">
        <v>170</v>
      </c>
      <c r="B56" s="125"/>
      <c r="C56" s="132">
        <f>R50/B47</f>
        <v>2.9647262497294959E-2</v>
      </c>
      <c r="D56" s="125"/>
      <c r="E56" s="125"/>
      <c r="F56" s="125"/>
      <c r="G56" s="125"/>
      <c r="H56" s="126"/>
      <c r="O56" s="75" t="s">
        <v>31</v>
      </c>
      <c r="P56" s="76">
        <v>9713</v>
      </c>
      <c r="Q56" s="76">
        <v>9072</v>
      </c>
      <c r="R56" s="76">
        <v>18784</v>
      </c>
      <c r="T56" s="8" t="s">
        <v>163</v>
      </c>
      <c r="U56" s="90"/>
      <c r="V56" s="90"/>
      <c r="W56" s="90"/>
    </row>
    <row r="57" spans="1:23" ht="15.75" thickBot="1" x14ac:dyDescent="0.3">
      <c r="A57" s="129" t="s">
        <v>171</v>
      </c>
      <c r="B57" s="130"/>
      <c r="C57" s="133">
        <f>R50/B45</f>
        <v>2.4384455651142094E-2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0C393D3E-2AA0-490D-A264-F62BFD741FC6}"/>
    <hyperlink ref="J3" r:id="rId1" tooltip="Personal Income" xr:uid="{BF2C1DB1-31BB-43F3-9788-EF1C88CEF667}"/>
    <hyperlink ref="K4" r:id="rId2" tooltip="Age" xr:uid="{70E73426-0BC9-4D15-BA66-1BB33D26F941}"/>
    <hyperlink ref="K5" r:id="rId3" tooltip="Sex" xr:uid="{7C22FB8E-726F-467C-B5C7-20FA41F9D2AC}"/>
    <hyperlink ref="K1" location="'List of Tables (1) '!A1" tooltip="List of tables" display="List of tables" xr:uid="{5F546C8E-8B04-455B-A771-9819985ECA30}"/>
    <hyperlink ref="R3" r:id="rId4" tooltip="Method of Travel to Work" xr:uid="{307999B6-5CFC-4B00-9679-243C83FA1238}"/>
    <hyperlink ref="R4" r:id="rId5" tooltip="Sex" xr:uid="{9D01EA0A-DEAF-4253-B9D5-71CBA26EDF66}"/>
    <hyperlink ref="R1" location="'List of Tables (1) '!A1" tooltip="List of tables" display="List of tables" xr:uid="{9F515DF9-8C57-4E39-BB2F-6FDB01D28F23}"/>
  </hyperlinks>
  <pageMargins left="0.7" right="0.7" top="0.75" bottom="0.75" header="0.3" footer="0.3"/>
  <pageSetup paperSize="9" orientation="portrait" r:id="rId6"/>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D0491-67E4-44F5-8342-F5064892CB05}">
  <dimension ref="A1:W70"/>
  <sheetViews>
    <sheetView workbookViewId="0">
      <selection activeCell="O1" sqref="O1:R56"/>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210</v>
      </c>
      <c r="B2" s="10"/>
      <c r="C2" s="10"/>
      <c r="D2" s="10"/>
      <c r="J2" s="33"/>
      <c r="K2" s="6" t="s">
        <v>3</v>
      </c>
      <c r="L2" s="3"/>
      <c r="M2" s="3"/>
      <c r="N2" s="6"/>
      <c r="O2" s="57" t="s">
        <v>210</v>
      </c>
      <c r="P2" s="55"/>
      <c r="Q2" s="58"/>
      <c r="R2" s="6" t="s">
        <v>3</v>
      </c>
      <c r="T2" s="5" t="s">
        <v>210</v>
      </c>
      <c r="U2" s="81"/>
      <c r="V2" s="81"/>
      <c r="W2" s="6"/>
    </row>
    <row r="3" spans="1:23" ht="9.9499999999999993" customHeight="1" x14ac:dyDescent="0.25">
      <c r="J3" s="155" t="s">
        <v>42</v>
      </c>
      <c r="K3" s="155"/>
      <c r="L3" s="9"/>
      <c r="M3" s="10"/>
      <c r="N3" s="153"/>
      <c r="Q3" s="58"/>
      <c r="R3" s="4" t="s">
        <v>93</v>
      </c>
      <c r="T3" s="5"/>
      <c r="U3" s="81"/>
      <c r="V3" s="81"/>
      <c r="W3" s="153"/>
    </row>
    <row r="4" spans="1:23" ht="11.1" customHeight="1" x14ac:dyDescent="0.25">
      <c r="A4" s="12" t="s">
        <v>71</v>
      </c>
      <c r="J4" s="33"/>
      <c r="K4" s="153" t="s">
        <v>4</v>
      </c>
      <c r="L4" s="3"/>
      <c r="M4" s="10"/>
      <c r="N4" s="153"/>
      <c r="O4" s="59" t="s">
        <v>94</v>
      </c>
      <c r="P4" s="60"/>
      <c r="Q4" s="60"/>
      <c r="R4" s="4" t="s">
        <v>6</v>
      </c>
      <c r="T4" s="82" t="s">
        <v>127</v>
      </c>
      <c r="U4" s="81"/>
      <c r="V4" s="81"/>
      <c r="W4" s="4"/>
    </row>
    <row r="5" spans="1:23" ht="9.9499999999999993" customHeight="1" x14ac:dyDescent="0.25">
      <c r="A5" s="10" t="s">
        <v>43</v>
      </c>
      <c r="B5" s="12"/>
      <c r="C5" s="12"/>
      <c r="D5" s="12"/>
      <c r="E5" s="12"/>
      <c r="J5" s="12"/>
      <c r="K5" s="153"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1244</v>
      </c>
      <c r="Q11" s="69">
        <v>1446</v>
      </c>
      <c r="R11" s="69">
        <v>2692</v>
      </c>
      <c r="T11" s="1" t="s">
        <v>128</v>
      </c>
      <c r="U11" s="18">
        <v>93015</v>
      </c>
      <c r="V11" s="18">
        <v>95199</v>
      </c>
      <c r="W11" s="18">
        <v>188212</v>
      </c>
    </row>
    <row r="12" spans="1:23" ht="9.75" customHeight="1" x14ac:dyDescent="0.25">
      <c r="A12" s="42"/>
      <c r="B12" s="10"/>
      <c r="C12" s="10"/>
      <c r="D12" s="10"/>
      <c r="E12" s="10"/>
      <c r="F12" s="10"/>
      <c r="G12" s="10"/>
      <c r="H12" s="10"/>
      <c r="I12" s="10"/>
      <c r="J12" s="10"/>
      <c r="K12" s="10"/>
      <c r="L12" s="18"/>
      <c r="M12" s="18"/>
      <c r="N12" s="18"/>
      <c r="O12" s="68" t="s">
        <v>98</v>
      </c>
      <c r="P12" s="69">
        <v>1308</v>
      </c>
      <c r="Q12" s="69">
        <v>566</v>
      </c>
      <c r="R12" s="69">
        <v>1872</v>
      </c>
      <c r="T12" s="1"/>
      <c r="U12" s="39"/>
      <c r="V12" s="39"/>
      <c r="W12" s="39"/>
    </row>
    <row r="13" spans="1:23" ht="9.9499999999999993" customHeight="1" x14ac:dyDescent="0.25">
      <c r="A13" s="38" t="s">
        <v>55</v>
      </c>
      <c r="B13" s="39">
        <v>6082</v>
      </c>
      <c r="C13" s="39">
        <v>1392</v>
      </c>
      <c r="D13" s="39">
        <v>2423</v>
      </c>
      <c r="E13" s="39">
        <v>2173</v>
      </c>
      <c r="F13" s="39">
        <v>1717</v>
      </c>
      <c r="G13" s="39">
        <v>1772</v>
      </c>
      <c r="H13" s="39">
        <v>723</v>
      </c>
      <c r="I13" s="39">
        <v>214</v>
      </c>
      <c r="J13" s="39">
        <v>54</v>
      </c>
      <c r="K13" s="39">
        <v>16545</v>
      </c>
      <c r="L13" s="18"/>
      <c r="M13" s="18"/>
      <c r="N13" s="18"/>
      <c r="O13" s="68" t="s">
        <v>99</v>
      </c>
      <c r="P13" s="69">
        <v>21</v>
      </c>
      <c r="Q13" s="69">
        <v>0</v>
      </c>
      <c r="R13" s="69">
        <v>17</v>
      </c>
      <c r="T13" s="1" t="s">
        <v>129</v>
      </c>
      <c r="U13" s="39"/>
      <c r="V13" s="39"/>
      <c r="W13" s="39"/>
    </row>
    <row r="14" spans="1:23" ht="9.9499999999999993" customHeight="1" x14ac:dyDescent="0.25">
      <c r="A14" s="38" t="s">
        <v>68</v>
      </c>
      <c r="B14" s="39">
        <v>2947</v>
      </c>
      <c r="C14" s="39">
        <v>801</v>
      </c>
      <c r="D14" s="39">
        <v>684</v>
      </c>
      <c r="E14" s="39">
        <v>678</v>
      </c>
      <c r="F14" s="39">
        <v>529</v>
      </c>
      <c r="G14" s="39">
        <v>454</v>
      </c>
      <c r="H14" s="39">
        <v>351</v>
      </c>
      <c r="I14" s="39">
        <v>148</v>
      </c>
      <c r="J14" s="39">
        <v>29</v>
      </c>
      <c r="K14" s="39">
        <v>6625</v>
      </c>
      <c r="L14" s="18"/>
      <c r="M14" s="18"/>
      <c r="N14" s="18"/>
      <c r="O14" s="68" t="s">
        <v>100</v>
      </c>
      <c r="P14" s="69">
        <v>3</v>
      </c>
      <c r="Q14" s="69">
        <v>4</v>
      </c>
      <c r="R14" s="69">
        <v>6</v>
      </c>
      <c r="T14" s="87" t="s">
        <v>12</v>
      </c>
      <c r="U14" s="18">
        <v>7679</v>
      </c>
      <c r="V14" s="18">
        <v>7312</v>
      </c>
      <c r="W14" s="18">
        <v>14986</v>
      </c>
    </row>
    <row r="15" spans="1:23" ht="9.9499999999999993" customHeight="1" x14ac:dyDescent="0.25">
      <c r="A15" s="38" t="s">
        <v>56</v>
      </c>
      <c r="B15" s="39">
        <v>1318</v>
      </c>
      <c r="C15" s="39">
        <v>1347</v>
      </c>
      <c r="D15" s="39">
        <v>1546</v>
      </c>
      <c r="E15" s="39">
        <v>1372</v>
      </c>
      <c r="F15" s="39">
        <v>1128</v>
      </c>
      <c r="G15" s="39">
        <v>1248</v>
      </c>
      <c r="H15" s="39">
        <v>1154</v>
      </c>
      <c r="I15" s="39">
        <v>545</v>
      </c>
      <c r="J15" s="39">
        <v>121</v>
      </c>
      <c r="K15" s="39">
        <v>9788</v>
      </c>
      <c r="L15" s="18"/>
      <c r="M15" s="18"/>
      <c r="N15" s="18"/>
      <c r="O15" s="68" t="s">
        <v>101</v>
      </c>
      <c r="P15" s="69">
        <v>96</v>
      </c>
      <c r="Q15" s="69">
        <v>51</v>
      </c>
      <c r="R15" s="69">
        <v>140</v>
      </c>
      <c r="T15" s="87" t="s">
        <v>130</v>
      </c>
      <c r="U15" s="18">
        <v>14481</v>
      </c>
      <c r="V15" s="18">
        <v>13746</v>
      </c>
      <c r="W15" s="18">
        <v>28228</v>
      </c>
    </row>
    <row r="16" spans="1:23" ht="9.9499999999999993" customHeight="1" x14ac:dyDescent="0.25">
      <c r="A16" s="38" t="s">
        <v>57</v>
      </c>
      <c r="B16" s="39">
        <v>543</v>
      </c>
      <c r="C16" s="39">
        <v>908</v>
      </c>
      <c r="D16" s="39">
        <v>1165</v>
      </c>
      <c r="E16" s="39">
        <v>1146</v>
      </c>
      <c r="F16" s="39">
        <v>988</v>
      </c>
      <c r="G16" s="39">
        <v>1182</v>
      </c>
      <c r="H16" s="39">
        <v>2416</v>
      </c>
      <c r="I16" s="39">
        <v>1468</v>
      </c>
      <c r="J16" s="39">
        <v>347</v>
      </c>
      <c r="K16" s="39">
        <v>10158</v>
      </c>
      <c r="L16" s="21"/>
      <c r="M16" s="21"/>
      <c r="N16" s="21"/>
      <c r="O16" s="68" t="s">
        <v>102</v>
      </c>
      <c r="P16" s="69">
        <v>31874</v>
      </c>
      <c r="Q16" s="69">
        <v>26895</v>
      </c>
      <c r="R16" s="69">
        <v>58774</v>
      </c>
      <c r="T16" s="87" t="s">
        <v>131</v>
      </c>
      <c r="U16" s="18">
        <v>6892</v>
      </c>
      <c r="V16" s="18">
        <v>6541</v>
      </c>
      <c r="W16" s="18">
        <v>13436</v>
      </c>
    </row>
    <row r="17" spans="1:23" ht="9.9499999999999993" customHeight="1" x14ac:dyDescent="0.25">
      <c r="A17" s="38" t="s">
        <v>58</v>
      </c>
      <c r="B17" s="39">
        <v>500</v>
      </c>
      <c r="C17" s="39">
        <v>1006</v>
      </c>
      <c r="D17" s="39">
        <v>1265</v>
      </c>
      <c r="E17" s="39">
        <v>1168</v>
      </c>
      <c r="F17" s="39">
        <v>1219</v>
      </c>
      <c r="G17" s="39">
        <v>1023</v>
      </c>
      <c r="H17" s="39">
        <v>1810</v>
      </c>
      <c r="I17" s="39">
        <v>1194</v>
      </c>
      <c r="J17" s="39">
        <v>458</v>
      </c>
      <c r="K17" s="39">
        <v>9645</v>
      </c>
      <c r="L17" s="18"/>
      <c r="M17" s="18"/>
      <c r="N17" s="18"/>
      <c r="O17" s="68" t="s">
        <v>103</v>
      </c>
      <c r="P17" s="69">
        <v>2282</v>
      </c>
      <c r="Q17" s="69">
        <v>2439</v>
      </c>
      <c r="R17" s="69">
        <v>4722</v>
      </c>
      <c r="T17" s="87" t="s">
        <v>29</v>
      </c>
      <c r="U17" s="18">
        <v>6484</v>
      </c>
      <c r="V17" s="18">
        <v>6308</v>
      </c>
      <c r="W17" s="18">
        <v>12795</v>
      </c>
    </row>
    <row r="18" spans="1:23" ht="9.9499999999999993" customHeight="1" x14ac:dyDescent="0.25">
      <c r="A18" s="38" t="s">
        <v>59</v>
      </c>
      <c r="B18" s="39">
        <v>436</v>
      </c>
      <c r="C18" s="39">
        <v>1342</v>
      </c>
      <c r="D18" s="39">
        <v>1904</v>
      </c>
      <c r="E18" s="39">
        <v>1721</v>
      </c>
      <c r="F18" s="39">
        <v>1607</v>
      </c>
      <c r="G18" s="39">
        <v>1092</v>
      </c>
      <c r="H18" s="39">
        <v>1181</v>
      </c>
      <c r="I18" s="39">
        <v>610</v>
      </c>
      <c r="J18" s="39">
        <v>174</v>
      </c>
      <c r="K18" s="39">
        <v>10060</v>
      </c>
      <c r="L18" s="18"/>
      <c r="M18" s="18"/>
      <c r="N18" s="18"/>
      <c r="O18" s="68" t="s">
        <v>104</v>
      </c>
      <c r="P18" s="69">
        <v>818</v>
      </c>
      <c r="Q18" s="69">
        <v>24</v>
      </c>
      <c r="R18" s="69">
        <v>842</v>
      </c>
      <c r="T18" s="88" t="s">
        <v>132</v>
      </c>
      <c r="U18" s="18">
        <v>14222</v>
      </c>
      <c r="V18" s="18">
        <v>15245</v>
      </c>
      <c r="W18" s="18">
        <v>29469</v>
      </c>
    </row>
    <row r="19" spans="1:23" ht="9.9499999999999993" customHeight="1" x14ac:dyDescent="0.25">
      <c r="A19" s="38" t="s">
        <v>60</v>
      </c>
      <c r="B19" s="39">
        <v>247</v>
      </c>
      <c r="C19" s="39">
        <v>1526</v>
      </c>
      <c r="D19" s="39">
        <v>2335</v>
      </c>
      <c r="E19" s="39">
        <v>1905</v>
      </c>
      <c r="F19" s="39">
        <v>1858</v>
      </c>
      <c r="G19" s="39">
        <v>1199</v>
      </c>
      <c r="H19" s="39">
        <v>715</v>
      </c>
      <c r="I19" s="39">
        <v>343</v>
      </c>
      <c r="J19" s="39">
        <v>97</v>
      </c>
      <c r="K19" s="39">
        <v>10216</v>
      </c>
      <c r="L19" s="18"/>
      <c r="M19" s="18"/>
      <c r="N19" s="18"/>
      <c r="O19" s="68" t="s">
        <v>105</v>
      </c>
      <c r="P19" s="69">
        <v>330</v>
      </c>
      <c r="Q19" s="69">
        <v>27</v>
      </c>
      <c r="R19" s="69">
        <v>358</v>
      </c>
      <c r="T19" s="88" t="s">
        <v>133</v>
      </c>
      <c r="U19" s="18">
        <v>13928</v>
      </c>
      <c r="V19" s="18">
        <v>14373</v>
      </c>
      <c r="W19" s="18">
        <v>28308</v>
      </c>
    </row>
    <row r="20" spans="1:23" ht="9.9499999999999993" customHeight="1" x14ac:dyDescent="0.25">
      <c r="A20" s="38" t="s">
        <v>61</v>
      </c>
      <c r="B20" s="39">
        <v>128</v>
      </c>
      <c r="C20" s="39">
        <v>1422</v>
      </c>
      <c r="D20" s="39">
        <v>3115</v>
      </c>
      <c r="E20" s="39">
        <v>2526</v>
      </c>
      <c r="F20" s="39">
        <v>2423</v>
      </c>
      <c r="G20" s="39">
        <v>1435</v>
      </c>
      <c r="H20" s="39">
        <v>552</v>
      </c>
      <c r="I20" s="39">
        <v>134</v>
      </c>
      <c r="J20" s="39">
        <v>59</v>
      </c>
      <c r="K20" s="39">
        <v>11808</v>
      </c>
      <c r="L20" s="18"/>
      <c r="M20" s="18"/>
      <c r="N20" s="18"/>
      <c r="O20" s="68" t="s">
        <v>106</v>
      </c>
      <c r="P20" s="69">
        <v>190</v>
      </c>
      <c r="Q20" s="69">
        <v>39</v>
      </c>
      <c r="R20" s="69">
        <v>232</v>
      </c>
      <c r="T20" s="88" t="s">
        <v>134</v>
      </c>
      <c r="U20" s="18">
        <v>12682</v>
      </c>
      <c r="V20" s="18">
        <v>12951</v>
      </c>
      <c r="W20" s="18">
        <v>25632</v>
      </c>
    </row>
    <row r="21" spans="1:23" ht="9.9499999999999993" customHeight="1" x14ac:dyDescent="0.25">
      <c r="A21" s="38" t="s">
        <v>62</v>
      </c>
      <c r="B21" s="39">
        <v>54</v>
      </c>
      <c r="C21" s="39">
        <v>1084</v>
      </c>
      <c r="D21" s="39">
        <v>3898</v>
      </c>
      <c r="E21" s="39">
        <v>3068</v>
      </c>
      <c r="F21" s="39">
        <v>2957</v>
      </c>
      <c r="G21" s="39">
        <v>1746</v>
      </c>
      <c r="H21" s="39">
        <v>488</v>
      </c>
      <c r="I21" s="39">
        <v>122</v>
      </c>
      <c r="J21" s="39">
        <v>43</v>
      </c>
      <c r="K21" s="39">
        <v>13459</v>
      </c>
      <c r="L21" s="18"/>
      <c r="M21" s="18"/>
      <c r="N21" s="18"/>
      <c r="O21" s="68" t="s">
        <v>107</v>
      </c>
      <c r="P21" s="69">
        <v>998</v>
      </c>
      <c r="Q21" s="69">
        <v>205</v>
      </c>
      <c r="R21" s="69">
        <v>1207</v>
      </c>
      <c r="T21" s="88" t="s">
        <v>135</v>
      </c>
      <c r="U21" s="18">
        <v>8052</v>
      </c>
      <c r="V21" s="18">
        <v>8650</v>
      </c>
      <c r="W21" s="18">
        <v>16706</v>
      </c>
    </row>
    <row r="22" spans="1:23" ht="9.9499999999999993" customHeight="1" x14ac:dyDescent="0.25">
      <c r="A22" s="38" t="s">
        <v>63</v>
      </c>
      <c r="B22" s="39">
        <v>18</v>
      </c>
      <c r="C22" s="39">
        <v>512</v>
      </c>
      <c r="D22" s="39">
        <v>2811</v>
      </c>
      <c r="E22" s="39">
        <v>2447</v>
      </c>
      <c r="F22" s="39">
        <v>2249</v>
      </c>
      <c r="G22" s="39">
        <v>1219</v>
      </c>
      <c r="H22" s="39">
        <v>268</v>
      </c>
      <c r="I22" s="39">
        <v>33</v>
      </c>
      <c r="J22" s="39">
        <v>17</v>
      </c>
      <c r="K22" s="39">
        <v>9568</v>
      </c>
      <c r="L22" s="21"/>
      <c r="M22" s="21"/>
      <c r="N22" s="21"/>
      <c r="O22" s="68" t="s">
        <v>108</v>
      </c>
      <c r="P22" s="69">
        <v>514</v>
      </c>
      <c r="Q22" s="69">
        <v>471</v>
      </c>
      <c r="R22" s="69">
        <v>984</v>
      </c>
      <c r="T22" s="88" t="s">
        <v>136</v>
      </c>
      <c r="U22" s="18">
        <v>5301</v>
      </c>
      <c r="V22" s="18">
        <v>5823</v>
      </c>
      <c r="W22" s="18">
        <v>11128</v>
      </c>
    </row>
    <row r="23" spans="1:23" ht="9.9499999999999993" customHeight="1" x14ac:dyDescent="0.25">
      <c r="A23" s="38" t="s">
        <v>64</v>
      </c>
      <c r="B23" s="39">
        <v>6</v>
      </c>
      <c r="C23" s="39">
        <v>250</v>
      </c>
      <c r="D23" s="39">
        <v>2290</v>
      </c>
      <c r="E23" s="39">
        <v>2357</v>
      </c>
      <c r="F23" s="39">
        <v>2074</v>
      </c>
      <c r="G23" s="39">
        <v>979</v>
      </c>
      <c r="H23" s="39">
        <v>163</v>
      </c>
      <c r="I23" s="39">
        <v>18</v>
      </c>
      <c r="J23" s="39">
        <v>5</v>
      </c>
      <c r="K23" s="39">
        <v>8143</v>
      </c>
      <c r="L23" s="18"/>
      <c r="M23" s="18"/>
      <c r="N23" s="18"/>
      <c r="O23" s="70" t="s">
        <v>109</v>
      </c>
      <c r="P23" s="71">
        <v>39676</v>
      </c>
      <c r="Q23" s="71">
        <v>32172</v>
      </c>
      <c r="R23" s="71">
        <v>71851</v>
      </c>
      <c r="T23" s="88" t="s">
        <v>137</v>
      </c>
      <c r="U23" s="18">
        <v>2569</v>
      </c>
      <c r="V23" s="18">
        <v>3084</v>
      </c>
      <c r="W23" s="18">
        <v>5653</v>
      </c>
    </row>
    <row r="24" spans="1:23" ht="9.9499999999999993" customHeight="1" x14ac:dyDescent="0.25">
      <c r="A24" s="38" t="s">
        <v>65</v>
      </c>
      <c r="B24" s="39">
        <v>4</v>
      </c>
      <c r="C24" s="39">
        <v>99</v>
      </c>
      <c r="D24" s="39">
        <v>1402</v>
      </c>
      <c r="E24" s="39">
        <v>1780</v>
      </c>
      <c r="F24" s="39">
        <v>1506</v>
      </c>
      <c r="G24" s="39">
        <v>711</v>
      </c>
      <c r="H24" s="39">
        <v>122</v>
      </c>
      <c r="I24" s="39">
        <v>15</v>
      </c>
      <c r="J24" s="39">
        <v>3</v>
      </c>
      <c r="K24" s="39">
        <v>5648</v>
      </c>
      <c r="L24" s="18"/>
      <c r="M24" s="18"/>
      <c r="N24" s="18"/>
      <c r="O24" s="72"/>
      <c r="T24" s="88" t="s">
        <v>138</v>
      </c>
      <c r="U24" s="18">
        <v>726</v>
      </c>
      <c r="V24" s="18">
        <v>1164</v>
      </c>
      <c r="W24" s="18">
        <v>1892</v>
      </c>
    </row>
    <row r="25" spans="1:23" ht="9.9499999999999993" customHeight="1" x14ac:dyDescent="0.25">
      <c r="A25" s="38" t="s">
        <v>66</v>
      </c>
      <c r="B25" s="39">
        <v>4</v>
      </c>
      <c r="C25" s="39">
        <v>86</v>
      </c>
      <c r="D25" s="39">
        <v>1947</v>
      </c>
      <c r="E25" s="39">
        <v>2857</v>
      </c>
      <c r="F25" s="39">
        <v>2413</v>
      </c>
      <c r="G25" s="39">
        <v>947</v>
      </c>
      <c r="H25" s="39">
        <v>151</v>
      </c>
      <c r="I25" s="39">
        <v>26</v>
      </c>
      <c r="J25" s="39">
        <v>5</v>
      </c>
      <c r="K25" s="39">
        <v>8432</v>
      </c>
      <c r="L25" s="18"/>
      <c r="M25" s="18"/>
      <c r="N25" s="18"/>
      <c r="O25" s="56" t="s">
        <v>110</v>
      </c>
      <c r="T25" s="10"/>
      <c r="U25" s="39"/>
      <c r="V25" s="39"/>
      <c r="W25" s="39"/>
    </row>
    <row r="26" spans="1:23" ht="9.9499999999999993" customHeight="1" x14ac:dyDescent="0.25">
      <c r="A26" s="38" t="s">
        <v>67</v>
      </c>
      <c r="B26" s="39">
        <v>8</v>
      </c>
      <c r="C26" s="39">
        <v>46</v>
      </c>
      <c r="D26" s="39">
        <v>554</v>
      </c>
      <c r="E26" s="39">
        <v>1219</v>
      </c>
      <c r="F26" s="39">
        <v>1131</v>
      </c>
      <c r="G26" s="39">
        <v>452</v>
      </c>
      <c r="H26" s="39">
        <v>112</v>
      </c>
      <c r="I26" s="39">
        <v>34</v>
      </c>
      <c r="J26" s="39">
        <v>16</v>
      </c>
      <c r="K26" s="39">
        <v>3569</v>
      </c>
      <c r="L26" s="18"/>
      <c r="M26" s="18"/>
      <c r="N26" s="18"/>
      <c r="O26" s="68" t="s">
        <v>111</v>
      </c>
      <c r="T26" s="10" t="s">
        <v>139</v>
      </c>
      <c r="U26" s="39"/>
      <c r="V26" s="39"/>
      <c r="W26" s="39"/>
    </row>
    <row r="27" spans="1:23" ht="6.75" customHeight="1" x14ac:dyDescent="0.25">
      <c r="L27" s="18"/>
      <c r="M27" s="18"/>
      <c r="N27" s="18"/>
      <c r="O27" s="73" t="s">
        <v>98</v>
      </c>
      <c r="P27" s="69">
        <v>702</v>
      </c>
      <c r="Q27" s="69">
        <v>669</v>
      </c>
      <c r="R27" s="69">
        <v>1374</v>
      </c>
      <c r="T27" s="88" t="s">
        <v>140</v>
      </c>
      <c r="U27" s="18">
        <v>88097</v>
      </c>
      <c r="V27" s="18">
        <v>92169</v>
      </c>
      <c r="W27" s="18">
        <v>180265</v>
      </c>
    </row>
    <row r="28" spans="1:23" ht="9.9499999999999993" customHeight="1" x14ac:dyDescent="0.25">
      <c r="A28" s="10" t="s">
        <v>73</v>
      </c>
      <c r="B28" s="39">
        <v>1152</v>
      </c>
      <c r="C28" s="39">
        <v>968</v>
      </c>
      <c r="D28" s="39">
        <v>2134</v>
      </c>
      <c r="E28" s="39">
        <v>1890</v>
      </c>
      <c r="F28" s="39">
        <v>1831</v>
      </c>
      <c r="G28" s="39">
        <v>1248</v>
      </c>
      <c r="H28" s="39">
        <v>927</v>
      </c>
      <c r="I28" s="39">
        <v>736</v>
      </c>
      <c r="J28" s="39">
        <v>467</v>
      </c>
      <c r="K28" s="39">
        <v>11337</v>
      </c>
      <c r="L28" s="21"/>
      <c r="M28" s="21"/>
      <c r="N28" s="21"/>
      <c r="O28" s="73" t="s">
        <v>99</v>
      </c>
      <c r="P28" s="69">
        <v>0</v>
      </c>
      <c r="Q28" s="69">
        <v>0</v>
      </c>
      <c r="R28" s="69">
        <v>0</v>
      </c>
      <c r="T28" s="88" t="s">
        <v>141</v>
      </c>
      <c r="U28" s="18">
        <v>4923</v>
      </c>
      <c r="V28" s="18">
        <v>3029</v>
      </c>
      <c r="W28" s="18">
        <v>7949</v>
      </c>
    </row>
    <row r="29" spans="1:23" ht="9.75" customHeight="1"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ht="9.9499999999999993" customHeight="1" x14ac:dyDescent="0.25">
      <c r="A30" s="26" t="s">
        <v>31</v>
      </c>
      <c r="B30" s="40">
        <v>13436</v>
      </c>
      <c r="C30" s="40">
        <v>12795</v>
      </c>
      <c r="D30" s="40">
        <v>29469</v>
      </c>
      <c r="E30" s="40">
        <v>28308</v>
      </c>
      <c r="F30" s="40">
        <v>25632</v>
      </c>
      <c r="G30" s="40">
        <v>16706</v>
      </c>
      <c r="H30" s="40">
        <v>11128</v>
      </c>
      <c r="I30" s="40">
        <v>5653</v>
      </c>
      <c r="J30" s="40">
        <v>1892</v>
      </c>
      <c r="K30" s="40">
        <v>145001</v>
      </c>
      <c r="L30" s="18"/>
      <c r="M30" s="18"/>
      <c r="N30" s="18"/>
      <c r="O30" s="73" t="s">
        <v>102</v>
      </c>
      <c r="P30" s="69">
        <v>656</v>
      </c>
      <c r="Q30" s="69">
        <v>674</v>
      </c>
      <c r="R30" s="69">
        <v>1333</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84</v>
      </c>
      <c r="Q31" s="69">
        <v>124</v>
      </c>
      <c r="R31" s="69">
        <v>204</v>
      </c>
      <c r="T31" s="88" t="s">
        <v>143</v>
      </c>
      <c r="U31" s="18">
        <v>1231</v>
      </c>
      <c r="V31" s="18">
        <v>1334</v>
      </c>
      <c r="W31" s="18">
        <v>2568</v>
      </c>
    </row>
    <row r="32" spans="1:23" ht="9.9499999999999993" customHeight="1" x14ac:dyDescent="0.25">
      <c r="A32" s="41" t="s">
        <v>69</v>
      </c>
      <c r="L32" s="18"/>
      <c r="M32" s="18"/>
      <c r="N32" s="18"/>
      <c r="O32" s="73" t="s">
        <v>107</v>
      </c>
      <c r="P32" s="69">
        <v>36</v>
      </c>
      <c r="Q32" s="69">
        <v>13</v>
      </c>
      <c r="R32" s="69">
        <v>45</v>
      </c>
      <c r="T32" s="88" t="s">
        <v>144</v>
      </c>
      <c r="U32" s="18">
        <v>42</v>
      </c>
      <c r="V32" s="18">
        <v>34</v>
      </c>
      <c r="W32" s="18">
        <v>78</v>
      </c>
    </row>
    <row r="33" spans="1:23" ht="9.9499999999999993" customHeight="1" x14ac:dyDescent="0.25">
      <c r="L33" s="18"/>
      <c r="M33" s="18"/>
      <c r="N33" s="18"/>
      <c r="O33" s="74" t="s">
        <v>31</v>
      </c>
      <c r="P33" s="71">
        <v>1473</v>
      </c>
      <c r="Q33" s="71">
        <v>1483</v>
      </c>
      <c r="R33" s="71">
        <v>2956</v>
      </c>
      <c r="T33" s="88" t="s">
        <v>145</v>
      </c>
      <c r="U33" s="18">
        <v>25</v>
      </c>
      <c r="V33" s="18">
        <v>29</v>
      </c>
      <c r="W33" s="18">
        <v>58</v>
      </c>
    </row>
    <row r="34" spans="1:23" x14ac:dyDescent="0.25">
      <c r="A34" s="8" t="s">
        <v>70</v>
      </c>
      <c r="L34" s="21"/>
      <c r="M34" s="21"/>
      <c r="N34" s="21"/>
      <c r="O34" s="68" t="s">
        <v>112</v>
      </c>
      <c r="T34" s="23" t="s">
        <v>31</v>
      </c>
      <c r="U34" s="21">
        <v>1304</v>
      </c>
      <c r="V34" s="21">
        <v>1399</v>
      </c>
      <c r="W34" s="21">
        <v>2706</v>
      </c>
    </row>
    <row r="35" spans="1:23" ht="15.75" thickBot="1" x14ac:dyDescent="0.3">
      <c r="L35" s="18"/>
      <c r="M35" s="18"/>
      <c r="N35" s="18"/>
      <c r="O35" s="73" t="s">
        <v>99</v>
      </c>
      <c r="P35" s="69">
        <v>0</v>
      </c>
      <c r="Q35" s="69">
        <v>0</v>
      </c>
      <c r="R35" s="69">
        <v>3</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48</v>
      </c>
      <c r="Q37" s="69">
        <v>39</v>
      </c>
      <c r="R37" s="69">
        <v>88</v>
      </c>
      <c r="T37" s="88" t="s">
        <v>147</v>
      </c>
      <c r="U37" s="18">
        <v>49203</v>
      </c>
      <c r="V37" s="18">
        <v>49887</v>
      </c>
      <c r="W37" s="18">
        <v>99084</v>
      </c>
    </row>
    <row r="38" spans="1:23" x14ac:dyDescent="0.25">
      <c r="A38" s="99" t="s">
        <v>81</v>
      </c>
      <c r="B38" s="103">
        <f>SUM(B28:D28)</f>
        <v>4254</v>
      </c>
      <c r="C38" s="103">
        <f>SUM(B13:D13)</f>
        <v>9897</v>
      </c>
      <c r="D38" s="103">
        <f>SUM(B14:D18)</f>
        <v>17712</v>
      </c>
      <c r="E38" s="104">
        <f>SUM(B19:D21)</f>
        <v>13809</v>
      </c>
      <c r="F38" s="104">
        <f>SUM(B22:D26)</f>
        <v>10037</v>
      </c>
      <c r="G38" s="103">
        <f>SUM(B38:F38)</f>
        <v>55709</v>
      </c>
      <c r="H38" s="105">
        <f>SUM(C38:F38)</f>
        <v>51455</v>
      </c>
      <c r="L38" s="18"/>
      <c r="M38" s="18"/>
      <c r="N38" s="18"/>
      <c r="O38" s="73" t="s">
        <v>103</v>
      </c>
      <c r="P38" s="69">
        <v>36</v>
      </c>
      <c r="Q38" s="69">
        <v>68</v>
      </c>
      <c r="R38" s="69">
        <v>102</v>
      </c>
      <c r="T38" s="88" t="s">
        <v>148</v>
      </c>
      <c r="U38" s="18">
        <v>37738</v>
      </c>
      <c r="V38" s="18">
        <v>39393</v>
      </c>
      <c r="W38" s="18">
        <v>77127</v>
      </c>
    </row>
    <row r="39" spans="1:23" x14ac:dyDescent="0.25">
      <c r="A39" s="99" t="s">
        <v>82</v>
      </c>
      <c r="B39" s="103">
        <f>SUM(C28:D28)</f>
        <v>3102</v>
      </c>
      <c r="C39" s="103">
        <f>SUM(C13:D13)</f>
        <v>3815</v>
      </c>
      <c r="D39" s="103">
        <f>SUM(C14:D18)</f>
        <v>11968</v>
      </c>
      <c r="E39" s="104">
        <f>SUM(C19:D21)</f>
        <v>13380</v>
      </c>
      <c r="F39" s="104">
        <f>SUM(C22:D26)</f>
        <v>9997</v>
      </c>
      <c r="G39" s="103">
        <f t="shared" ref="G39:G41" si="0">SUM(B39:F39)</f>
        <v>42262</v>
      </c>
      <c r="H39" s="105">
        <f t="shared" ref="H39:H41" si="1">SUM(C39:F39)</f>
        <v>39160</v>
      </c>
      <c r="L39" s="18"/>
      <c r="M39" s="18"/>
      <c r="N39" s="18" t="e">
        <f>+H50:H51+H76:H98</f>
        <v>#VALUE!</v>
      </c>
      <c r="O39" s="73" t="s">
        <v>107</v>
      </c>
      <c r="P39" s="69">
        <v>25</v>
      </c>
      <c r="Q39" s="69">
        <v>7</v>
      </c>
      <c r="R39" s="69">
        <v>41</v>
      </c>
      <c r="T39" s="10"/>
      <c r="U39" s="39"/>
      <c r="V39" s="39"/>
      <c r="W39" s="39"/>
    </row>
    <row r="40" spans="1:23" ht="14.45" customHeight="1" x14ac:dyDescent="0.25">
      <c r="A40" s="106" t="s">
        <v>83</v>
      </c>
      <c r="B40" s="107">
        <f>SUM(E28:F28)</f>
        <v>3721</v>
      </c>
      <c r="C40" s="107">
        <f>SUM(E13:F13)</f>
        <v>3890</v>
      </c>
      <c r="D40" s="107">
        <f>SUM(E14:F18)</f>
        <v>11556</v>
      </c>
      <c r="E40" s="108">
        <f>SUM(E19:F21)</f>
        <v>14737</v>
      </c>
      <c r="F40" s="108">
        <f>SUM(E22:F26)</f>
        <v>20033</v>
      </c>
      <c r="G40" s="103">
        <f t="shared" si="0"/>
        <v>53937</v>
      </c>
      <c r="H40" s="105">
        <f t="shared" si="1"/>
        <v>50216</v>
      </c>
      <c r="L40" s="22"/>
      <c r="M40" s="22"/>
      <c r="N40" s="22"/>
      <c r="O40" s="74" t="s">
        <v>31</v>
      </c>
      <c r="P40" s="71">
        <v>117</v>
      </c>
      <c r="Q40" s="71">
        <v>121</v>
      </c>
      <c r="R40" s="71">
        <v>231</v>
      </c>
      <c r="T40" s="10" t="s">
        <v>149</v>
      </c>
      <c r="U40" s="39"/>
      <c r="V40" s="39"/>
      <c r="W40" s="39"/>
    </row>
    <row r="41" spans="1:23" x14ac:dyDescent="0.25">
      <c r="A41" s="99" t="s">
        <v>84</v>
      </c>
      <c r="B41" s="103">
        <f>SUM(G28:J28)</f>
        <v>3378</v>
      </c>
      <c r="C41" s="103">
        <f>SUM(G13:J13)</f>
        <v>2763</v>
      </c>
      <c r="D41" s="103">
        <f>SUM(G14:J18)</f>
        <v>17005</v>
      </c>
      <c r="E41" s="104">
        <f>SUM(G19:J21)</f>
        <v>6933</v>
      </c>
      <c r="F41" s="104">
        <f>SUM(G22:J26)</f>
        <v>5296</v>
      </c>
      <c r="G41" s="103">
        <f t="shared" si="0"/>
        <v>35375</v>
      </c>
      <c r="H41" s="105">
        <f t="shared" si="1"/>
        <v>31997</v>
      </c>
      <c r="L41" s="25"/>
      <c r="M41" s="25"/>
      <c r="N41" s="25"/>
      <c r="O41" s="68" t="s">
        <v>113</v>
      </c>
      <c r="P41" s="69">
        <v>411</v>
      </c>
      <c r="Q41" s="69">
        <v>163</v>
      </c>
      <c r="R41" s="69">
        <v>571</v>
      </c>
      <c r="T41" s="88" t="s">
        <v>150</v>
      </c>
      <c r="U41" s="18">
        <v>69021</v>
      </c>
      <c r="V41" s="18">
        <v>70251</v>
      </c>
      <c r="W41" s="18">
        <v>139269</v>
      </c>
    </row>
    <row r="42" spans="1:23" x14ac:dyDescent="0.25">
      <c r="A42" s="109" t="s">
        <v>92</v>
      </c>
      <c r="B42" s="107">
        <f>B38+SUM(B40:B41)</f>
        <v>11353</v>
      </c>
      <c r="C42" s="107">
        <f t="shared" ref="C42:H42" si="2">C38+SUM(C40:C41)</f>
        <v>16550</v>
      </c>
      <c r="D42" s="107">
        <f t="shared" si="2"/>
        <v>46273</v>
      </c>
      <c r="E42" s="107">
        <f t="shared" si="2"/>
        <v>35479</v>
      </c>
      <c r="F42" s="107">
        <f t="shared" si="2"/>
        <v>35366</v>
      </c>
      <c r="G42" s="107">
        <f t="shared" si="2"/>
        <v>145021</v>
      </c>
      <c r="H42" s="110">
        <f t="shared" si="2"/>
        <v>133668</v>
      </c>
      <c r="L42" s="18"/>
      <c r="M42" s="18"/>
      <c r="N42" s="18"/>
      <c r="O42" s="70" t="s">
        <v>114</v>
      </c>
      <c r="P42" s="71">
        <v>1999</v>
      </c>
      <c r="Q42" s="71">
        <v>1760</v>
      </c>
      <c r="R42" s="71">
        <v>3763</v>
      </c>
      <c r="T42" s="88" t="s">
        <v>151</v>
      </c>
      <c r="U42" s="18">
        <v>18520</v>
      </c>
      <c r="V42" s="18">
        <v>19731</v>
      </c>
      <c r="W42" s="18">
        <v>38255</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72559</v>
      </c>
      <c r="V44" s="18">
        <v>74629</v>
      </c>
      <c r="W44" s="18">
        <v>147183</v>
      </c>
    </row>
    <row r="45" spans="1:23" x14ac:dyDescent="0.25">
      <c r="A45" s="114" t="s">
        <v>126</v>
      </c>
      <c r="B45" s="103">
        <f>SUM(W14:W24)</f>
        <v>188233</v>
      </c>
      <c r="C45" s="103"/>
      <c r="D45" s="103"/>
      <c r="E45" s="112"/>
      <c r="F45" s="113"/>
      <c r="G45" s="103"/>
      <c r="H45" s="105"/>
      <c r="L45" s="18"/>
      <c r="M45" s="18"/>
      <c r="N45" s="18"/>
      <c r="O45" s="68" t="s">
        <v>116</v>
      </c>
      <c r="P45" s="69">
        <v>273</v>
      </c>
      <c r="Q45" s="69">
        <v>341</v>
      </c>
      <c r="R45" s="69">
        <v>613</v>
      </c>
      <c r="T45" s="10"/>
      <c r="U45" s="39"/>
      <c r="V45" s="39"/>
      <c r="W45" s="39"/>
    </row>
    <row r="46" spans="1:23" x14ac:dyDescent="0.25">
      <c r="A46" s="106" t="s">
        <v>74</v>
      </c>
      <c r="B46" s="107">
        <f>SUM(W16:W24)</f>
        <v>145019</v>
      </c>
      <c r="C46" s="107"/>
      <c r="D46" s="107"/>
      <c r="E46" s="115"/>
      <c r="F46" s="115"/>
      <c r="G46" s="107"/>
      <c r="H46" s="110"/>
      <c r="L46" s="27"/>
      <c r="M46" s="27"/>
      <c r="N46" s="27"/>
      <c r="O46" s="68" t="s">
        <v>117</v>
      </c>
      <c r="P46" s="69">
        <v>24</v>
      </c>
      <c r="Q46" s="69">
        <v>12</v>
      </c>
      <c r="R46" s="69">
        <v>34</v>
      </c>
      <c r="T46" s="41" t="s">
        <v>153</v>
      </c>
      <c r="U46" s="39"/>
      <c r="V46" s="39"/>
      <c r="W46" s="39"/>
    </row>
    <row r="47" spans="1:23" x14ac:dyDescent="0.25">
      <c r="A47" s="106" t="s">
        <v>75</v>
      </c>
      <c r="B47" s="104">
        <f>SUM(W17:W24)</f>
        <v>131583</v>
      </c>
      <c r="C47" s="104"/>
      <c r="D47" s="104"/>
      <c r="E47" s="115"/>
      <c r="F47" s="115"/>
      <c r="G47" s="104"/>
      <c r="H47" s="116"/>
      <c r="L47" s="27"/>
      <c r="M47" s="27"/>
      <c r="N47" s="27"/>
      <c r="O47" s="68" t="s">
        <v>118</v>
      </c>
      <c r="P47" s="69">
        <v>16</v>
      </c>
      <c r="Q47" s="69">
        <v>5</v>
      </c>
      <c r="R47" s="69">
        <v>25</v>
      </c>
      <c r="T47" s="8" t="s">
        <v>154</v>
      </c>
      <c r="U47" s="39"/>
      <c r="V47" s="39"/>
      <c r="W47" s="39"/>
    </row>
    <row r="48" spans="1:23" x14ac:dyDescent="0.25">
      <c r="A48" s="117"/>
      <c r="B48" s="104"/>
      <c r="C48" s="104"/>
      <c r="D48" s="104"/>
      <c r="E48" s="115"/>
      <c r="F48" s="115"/>
      <c r="G48" s="104"/>
      <c r="H48" s="116"/>
      <c r="L48" s="27"/>
      <c r="M48" s="27"/>
      <c r="N48" s="27"/>
      <c r="O48" s="70" t="s">
        <v>119</v>
      </c>
      <c r="P48" s="71">
        <v>312</v>
      </c>
      <c r="Q48" s="71">
        <v>359</v>
      </c>
      <c r="R48" s="71">
        <v>670</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8.2074878087148029E-2</v>
      </c>
      <c r="C50" s="53" t="s">
        <v>165</v>
      </c>
      <c r="D50" s="53"/>
      <c r="E50" s="53" t="s">
        <v>166</v>
      </c>
      <c r="F50" s="124">
        <f>R27/(R23+R42+R48)</f>
        <v>1.8011640711027215E-2</v>
      </c>
      <c r="G50" s="53"/>
      <c r="H50" s="122"/>
      <c r="L50" s="25"/>
      <c r="M50" s="25"/>
      <c r="N50" s="25"/>
      <c r="O50" s="56" t="s">
        <v>120</v>
      </c>
      <c r="P50" s="69">
        <v>961</v>
      </c>
      <c r="Q50" s="69">
        <v>2077</v>
      </c>
      <c r="R50" s="69">
        <v>3033</v>
      </c>
      <c r="T50" s="8" t="s">
        <v>157</v>
      </c>
      <c r="U50" s="39"/>
      <c r="V50" s="39"/>
      <c r="W50" s="39"/>
    </row>
    <row r="51" spans="1:23" x14ac:dyDescent="0.25">
      <c r="A51" s="123" t="s">
        <v>98</v>
      </c>
      <c r="B51" s="124">
        <f>(R12+R27+R40+R46)/(R23+R42+R48)</f>
        <v>4.6025378847464736E-2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3759</v>
      </c>
      <c r="Q52" s="69">
        <v>5057</v>
      </c>
      <c r="R52" s="69">
        <v>8818</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3.4043460692318055E-2</v>
      </c>
      <c r="D54" s="125"/>
      <c r="E54" s="125"/>
      <c r="F54" s="125"/>
      <c r="G54" s="125"/>
      <c r="H54" s="126"/>
      <c r="O54" s="56" t="s">
        <v>122</v>
      </c>
      <c r="P54" s="69">
        <v>529</v>
      </c>
      <c r="Q54" s="69">
        <v>427</v>
      </c>
      <c r="R54" s="69">
        <v>955</v>
      </c>
      <c r="T54" s="91" t="s">
        <v>161</v>
      </c>
      <c r="U54" s="90"/>
      <c r="V54" s="90"/>
      <c r="W54" s="90"/>
    </row>
    <row r="55" spans="1:23" x14ac:dyDescent="0.25">
      <c r="A55" s="128" t="s">
        <v>169</v>
      </c>
      <c r="B55" s="125"/>
      <c r="C55" s="132">
        <f>R50/B46</f>
        <v>2.0914500858508194E-2</v>
      </c>
      <c r="D55" s="125"/>
      <c r="E55" s="125"/>
      <c r="F55" s="125"/>
      <c r="G55" s="125"/>
      <c r="H55" s="126"/>
      <c r="T55" s="8" t="s">
        <v>162</v>
      </c>
      <c r="U55" s="90"/>
      <c r="V55" s="90"/>
      <c r="W55" s="90"/>
    </row>
    <row r="56" spans="1:23" x14ac:dyDescent="0.25">
      <c r="A56" s="128" t="s">
        <v>170</v>
      </c>
      <c r="B56" s="125"/>
      <c r="C56" s="132">
        <f>R50/B47</f>
        <v>2.3050090057226236E-2</v>
      </c>
      <c r="D56" s="125"/>
      <c r="E56" s="125"/>
      <c r="F56" s="125"/>
      <c r="G56" s="125"/>
      <c r="H56" s="126"/>
      <c r="O56" s="75" t="s">
        <v>31</v>
      </c>
      <c r="P56" s="76">
        <v>47246</v>
      </c>
      <c r="Q56" s="76">
        <v>41849</v>
      </c>
      <c r="R56" s="76">
        <v>89092</v>
      </c>
      <c r="T56" s="8" t="s">
        <v>163</v>
      </c>
      <c r="U56" s="90"/>
      <c r="V56" s="90"/>
      <c r="W56" s="90"/>
    </row>
    <row r="57" spans="1:23" ht="15.75" thickBot="1" x14ac:dyDescent="0.3">
      <c r="A57" s="129" t="s">
        <v>171</v>
      </c>
      <c r="B57" s="130"/>
      <c r="C57" s="133">
        <f>R50/B45</f>
        <v>1.6113008877295693E-2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7763C186-502A-4FFF-86A5-418A3802F7B7}"/>
    <hyperlink ref="J3" r:id="rId1" tooltip="Personal Income" xr:uid="{C46DE461-6543-4461-BABD-77C0E9E514BC}"/>
    <hyperlink ref="K4" r:id="rId2" tooltip="Age" xr:uid="{410FA0EE-E0A2-4DE5-B58D-B56DB995BCF1}"/>
    <hyperlink ref="K5" r:id="rId3" tooltip="Sex" xr:uid="{B6CCA8D5-F23E-404B-A65B-249635911DD0}"/>
    <hyperlink ref="K1" location="'List of Tables (1) '!A1" tooltip="List of tables" display="List of tables" xr:uid="{2429C0CE-C7DC-42BD-ADE9-EE51641AB357}"/>
    <hyperlink ref="R3" r:id="rId4" tooltip="Method of Travel to Work" xr:uid="{279BEF4D-300A-4668-A869-2A19F884A301}"/>
    <hyperlink ref="R4" r:id="rId5" tooltip="Sex" xr:uid="{A33825F4-86F3-4220-B62B-A2DE5BD6757B}"/>
    <hyperlink ref="R1" location="'List of Tables (1) '!A1" tooltip="List of tables" display="List of tables" xr:uid="{DFE006CC-9042-4997-B787-C96154102BAB}"/>
  </hyperlinks>
  <pageMargins left="0.7" right="0.7" top="0.75" bottom="0.75" header="0.3" footer="0.3"/>
  <pageSetup paperSize="9" orientation="portrait" r:id="rId6"/>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3FB6B-72B1-4BA9-ACEA-8D87924D3208}">
  <dimension ref="A1:W70"/>
  <sheetViews>
    <sheetView tabSelected="1" topLeftCell="A19" workbookViewId="0">
      <selection activeCell="A36" sqref="A36:H57"/>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ht="9.9499999999999993" customHeight="1" x14ac:dyDescent="0.25">
      <c r="A1" s="1" t="s">
        <v>0</v>
      </c>
      <c r="B1" s="10"/>
      <c r="C1" s="10"/>
      <c r="D1" s="10"/>
      <c r="K1" s="4" t="s">
        <v>1</v>
      </c>
      <c r="L1" s="3"/>
      <c r="M1" s="3"/>
      <c r="N1" s="4"/>
      <c r="O1" s="54" t="s">
        <v>0</v>
      </c>
      <c r="P1" s="55"/>
      <c r="R1" s="4" t="s">
        <v>1</v>
      </c>
      <c r="T1" s="1" t="s">
        <v>0</v>
      </c>
      <c r="U1" s="81"/>
      <c r="V1" s="81"/>
      <c r="W1" s="4" t="s">
        <v>1</v>
      </c>
    </row>
    <row r="2" spans="1:23" ht="9.9499999999999993" customHeight="1" x14ac:dyDescent="0.25">
      <c r="A2" s="5" t="s">
        <v>2</v>
      </c>
      <c r="B2" s="10"/>
      <c r="C2" s="10"/>
      <c r="D2" s="10"/>
      <c r="J2" s="33"/>
      <c r="K2" s="6" t="s">
        <v>3</v>
      </c>
      <c r="L2" s="3"/>
      <c r="M2" s="3"/>
      <c r="N2" s="6"/>
      <c r="O2" s="57" t="s">
        <v>2</v>
      </c>
      <c r="P2" s="55"/>
      <c r="Q2" s="58"/>
      <c r="R2" s="6" t="s">
        <v>3</v>
      </c>
      <c r="T2" s="5" t="s">
        <v>2</v>
      </c>
      <c r="U2" s="81"/>
      <c r="V2" s="81"/>
      <c r="W2" s="6"/>
    </row>
    <row r="3" spans="1:23" ht="9.9499999999999993" customHeight="1" x14ac:dyDescent="0.25">
      <c r="J3" s="155" t="s">
        <v>42</v>
      </c>
      <c r="K3" s="155"/>
      <c r="L3" s="9"/>
      <c r="M3" s="10"/>
      <c r="N3" s="154"/>
      <c r="Q3" s="58"/>
      <c r="R3" s="4" t="s">
        <v>93</v>
      </c>
      <c r="T3" s="5"/>
      <c r="U3" s="81"/>
      <c r="V3" s="81"/>
      <c r="W3" s="154"/>
    </row>
    <row r="4" spans="1:23" ht="11.1" customHeight="1" x14ac:dyDescent="0.25">
      <c r="A4" s="12" t="s">
        <v>71</v>
      </c>
      <c r="J4" s="33"/>
      <c r="K4" s="154" t="s">
        <v>4</v>
      </c>
      <c r="L4" s="3"/>
      <c r="M4" s="10"/>
      <c r="N4" s="154"/>
      <c r="O4" s="59" t="s">
        <v>94</v>
      </c>
      <c r="P4" s="60"/>
      <c r="Q4" s="60"/>
      <c r="R4" s="4" t="s">
        <v>6</v>
      </c>
      <c r="T4" s="82" t="s">
        <v>127</v>
      </c>
      <c r="U4" s="81"/>
      <c r="V4" s="81"/>
      <c r="W4" s="4"/>
    </row>
    <row r="5" spans="1:23" ht="9.9499999999999993" customHeight="1" x14ac:dyDescent="0.25">
      <c r="A5" s="10" t="s">
        <v>43</v>
      </c>
      <c r="B5" s="12"/>
      <c r="C5" s="12"/>
      <c r="D5" s="12"/>
      <c r="E5" s="12"/>
      <c r="J5" s="12"/>
      <c r="K5" s="154" t="s">
        <v>6</v>
      </c>
      <c r="L5" s="3"/>
      <c r="M5" s="3"/>
      <c r="N5" s="3"/>
      <c r="O5" s="61" t="s">
        <v>95</v>
      </c>
      <c r="P5" s="61"/>
      <c r="T5" s="1" t="s">
        <v>7</v>
      </c>
      <c r="U5" s="81"/>
      <c r="V5" s="81"/>
      <c r="W5" s="4"/>
    </row>
    <row r="6" spans="1:23" ht="9.9499999999999993" customHeight="1" x14ac:dyDescent="0.25">
      <c r="L6" s="3"/>
      <c r="M6" s="3"/>
      <c r="N6" s="3"/>
      <c r="T6" s="83"/>
      <c r="U6" s="84"/>
      <c r="V6" s="84"/>
      <c r="W6" s="84"/>
    </row>
    <row r="7" spans="1:23" ht="8.25" customHeight="1" x14ac:dyDescent="0.25">
      <c r="L7" s="14"/>
      <c r="M7" s="14"/>
      <c r="N7" s="4"/>
      <c r="O7" s="62"/>
      <c r="P7" s="62"/>
      <c r="Q7" s="62"/>
      <c r="R7" s="63"/>
      <c r="T7" s="83"/>
      <c r="U7" s="84"/>
      <c r="V7" s="84"/>
      <c r="W7" s="84"/>
    </row>
    <row r="8" spans="1:23" ht="9.9499999999999993" customHeight="1"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ht="9.9499999999999993" customHeight="1"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ht="9.9499999999999993" customHeight="1"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ht="11.1" customHeight="1" x14ac:dyDescent="0.25">
      <c r="A11" s="42"/>
      <c r="B11" s="157" t="s">
        <v>72</v>
      </c>
      <c r="C11" s="158"/>
      <c r="D11" s="158"/>
      <c r="E11" s="158"/>
      <c r="F11" s="158"/>
      <c r="G11" s="158"/>
      <c r="H11" s="158"/>
      <c r="I11" s="158"/>
      <c r="J11" s="158"/>
      <c r="K11" s="158"/>
      <c r="L11" s="18"/>
      <c r="M11" s="18"/>
      <c r="N11" s="18"/>
      <c r="O11" s="68" t="s">
        <v>97</v>
      </c>
      <c r="P11" s="69">
        <v>12401</v>
      </c>
      <c r="Q11" s="69">
        <v>13320</v>
      </c>
      <c r="R11" s="69">
        <v>25725</v>
      </c>
      <c r="T11" s="1" t="s">
        <v>128</v>
      </c>
      <c r="U11" s="18">
        <v>963536</v>
      </c>
      <c r="V11" s="18">
        <v>980326</v>
      </c>
      <c r="W11" s="18">
        <v>1943858</v>
      </c>
    </row>
    <row r="12" spans="1:23" ht="9.75" customHeight="1" x14ac:dyDescent="0.25">
      <c r="A12" s="42"/>
      <c r="B12" s="10"/>
      <c r="C12" s="10"/>
      <c r="D12" s="10"/>
      <c r="E12" s="10"/>
      <c r="F12" s="10"/>
      <c r="G12" s="10"/>
      <c r="H12" s="10"/>
      <c r="I12" s="10"/>
      <c r="J12" s="10"/>
      <c r="K12" s="10"/>
      <c r="L12" s="18"/>
      <c r="M12" s="18"/>
      <c r="N12" s="18"/>
      <c r="O12" s="68" t="s">
        <v>98</v>
      </c>
      <c r="P12" s="69">
        <v>19538</v>
      </c>
      <c r="Q12" s="69">
        <v>14526</v>
      </c>
      <c r="R12" s="69">
        <v>34063</v>
      </c>
      <c r="T12" s="1"/>
      <c r="U12" s="39"/>
      <c r="V12" s="39"/>
      <c r="W12" s="39"/>
    </row>
    <row r="13" spans="1:23" ht="9.9499999999999993" customHeight="1" x14ac:dyDescent="0.25">
      <c r="A13" s="38" t="s">
        <v>55</v>
      </c>
      <c r="B13" s="39">
        <v>55020</v>
      </c>
      <c r="C13" s="39">
        <v>16541</v>
      </c>
      <c r="D13" s="39">
        <v>25499</v>
      </c>
      <c r="E13" s="39">
        <v>21637</v>
      </c>
      <c r="F13" s="39">
        <v>17291</v>
      </c>
      <c r="G13" s="39">
        <v>19718</v>
      </c>
      <c r="H13" s="39">
        <v>8783</v>
      </c>
      <c r="I13" s="39">
        <v>3006</v>
      </c>
      <c r="J13" s="39">
        <v>946</v>
      </c>
      <c r="K13" s="39">
        <v>168449</v>
      </c>
      <c r="L13" s="18"/>
      <c r="M13" s="18"/>
      <c r="N13" s="18"/>
      <c r="O13" s="68" t="s">
        <v>99</v>
      </c>
      <c r="P13" s="69">
        <v>146</v>
      </c>
      <c r="Q13" s="69">
        <v>62</v>
      </c>
      <c r="R13" s="69">
        <v>210</v>
      </c>
      <c r="T13" s="1" t="s">
        <v>129</v>
      </c>
      <c r="U13" s="39"/>
      <c r="V13" s="39"/>
      <c r="W13" s="39"/>
    </row>
    <row r="14" spans="1:23" ht="9.9499999999999993" customHeight="1" x14ac:dyDescent="0.25">
      <c r="A14" s="38" t="s">
        <v>68</v>
      </c>
      <c r="B14" s="39">
        <v>27302</v>
      </c>
      <c r="C14" s="39">
        <v>9282</v>
      </c>
      <c r="D14" s="39">
        <v>6953</v>
      </c>
      <c r="E14" s="39">
        <v>6768</v>
      </c>
      <c r="F14" s="39">
        <v>5334</v>
      </c>
      <c r="G14" s="39">
        <v>6529</v>
      </c>
      <c r="H14" s="39">
        <v>4650</v>
      </c>
      <c r="I14" s="39">
        <v>1779</v>
      </c>
      <c r="J14" s="39">
        <v>591</v>
      </c>
      <c r="K14" s="39">
        <v>69196</v>
      </c>
      <c r="L14" s="18"/>
      <c r="M14" s="18"/>
      <c r="N14" s="18"/>
      <c r="O14" s="68" t="s">
        <v>100</v>
      </c>
      <c r="P14" s="69">
        <v>87</v>
      </c>
      <c r="Q14" s="69">
        <v>54</v>
      </c>
      <c r="R14" s="69">
        <v>142</v>
      </c>
      <c r="T14" s="87" t="s">
        <v>12</v>
      </c>
      <c r="U14" s="18">
        <v>65040</v>
      </c>
      <c r="V14" s="18">
        <v>61672</v>
      </c>
      <c r="W14" s="18">
        <v>126713</v>
      </c>
    </row>
    <row r="15" spans="1:23" ht="9.9499999999999993" customHeight="1" x14ac:dyDescent="0.25">
      <c r="A15" s="38" t="s">
        <v>56</v>
      </c>
      <c r="B15" s="39">
        <v>11985</v>
      </c>
      <c r="C15" s="39">
        <v>15431</v>
      </c>
      <c r="D15" s="39">
        <v>14829</v>
      </c>
      <c r="E15" s="39">
        <v>12039</v>
      </c>
      <c r="F15" s="39">
        <v>10985</v>
      </c>
      <c r="G15" s="39">
        <v>13611</v>
      </c>
      <c r="H15" s="39">
        <v>13390</v>
      </c>
      <c r="I15" s="39">
        <v>7180</v>
      </c>
      <c r="J15" s="39">
        <v>2215</v>
      </c>
      <c r="K15" s="39">
        <v>101667</v>
      </c>
      <c r="L15" s="18"/>
      <c r="M15" s="18"/>
      <c r="N15" s="18"/>
      <c r="O15" s="68" t="s">
        <v>101</v>
      </c>
      <c r="P15" s="69">
        <v>1139</v>
      </c>
      <c r="Q15" s="69">
        <v>538</v>
      </c>
      <c r="R15" s="69">
        <v>1679</v>
      </c>
      <c r="T15" s="87" t="s">
        <v>130</v>
      </c>
      <c r="U15" s="18">
        <v>125113</v>
      </c>
      <c r="V15" s="18">
        <v>118507</v>
      </c>
      <c r="W15" s="18">
        <v>243617</v>
      </c>
    </row>
    <row r="16" spans="1:23" ht="9.9499999999999993" customHeight="1" x14ac:dyDescent="0.25">
      <c r="A16" s="38" t="s">
        <v>57</v>
      </c>
      <c r="B16" s="39">
        <v>4836</v>
      </c>
      <c r="C16" s="39">
        <v>10470</v>
      </c>
      <c r="D16" s="39">
        <v>12039</v>
      </c>
      <c r="E16" s="39">
        <v>10199</v>
      </c>
      <c r="F16" s="39">
        <v>10323</v>
      </c>
      <c r="G16" s="39">
        <v>13306</v>
      </c>
      <c r="H16" s="39">
        <v>27276</v>
      </c>
      <c r="I16" s="39">
        <v>19475</v>
      </c>
      <c r="J16" s="39">
        <v>5791</v>
      </c>
      <c r="K16" s="39">
        <v>113726</v>
      </c>
      <c r="L16" s="21"/>
      <c r="M16" s="21"/>
      <c r="N16" s="21"/>
      <c r="O16" s="68" t="s">
        <v>102</v>
      </c>
      <c r="P16" s="69">
        <v>320619</v>
      </c>
      <c r="Q16" s="69">
        <v>269492</v>
      </c>
      <c r="R16" s="69">
        <v>590114</v>
      </c>
      <c r="T16" s="87" t="s">
        <v>131</v>
      </c>
      <c r="U16" s="18">
        <v>61400</v>
      </c>
      <c r="V16" s="18">
        <v>58729</v>
      </c>
      <c r="W16" s="18">
        <v>120129</v>
      </c>
    </row>
    <row r="17" spans="1:23" ht="9.9499999999999993" customHeight="1" x14ac:dyDescent="0.25">
      <c r="A17" s="38" t="s">
        <v>58</v>
      </c>
      <c r="B17" s="39">
        <v>3992</v>
      </c>
      <c r="C17" s="39">
        <v>10165</v>
      </c>
      <c r="D17" s="39">
        <v>12970</v>
      </c>
      <c r="E17" s="39">
        <v>11004</v>
      </c>
      <c r="F17" s="39">
        <v>11016</v>
      </c>
      <c r="G17" s="39">
        <v>12487</v>
      </c>
      <c r="H17" s="39">
        <v>22598</v>
      </c>
      <c r="I17" s="39">
        <v>16458</v>
      </c>
      <c r="J17" s="39">
        <v>7413</v>
      </c>
      <c r="K17" s="39">
        <v>108097</v>
      </c>
      <c r="L17" s="18"/>
      <c r="M17" s="18"/>
      <c r="N17" s="18"/>
      <c r="O17" s="68" t="s">
        <v>103</v>
      </c>
      <c r="P17" s="69">
        <v>18835</v>
      </c>
      <c r="Q17" s="69">
        <v>23372</v>
      </c>
      <c r="R17" s="69">
        <v>42208</v>
      </c>
      <c r="T17" s="87" t="s">
        <v>29</v>
      </c>
      <c r="U17" s="18">
        <v>68351</v>
      </c>
      <c r="V17" s="18">
        <v>65083</v>
      </c>
      <c r="W17" s="18">
        <v>133434</v>
      </c>
    </row>
    <row r="18" spans="1:23" ht="9.9499999999999993" customHeight="1" x14ac:dyDescent="0.25">
      <c r="A18" s="38" t="s">
        <v>59</v>
      </c>
      <c r="B18" s="39">
        <v>3662</v>
      </c>
      <c r="C18" s="39">
        <v>12494</v>
      </c>
      <c r="D18" s="39">
        <v>18218</v>
      </c>
      <c r="E18" s="39">
        <v>14890</v>
      </c>
      <c r="F18" s="39">
        <v>14198</v>
      </c>
      <c r="G18" s="39">
        <v>13424</v>
      </c>
      <c r="H18" s="39">
        <v>16415</v>
      </c>
      <c r="I18" s="39">
        <v>8385</v>
      </c>
      <c r="J18" s="39">
        <v>3472</v>
      </c>
      <c r="K18" s="39">
        <v>105159</v>
      </c>
      <c r="L18" s="18"/>
      <c r="M18" s="18"/>
      <c r="N18" s="18"/>
      <c r="O18" s="68" t="s">
        <v>104</v>
      </c>
      <c r="P18" s="69">
        <v>6030</v>
      </c>
      <c r="Q18" s="69">
        <v>176</v>
      </c>
      <c r="R18" s="69">
        <v>6208</v>
      </c>
      <c r="T18" s="88" t="s">
        <v>132</v>
      </c>
      <c r="U18" s="18">
        <v>153198</v>
      </c>
      <c r="V18" s="18">
        <v>153484</v>
      </c>
      <c r="W18" s="18">
        <v>306680</v>
      </c>
    </row>
    <row r="19" spans="1:23" ht="9.9499999999999993" customHeight="1" x14ac:dyDescent="0.25">
      <c r="A19" s="38" t="s">
        <v>60</v>
      </c>
      <c r="B19" s="39">
        <v>2038</v>
      </c>
      <c r="C19" s="39">
        <v>13352</v>
      </c>
      <c r="D19" s="39">
        <v>21550</v>
      </c>
      <c r="E19" s="39">
        <v>16536</v>
      </c>
      <c r="F19" s="39">
        <v>16143</v>
      </c>
      <c r="G19" s="39">
        <v>13394</v>
      </c>
      <c r="H19" s="39">
        <v>10874</v>
      </c>
      <c r="I19" s="39">
        <v>5223</v>
      </c>
      <c r="J19" s="39">
        <v>1901</v>
      </c>
      <c r="K19" s="39">
        <v>101017</v>
      </c>
      <c r="L19" s="18"/>
      <c r="M19" s="18"/>
      <c r="N19" s="18"/>
      <c r="O19" s="68" t="s">
        <v>105</v>
      </c>
      <c r="P19" s="69">
        <v>3916</v>
      </c>
      <c r="Q19" s="69">
        <v>431</v>
      </c>
      <c r="R19" s="69">
        <v>4344</v>
      </c>
      <c r="T19" s="88" t="s">
        <v>133</v>
      </c>
      <c r="U19" s="18">
        <v>135474</v>
      </c>
      <c r="V19" s="18">
        <v>137133</v>
      </c>
      <c r="W19" s="18">
        <v>272610</v>
      </c>
    </row>
    <row r="20" spans="1:23" ht="9.9499999999999993" customHeight="1" x14ac:dyDescent="0.25">
      <c r="A20" s="38" t="s">
        <v>61</v>
      </c>
      <c r="B20" s="39">
        <v>1069</v>
      </c>
      <c r="C20" s="39">
        <v>13255</v>
      </c>
      <c r="D20" s="39">
        <v>29817</v>
      </c>
      <c r="E20" s="39">
        <v>21305</v>
      </c>
      <c r="F20" s="39">
        <v>21363</v>
      </c>
      <c r="G20" s="39">
        <v>16512</v>
      </c>
      <c r="H20" s="39">
        <v>8879</v>
      </c>
      <c r="I20" s="39">
        <v>3017</v>
      </c>
      <c r="J20" s="39">
        <v>1372</v>
      </c>
      <c r="K20" s="39">
        <v>116581</v>
      </c>
      <c r="L20" s="18"/>
      <c r="M20" s="18"/>
      <c r="N20" s="18"/>
      <c r="O20" s="68" t="s">
        <v>106</v>
      </c>
      <c r="P20" s="69">
        <v>7311</v>
      </c>
      <c r="Q20" s="69">
        <v>2094</v>
      </c>
      <c r="R20" s="69">
        <v>9405</v>
      </c>
      <c r="T20" s="88" t="s">
        <v>134</v>
      </c>
      <c r="U20" s="18">
        <v>128061</v>
      </c>
      <c r="V20" s="18">
        <v>130632</v>
      </c>
      <c r="W20" s="18">
        <v>258693</v>
      </c>
    </row>
    <row r="21" spans="1:23" ht="9.9499999999999993" customHeight="1" x14ac:dyDescent="0.25">
      <c r="A21" s="38" t="s">
        <v>62</v>
      </c>
      <c r="B21" s="39">
        <v>477</v>
      </c>
      <c r="C21" s="39">
        <v>10561</v>
      </c>
      <c r="D21" s="39">
        <v>37467</v>
      </c>
      <c r="E21" s="39">
        <v>26460</v>
      </c>
      <c r="F21" s="39">
        <v>26256</v>
      </c>
      <c r="G21" s="39">
        <v>20365</v>
      </c>
      <c r="H21" s="39">
        <v>8149</v>
      </c>
      <c r="I21" s="39">
        <v>2320</v>
      </c>
      <c r="J21" s="39">
        <v>971</v>
      </c>
      <c r="K21" s="39">
        <v>133028</v>
      </c>
      <c r="L21" s="18"/>
      <c r="M21" s="18"/>
      <c r="N21" s="18"/>
      <c r="O21" s="68" t="s">
        <v>107</v>
      </c>
      <c r="P21" s="69">
        <v>8986</v>
      </c>
      <c r="Q21" s="69">
        <v>2281</v>
      </c>
      <c r="R21" s="69">
        <v>11269</v>
      </c>
      <c r="T21" s="88" t="s">
        <v>135</v>
      </c>
      <c r="U21" s="18">
        <v>103140</v>
      </c>
      <c r="V21" s="18">
        <v>109824</v>
      </c>
      <c r="W21" s="18">
        <v>212965</v>
      </c>
    </row>
    <row r="22" spans="1:23" ht="9.9499999999999993" customHeight="1" x14ac:dyDescent="0.25">
      <c r="A22" s="38" t="s">
        <v>63</v>
      </c>
      <c r="B22" s="39">
        <v>140</v>
      </c>
      <c r="C22" s="39">
        <v>5489</v>
      </c>
      <c r="D22" s="39">
        <v>28837</v>
      </c>
      <c r="E22" s="39">
        <v>21885</v>
      </c>
      <c r="F22" s="39">
        <v>20665</v>
      </c>
      <c r="G22" s="39">
        <v>14582</v>
      </c>
      <c r="H22" s="39">
        <v>4722</v>
      </c>
      <c r="I22" s="39">
        <v>1005</v>
      </c>
      <c r="J22" s="39">
        <v>363</v>
      </c>
      <c r="K22" s="39">
        <v>97683</v>
      </c>
      <c r="L22" s="21"/>
      <c r="M22" s="21"/>
      <c r="N22" s="21"/>
      <c r="O22" s="68" t="s">
        <v>108</v>
      </c>
      <c r="P22" s="69">
        <v>9622</v>
      </c>
      <c r="Q22" s="69">
        <v>9324</v>
      </c>
      <c r="R22" s="69">
        <v>18947</v>
      </c>
      <c r="T22" s="88" t="s">
        <v>136</v>
      </c>
      <c r="U22" s="18">
        <v>73986</v>
      </c>
      <c r="V22" s="18">
        <v>78385</v>
      </c>
      <c r="W22" s="18">
        <v>152368</v>
      </c>
    </row>
    <row r="23" spans="1:23" ht="9.9499999999999993" customHeight="1" x14ac:dyDescent="0.25">
      <c r="A23" s="38" t="s">
        <v>64</v>
      </c>
      <c r="B23" s="39">
        <v>70</v>
      </c>
      <c r="C23" s="39">
        <v>2525</v>
      </c>
      <c r="D23" s="39">
        <v>24241</v>
      </c>
      <c r="E23" s="39">
        <v>21084</v>
      </c>
      <c r="F23" s="39">
        <v>19987</v>
      </c>
      <c r="G23" s="39">
        <v>13381</v>
      </c>
      <c r="H23" s="39">
        <v>3524</v>
      </c>
      <c r="I23" s="39">
        <v>767</v>
      </c>
      <c r="J23" s="39">
        <v>261</v>
      </c>
      <c r="K23" s="39">
        <v>85843</v>
      </c>
      <c r="L23" s="18"/>
      <c r="M23" s="18"/>
      <c r="N23" s="18"/>
      <c r="O23" s="70" t="s">
        <v>109</v>
      </c>
      <c r="P23" s="71">
        <v>408640</v>
      </c>
      <c r="Q23" s="71">
        <v>335676</v>
      </c>
      <c r="R23" s="71">
        <v>744313</v>
      </c>
      <c r="T23" s="88" t="s">
        <v>137</v>
      </c>
      <c r="U23" s="18">
        <v>37102</v>
      </c>
      <c r="V23" s="18">
        <v>44899</v>
      </c>
      <c r="W23" s="18">
        <v>82007</v>
      </c>
    </row>
    <row r="24" spans="1:23" ht="9.9499999999999993" customHeight="1" x14ac:dyDescent="0.25">
      <c r="A24" s="38" t="s">
        <v>65</v>
      </c>
      <c r="B24" s="39">
        <v>31</v>
      </c>
      <c r="C24" s="39">
        <v>1142</v>
      </c>
      <c r="D24" s="39">
        <v>16028</v>
      </c>
      <c r="E24" s="39">
        <v>17037</v>
      </c>
      <c r="F24" s="39">
        <v>15859</v>
      </c>
      <c r="G24" s="39">
        <v>10425</v>
      </c>
      <c r="H24" s="39">
        <v>2475</v>
      </c>
      <c r="I24" s="39">
        <v>493</v>
      </c>
      <c r="J24" s="39">
        <v>206</v>
      </c>
      <c r="K24" s="39">
        <v>63701</v>
      </c>
      <c r="L24" s="18"/>
      <c r="M24" s="18"/>
      <c r="N24" s="18"/>
      <c r="O24" s="72"/>
      <c r="T24" s="88" t="s">
        <v>138</v>
      </c>
      <c r="U24" s="18">
        <v>12680</v>
      </c>
      <c r="V24" s="18">
        <v>21972</v>
      </c>
      <c r="W24" s="18">
        <v>34652</v>
      </c>
    </row>
    <row r="25" spans="1:23" ht="9.9499999999999993" customHeight="1" x14ac:dyDescent="0.25">
      <c r="A25" s="38" t="s">
        <v>66</v>
      </c>
      <c r="B25" s="39">
        <v>35</v>
      </c>
      <c r="C25" s="39">
        <v>1257</v>
      </c>
      <c r="D25" s="39">
        <v>23250</v>
      </c>
      <c r="E25" s="39">
        <v>30865</v>
      </c>
      <c r="F25" s="39">
        <v>28794</v>
      </c>
      <c r="G25" s="39">
        <v>17265</v>
      </c>
      <c r="H25" s="39">
        <v>3715</v>
      </c>
      <c r="I25" s="39">
        <v>797</v>
      </c>
      <c r="J25" s="39">
        <v>281</v>
      </c>
      <c r="K25" s="39">
        <v>106259</v>
      </c>
      <c r="L25" s="18"/>
      <c r="M25" s="18"/>
      <c r="N25" s="18"/>
      <c r="O25" s="56" t="s">
        <v>110</v>
      </c>
      <c r="T25" s="10"/>
      <c r="U25" s="39"/>
      <c r="V25" s="39"/>
      <c r="W25" s="39"/>
    </row>
    <row r="26" spans="1:23" ht="9.9499999999999993" customHeight="1" x14ac:dyDescent="0.25">
      <c r="A26" s="38" t="s">
        <v>67</v>
      </c>
      <c r="B26" s="39">
        <v>90</v>
      </c>
      <c r="C26" s="39">
        <v>486</v>
      </c>
      <c r="D26" s="39">
        <v>8300</v>
      </c>
      <c r="E26" s="39">
        <v>20246</v>
      </c>
      <c r="F26" s="39">
        <v>21431</v>
      </c>
      <c r="G26" s="39">
        <v>12134</v>
      </c>
      <c r="H26" s="39">
        <v>3382</v>
      </c>
      <c r="I26" s="39">
        <v>968</v>
      </c>
      <c r="J26" s="39">
        <v>344</v>
      </c>
      <c r="K26" s="39">
        <v>67382</v>
      </c>
      <c r="L26" s="18"/>
      <c r="M26" s="18"/>
      <c r="N26" s="18"/>
      <c r="O26" s="68" t="s">
        <v>111</v>
      </c>
      <c r="T26" s="10" t="s">
        <v>139</v>
      </c>
      <c r="U26" s="39"/>
      <c r="V26" s="39"/>
      <c r="W26" s="39"/>
    </row>
    <row r="27" spans="1:23" ht="6.75" customHeight="1" x14ac:dyDescent="0.25">
      <c r="L27" s="18"/>
      <c r="M27" s="18"/>
      <c r="N27" s="18"/>
      <c r="O27" s="73" t="s">
        <v>98</v>
      </c>
      <c r="P27" s="69">
        <v>7341</v>
      </c>
      <c r="Q27" s="69">
        <v>6837</v>
      </c>
      <c r="R27" s="69">
        <v>14172</v>
      </c>
      <c r="T27" s="88" t="s">
        <v>140</v>
      </c>
      <c r="U27" s="18">
        <v>907598</v>
      </c>
      <c r="V27" s="18">
        <v>943036</v>
      </c>
      <c r="W27" s="18">
        <v>1850635</v>
      </c>
    </row>
    <row r="28" spans="1:23" ht="9.9499999999999993" customHeight="1" x14ac:dyDescent="0.25">
      <c r="A28" s="10" t="s">
        <v>73</v>
      </c>
      <c r="B28" s="39">
        <v>9382</v>
      </c>
      <c r="C28" s="39">
        <v>10967</v>
      </c>
      <c r="D28" s="39">
        <v>26688</v>
      </c>
      <c r="E28" s="39">
        <v>20668</v>
      </c>
      <c r="F28" s="39">
        <v>19036</v>
      </c>
      <c r="G28" s="39">
        <v>15814</v>
      </c>
      <c r="H28" s="39">
        <v>13539</v>
      </c>
      <c r="I28" s="39">
        <v>11130</v>
      </c>
      <c r="J28" s="39">
        <v>8531</v>
      </c>
      <c r="K28" s="39">
        <v>135758</v>
      </c>
      <c r="L28" s="21"/>
      <c r="M28" s="21"/>
      <c r="N28" s="21"/>
      <c r="O28" s="73" t="s">
        <v>99</v>
      </c>
      <c r="P28" s="69">
        <v>7</v>
      </c>
      <c r="Q28" s="69">
        <v>5</v>
      </c>
      <c r="R28" s="69">
        <v>11</v>
      </c>
      <c r="T28" s="88" t="s">
        <v>141</v>
      </c>
      <c r="U28" s="18">
        <v>55939</v>
      </c>
      <c r="V28" s="18">
        <v>37288</v>
      </c>
      <c r="W28" s="18">
        <v>93225</v>
      </c>
    </row>
    <row r="29" spans="1:23" ht="9.75" customHeight="1" x14ac:dyDescent="0.25">
      <c r="A29" s="10"/>
      <c r="B29" s="39"/>
      <c r="C29" s="39"/>
      <c r="D29" s="39"/>
      <c r="E29" s="39"/>
      <c r="F29" s="39"/>
      <c r="G29" s="39"/>
      <c r="H29" s="39"/>
      <c r="I29" s="39"/>
      <c r="J29" s="39"/>
      <c r="K29" s="39"/>
      <c r="L29" s="18"/>
      <c r="M29" s="18"/>
      <c r="N29" s="18"/>
      <c r="O29" s="73" t="s">
        <v>100</v>
      </c>
      <c r="P29" s="69">
        <v>9</v>
      </c>
      <c r="Q29" s="69">
        <v>7</v>
      </c>
      <c r="R29" s="69">
        <v>13</v>
      </c>
      <c r="T29" s="10"/>
      <c r="U29" s="39"/>
      <c r="V29" s="39"/>
      <c r="W29" s="39"/>
    </row>
    <row r="30" spans="1:23" ht="9.9499999999999993" customHeight="1" x14ac:dyDescent="0.25">
      <c r="A30" s="26" t="s">
        <v>31</v>
      </c>
      <c r="B30" s="40">
        <v>120129</v>
      </c>
      <c r="C30" s="40">
        <v>133434</v>
      </c>
      <c r="D30" s="40">
        <v>306680</v>
      </c>
      <c r="E30" s="40">
        <v>272610</v>
      </c>
      <c r="F30" s="40">
        <v>258693</v>
      </c>
      <c r="G30" s="40">
        <v>212965</v>
      </c>
      <c r="H30" s="40">
        <v>152368</v>
      </c>
      <c r="I30" s="40">
        <v>82007</v>
      </c>
      <c r="J30" s="40">
        <v>34652</v>
      </c>
      <c r="K30" s="40">
        <v>1573536</v>
      </c>
      <c r="L30" s="18"/>
      <c r="M30" s="18"/>
      <c r="N30" s="18"/>
      <c r="O30" s="73" t="s">
        <v>102</v>
      </c>
      <c r="P30" s="69">
        <v>4576</v>
      </c>
      <c r="Q30" s="69">
        <v>4886</v>
      </c>
      <c r="R30" s="69">
        <v>9466</v>
      </c>
      <c r="T30" s="89" t="s">
        <v>142</v>
      </c>
      <c r="U30" s="39"/>
      <c r="V30" s="39"/>
      <c r="W30" s="39"/>
    </row>
    <row r="31" spans="1:23" ht="9.75" customHeight="1" x14ac:dyDescent="0.25">
      <c r="A31" s="26"/>
      <c r="B31" s="40"/>
      <c r="C31" s="40"/>
      <c r="D31" s="40"/>
      <c r="E31" s="40"/>
      <c r="F31" s="40"/>
      <c r="G31" s="40"/>
      <c r="H31" s="40"/>
      <c r="I31" s="40"/>
      <c r="J31" s="40"/>
      <c r="K31" s="40"/>
      <c r="L31" s="18"/>
      <c r="M31" s="18"/>
      <c r="N31" s="18"/>
      <c r="O31" s="73" t="s">
        <v>103</v>
      </c>
      <c r="P31" s="69">
        <v>623</v>
      </c>
      <c r="Q31" s="69">
        <v>1002</v>
      </c>
      <c r="R31" s="69">
        <v>1617</v>
      </c>
      <c r="T31" s="88" t="s">
        <v>143</v>
      </c>
      <c r="U31" s="18">
        <v>14970</v>
      </c>
      <c r="V31" s="18">
        <v>14849</v>
      </c>
      <c r="W31" s="18">
        <v>29824</v>
      </c>
    </row>
    <row r="32" spans="1:23" ht="9.9499999999999993" customHeight="1" x14ac:dyDescent="0.25">
      <c r="A32" s="41" t="s">
        <v>69</v>
      </c>
      <c r="L32" s="18"/>
      <c r="M32" s="18"/>
      <c r="N32" s="18"/>
      <c r="O32" s="73" t="s">
        <v>107</v>
      </c>
      <c r="P32" s="69">
        <v>576</v>
      </c>
      <c r="Q32" s="69">
        <v>192</v>
      </c>
      <c r="R32" s="69">
        <v>767</v>
      </c>
      <c r="T32" s="88" t="s">
        <v>144</v>
      </c>
      <c r="U32" s="18">
        <v>394</v>
      </c>
      <c r="V32" s="18">
        <v>336</v>
      </c>
      <c r="W32" s="18">
        <v>728</v>
      </c>
    </row>
    <row r="33" spans="1:23" ht="9.9499999999999993" customHeight="1" x14ac:dyDescent="0.25">
      <c r="L33" s="18"/>
      <c r="M33" s="18"/>
      <c r="N33" s="18"/>
      <c r="O33" s="74" t="s">
        <v>31</v>
      </c>
      <c r="P33" s="71">
        <v>13124</v>
      </c>
      <c r="Q33" s="71">
        <v>12927</v>
      </c>
      <c r="R33" s="71">
        <v>26047</v>
      </c>
      <c r="T33" s="88" t="s">
        <v>145</v>
      </c>
      <c r="U33" s="18">
        <v>331</v>
      </c>
      <c r="V33" s="18">
        <v>332</v>
      </c>
      <c r="W33" s="18">
        <v>664</v>
      </c>
    </row>
    <row r="34" spans="1:23" x14ac:dyDescent="0.25">
      <c r="A34" s="8" t="s">
        <v>70</v>
      </c>
      <c r="L34" s="21"/>
      <c r="M34" s="21"/>
      <c r="N34" s="21"/>
      <c r="O34" s="68" t="s">
        <v>112</v>
      </c>
      <c r="T34" s="23" t="s">
        <v>31</v>
      </c>
      <c r="U34" s="21">
        <v>15704</v>
      </c>
      <c r="V34" s="21">
        <v>15518</v>
      </c>
      <c r="W34" s="21">
        <v>31214</v>
      </c>
    </row>
    <row r="35" spans="1:23" ht="15.75" thickBot="1" x14ac:dyDescent="0.3">
      <c r="L35" s="18"/>
      <c r="M35" s="18"/>
      <c r="N35" s="18"/>
      <c r="O35" s="73" t="s">
        <v>99</v>
      </c>
      <c r="P35" s="69">
        <v>25</v>
      </c>
      <c r="Q35" s="69">
        <v>14</v>
      </c>
      <c r="R35" s="69">
        <v>41</v>
      </c>
      <c r="T35" s="10"/>
      <c r="U35" s="39"/>
      <c r="V35" s="39"/>
      <c r="W35" s="39"/>
    </row>
    <row r="36" spans="1:23" x14ac:dyDescent="0.25">
      <c r="A36" s="93"/>
      <c r="B36" s="94" t="s">
        <v>85</v>
      </c>
      <c r="C36" s="95"/>
      <c r="D36" s="95"/>
      <c r="E36" s="96"/>
      <c r="F36" s="97"/>
      <c r="G36" s="95"/>
      <c r="H36" s="98"/>
      <c r="L36" s="18"/>
      <c r="M36" s="18"/>
      <c r="N36" s="18"/>
      <c r="O36" s="73" t="s">
        <v>100</v>
      </c>
      <c r="P36" s="69">
        <v>9</v>
      </c>
      <c r="Q36" s="69">
        <v>4</v>
      </c>
      <c r="R36" s="69">
        <v>9</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714</v>
      </c>
      <c r="Q37" s="69">
        <v>816</v>
      </c>
      <c r="R37" s="69">
        <v>1532</v>
      </c>
      <c r="T37" s="88" t="s">
        <v>147</v>
      </c>
      <c r="U37" s="18">
        <v>553138</v>
      </c>
      <c r="V37" s="18">
        <v>560148</v>
      </c>
      <c r="W37" s="18">
        <v>1113290</v>
      </c>
    </row>
    <row r="38" spans="1:23" x14ac:dyDescent="0.25">
      <c r="A38" s="99" t="s">
        <v>81</v>
      </c>
      <c r="B38" s="103">
        <f>SUM(B28:D28)</f>
        <v>47037</v>
      </c>
      <c r="C38" s="103">
        <f>SUM(B13:D13)</f>
        <v>97060</v>
      </c>
      <c r="D38" s="103">
        <f>SUM(B14:D18)</f>
        <v>174628</v>
      </c>
      <c r="E38" s="104">
        <f>SUM(B19:D21)</f>
        <v>129586</v>
      </c>
      <c r="F38" s="104">
        <f>SUM(B22:D26)</f>
        <v>111921</v>
      </c>
      <c r="G38" s="103">
        <f>SUM(B38:F38)</f>
        <v>560232</v>
      </c>
      <c r="H38" s="105">
        <f>SUM(C38:F38)</f>
        <v>513195</v>
      </c>
      <c r="L38" s="18"/>
      <c r="M38" s="18"/>
      <c r="N38" s="18"/>
      <c r="O38" s="73" t="s">
        <v>103</v>
      </c>
      <c r="P38" s="69">
        <v>454</v>
      </c>
      <c r="Q38" s="69">
        <v>815</v>
      </c>
      <c r="R38" s="69">
        <v>1271</v>
      </c>
      <c r="T38" s="88" t="s">
        <v>148</v>
      </c>
      <c r="U38" s="18">
        <v>345029</v>
      </c>
      <c r="V38" s="18">
        <v>357510</v>
      </c>
      <c r="W38" s="18">
        <v>702545</v>
      </c>
    </row>
    <row r="39" spans="1:23" x14ac:dyDescent="0.25">
      <c r="A39" s="99" t="s">
        <v>82</v>
      </c>
      <c r="B39" s="103">
        <f>SUM(C28:D28)</f>
        <v>37655</v>
      </c>
      <c r="C39" s="103">
        <f>SUM(C13:D13)</f>
        <v>42040</v>
      </c>
      <c r="D39" s="103">
        <f>SUM(C14:D18)</f>
        <v>122851</v>
      </c>
      <c r="E39" s="104">
        <f>SUM(C19:D21)</f>
        <v>126002</v>
      </c>
      <c r="F39" s="104">
        <f>SUM(C22:D26)</f>
        <v>111555</v>
      </c>
      <c r="G39" s="103">
        <f t="shared" ref="G39:G41" si="0">SUM(B39:F39)</f>
        <v>440103</v>
      </c>
      <c r="H39" s="105">
        <f t="shared" ref="H39:H41" si="1">SUM(C39:F39)</f>
        <v>402448</v>
      </c>
      <c r="L39" s="18"/>
      <c r="M39" s="18"/>
      <c r="N39" s="18" t="e">
        <f>+H50:H51+H76:H98</f>
        <v>#VALUE!</v>
      </c>
      <c r="O39" s="73" t="s">
        <v>107</v>
      </c>
      <c r="P39" s="69">
        <v>414</v>
      </c>
      <c r="Q39" s="69">
        <v>165</v>
      </c>
      <c r="R39" s="69">
        <v>577</v>
      </c>
      <c r="T39" s="10"/>
      <c r="U39" s="39"/>
      <c r="V39" s="39"/>
      <c r="W39" s="39"/>
    </row>
    <row r="40" spans="1:23" ht="14.45" customHeight="1" x14ac:dyDescent="0.25">
      <c r="A40" s="106" t="s">
        <v>83</v>
      </c>
      <c r="B40" s="107">
        <f>SUM(E28:F28)</f>
        <v>39704</v>
      </c>
      <c r="C40" s="107">
        <f>SUM(E13:F13)</f>
        <v>38928</v>
      </c>
      <c r="D40" s="107">
        <f>SUM(E14:F18)</f>
        <v>106756</v>
      </c>
      <c r="E40" s="108">
        <f>SUM(E19:F21)</f>
        <v>128063</v>
      </c>
      <c r="F40" s="108">
        <f>SUM(E22:F26)</f>
        <v>217853</v>
      </c>
      <c r="G40" s="103">
        <f t="shared" si="0"/>
        <v>531304</v>
      </c>
      <c r="H40" s="105">
        <f t="shared" si="1"/>
        <v>491600</v>
      </c>
      <c r="L40" s="22"/>
      <c r="M40" s="22"/>
      <c r="N40" s="22"/>
      <c r="O40" s="74" t="s">
        <v>31</v>
      </c>
      <c r="P40" s="71">
        <v>1610</v>
      </c>
      <c r="Q40" s="71">
        <v>1821</v>
      </c>
      <c r="R40" s="71">
        <v>3430</v>
      </c>
      <c r="T40" s="10" t="s">
        <v>149</v>
      </c>
      <c r="U40" s="39"/>
      <c r="V40" s="39"/>
      <c r="W40" s="39"/>
    </row>
    <row r="41" spans="1:23" x14ac:dyDescent="0.25">
      <c r="A41" s="99" t="s">
        <v>84</v>
      </c>
      <c r="B41" s="103">
        <f>SUM(G28:J28)</f>
        <v>49014</v>
      </c>
      <c r="C41" s="103">
        <f>SUM(G13:J13)</f>
        <v>32453</v>
      </c>
      <c r="D41" s="103">
        <f>SUM(G14:J18)</f>
        <v>216445</v>
      </c>
      <c r="E41" s="104">
        <f>SUM(G19:J21)</f>
        <v>92977</v>
      </c>
      <c r="F41" s="104">
        <f>SUM(G22:J26)</f>
        <v>91090</v>
      </c>
      <c r="G41" s="103">
        <f t="shared" si="0"/>
        <v>481979</v>
      </c>
      <c r="H41" s="105">
        <f t="shared" si="1"/>
        <v>432965</v>
      </c>
      <c r="L41" s="25"/>
      <c r="M41" s="25"/>
      <c r="N41" s="25"/>
      <c r="O41" s="68" t="s">
        <v>113</v>
      </c>
      <c r="P41" s="69">
        <v>3840</v>
      </c>
      <c r="Q41" s="69">
        <v>1703</v>
      </c>
      <c r="R41" s="69">
        <v>5546</v>
      </c>
      <c r="T41" s="88" t="s">
        <v>150</v>
      </c>
      <c r="U41" s="18">
        <v>709057</v>
      </c>
      <c r="V41" s="18">
        <v>719772</v>
      </c>
      <c r="W41" s="18">
        <v>1428821</v>
      </c>
    </row>
    <row r="42" spans="1:23" x14ac:dyDescent="0.25">
      <c r="A42" s="109" t="s">
        <v>92</v>
      </c>
      <c r="B42" s="107">
        <f>B38+SUM(B40:B41)</f>
        <v>135755</v>
      </c>
      <c r="C42" s="107">
        <f t="shared" ref="C42:H42" si="2">C38+SUM(C40:C41)</f>
        <v>168441</v>
      </c>
      <c r="D42" s="107">
        <f t="shared" si="2"/>
        <v>497829</v>
      </c>
      <c r="E42" s="107">
        <f t="shared" si="2"/>
        <v>350626</v>
      </c>
      <c r="F42" s="107">
        <f t="shared" si="2"/>
        <v>420864</v>
      </c>
      <c r="G42" s="107">
        <f t="shared" si="2"/>
        <v>1573515</v>
      </c>
      <c r="H42" s="110">
        <f t="shared" si="2"/>
        <v>1437760</v>
      </c>
      <c r="L42" s="18"/>
      <c r="M42" s="18"/>
      <c r="N42" s="18"/>
      <c r="O42" s="70" t="s">
        <v>114</v>
      </c>
      <c r="P42" s="71">
        <v>18572</v>
      </c>
      <c r="Q42" s="71">
        <v>16449</v>
      </c>
      <c r="R42" s="71">
        <v>35022</v>
      </c>
      <c r="T42" s="88" t="s">
        <v>151</v>
      </c>
      <c r="U42" s="18">
        <v>188965</v>
      </c>
      <c r="V42" s="18">
        <v>202000</v>
      </c>
      <c r="W42" s="18">
        <v>390963</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750315</v>
      </c>
      <c r="V44" s="18">
        <v>770916</v>
      </c>
      <c r="W44" s="18">
        <v>1521235</v>
      </c>
    </row>
    <row r="45" spans="1:23" x14ac:dyDescent="0.25">
      <c r="A45" s="114" t="s">
        <v>126</v>
      </c>
      <c r="B45" s="103">
        <f>SUM(W14:W24)</f>
        <v>1943868</v>
      </c>
      <c r="C45" s="103"/>
      <c r="D45" s="103"/>
      <c r="E45" s="112"/>
      <c r="F45" s="113"/>
      <c r="G45" s="103"/>
      <c r="H45" s="105"/>
      <c r="L45" s="18"/>
      <c r="M45" s="18"/>
      <c r="N45" s="18"/>
      <c r="O45" s="68" t="s">
        <v>116</v>
      </c>
      <c r="P45" s="69">
        <v>2131</v>
      </c>
      <c r="Q45" s="69">
        <v>2516</v>
      </c>
      <c r="R45" s="69">
        <v>4651</v>
      </c>
      <c r="T45" s="10"/>
      <c r="U45" s="39"/>
      <c r="V45" s="39"/>
      <c r="W45" s="39"/>
    </row>
    <row r="46" spans="1:23" x14ac:dyDescent="0.25">
      <c r="A46" s="106" t="s">
        <v>74</v>
      </c>
      <c r="B46" s="107">
        <f>SUM(W16:W24)</f>
        <v>1573538</v>
      </c>
      <c r="C46" s="107"/>
      <c r="D46" s="107"/>
      <c r="E46" s="115"/>
      <c r="F46" s="115"/>
      <c r="G46" s="107"/>
      <c r="H46" s="110"/>
      <c r="L46" s="27"/>
      <c r="M46" s="27"/>
      <c r="N46" s="27"/>
      <c r="O46" s="68" t="s">
        <v>117</v>
      </c>
      <c r="P46" s="69">
        <v>269</v>
      </c>
      <c r="Q46" s="69">
        <v>137</v>
      </c>
      <c r="R46" s="69">
        <v>404</v>
      </c>
      <c r="T46" s="41" t="s">
        <v>153</v>
      </c>
      <c r="U46" s="39"/>
      <c r="V46" s="39"/>
      <c r="W46" s="39"/>
    </row>
    <row r="47" spans="1:23" x14ac:dyDescent="0.25">
      <c r="A47" s="106" t="s">
        <v>75</v>
      </c>
      <c r="B47" s="104">
        <f>SUM(W17:W24)</f>
        <v>1453409</v>
      </c>
      <c r="C47" s="104"/>
      <c r="D47" s="104"/>
      <c r="E47" s="115"/>
      <c r="F47" s="115"/>
      <c r="G47" s="104"/>
      <c r="H47" s="116"/>
      <c r="L47" s="27"/>
      <c r="M47" s="27"/>
      <c r="N47" s="27"/>
      <c r="O47" s="68" t="s">
        <v>118</v>
      </c>
      <c r="P47" s="69">
        <v>180</v>
      </c>
      <c r="Q47" s="69">
        <v>64</v>
      </c>
      <c r="R47" s="69">
        <v>244</v>
      </c>
      <c r="T47" s="8" t="s">
        <v>154</v>
      </c>
      <c r="U47" s="39"/>
      <c r="V47" s="39"/>
      <c r="W47" s="39"/>
    </row>
    <row r="48" spans="1:23" x14ac:dyDescent="0.25">
      <c r="A48" s="117"/>
      <c r="B48" s="104"/>
      <c r="C48" s="104"/>
      <c r="D48" s="104"/>
      <c r="E48" s="115"/>
      <c r="F48" s="115"/>
      <c r="G48" s="104"/>
      <c r="H48" s="116"/>
      <c r="L48" s="27"/>
      <c r="M48" s="27"/>
      <c r="N48" s="27"/>
      <c r="O48" s="70" t="s">
        <v>119</v>
      </c>
      <c r="P48" s="71">
        <v>2578</v>
      </c>
      <c r="Q48" s="71">
        <v>2717</v>
      </c>
      <c r="R48" s="71">
        <v>5298</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7.1910052215494374E-2</v>
      </c>
      <c r="C50" s="53" t="s">
        <v>165</v>
      </c>
      <c r="D50" s="53"/>
      <c r="E50" s="53" t="s">
        <v>166</v>
      </c>
      <c r="F50" s="124">
        <f>R27/(R23+R42+R48)</f>
        <v>1.8061947432748814E-2</v>
      </c>
      <c r="G50" s="53"/>
      <c r="H50" s="122"/>
      <c r="L50" s="25"/>
      <c r="M50" s="25"/>
      <c r="N50" s="25"/>
      <c r="O50" s="56" t="s">
        <v>120</v>
      </c>
      <c r="P50" s="69">
        <v>13812</v>
      </c>
      <c r="Q50" s="69">
        <v>21723</v>
      </c>
      <c r="R50" s="69">
        <v>35527</v>
      </c>
      <c r="T50" s="8" t="s">
        <v>157</v>
      </c>
      <c r="U50" s="39"/>
      <c r="V50" s="39"/>
      <c r="W50" s="39"/>
    </row>
    <row r="51" spans="1:23" x14ac:dyDescent="0.25">
      <c r="A51" s="123" t="s">
        <v>98</v>
      </c>
      <c r="B51" s="124">
        <f>(R12+R27+R40+R46)/(R23+R42+R48)</f>
        <v>6.6360961111755434E-2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38707</v>
      </c>
      <c r="Q52" s="69">
        <v>52487</v>
      </c>
      <c r="R52" s="69">
        <v>91191</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3.8608079148355352E-2</v>
      </c>
      <c r="D54" s="125"/>
      <c r="E54" s="125"/>
      <c r="F54" s="125"/>
      <c r="G54" s="125"/>
      <c r="H54" s="126"/>
      <c r="O54" s="56" t="s">
        <v>122</v>
      </c>
      <c r="P54" s="69">
        <v>5098</v>
      </c>
      <c r="Q54" s="69">
        <v>3753</v>
      </c>
      <c r="R54" s="69">
        <v>8846</v>
      </c>
      <c r="T54" s="91" t="s">
        <v>161</v>
      </c>
      <c r="U54" s="90"/>
      <c r="V54" s="90"/>
      <c r="W54" s="90"/>
    </row>
    <row r="55" spans="1:23" x14ac:dyDescent="0.25">
      <c r="A55" s="128" t="s">
        <v>169</v>
      </c>
      <c r="B55" s="125"/>
      <c r="C55" s="132">
        <f>R50/B46</f>
        <v>2.2577783313780794E-2</v>
      </c>
      <c r="D55" s="125"/>
      <c r="E55" s="125"/>
      <c r="F55" s="125"/>
      <c r="G55" s="125"/>
      <c r="H55" s="126"/>
      <c r="T55" s="8" t="s">
        <v>162</v>
      </c>
      <c r="U55" s="90"/>
      <c r="V55" s="90"/>
      <c r="W55" s="90"/>
    </row>
    <row r="56" spans="1:23" x14ac:dyDescent="0.25">
      <c r="A56" s="128" t="s">
        <v>170</v>
      </c>
      <c r="B56" s="125"/>
      <c r="C56" s="132">
        <f>R50/B47</f>
        <v>2.4443910833082772E-2</v>
      </c>
      <c r="D56" s="125"/>
      <c r="E56" s="125"/>
      <c r="F56" s="125"/>
      <c r="G56" s="125"/>
      <c r="H56" s="126"/>
      <c r="O56" s="75" t="s">
        <v>31</v>
      </c>
      <c r="P56" s="76">
        <v>487403</v>
      </c>
      <c r="Q56" s="76">
        <v>432800</v>
      </c>
      <c r="R56" s="76">
        <v>920196</v>
      </c>
      <c r="T56" s="8" t="s">
        <v>163</v>
      </c>
      <c r="U56" s="90"/>
      <c r="V56" s="90"/>
      <c r="W56" s="90"/>
    </row>
    <row r="57" spans="1:23" ht="15.75" thickBot="1" x14ac:dyDescent="0.3">
      <c r="A57" s="129" t="s">
        <v>171</v>
      </c>
      <c r="B57" s="130"/>
      <c r="C57" s="133">
        <f>R50/B45</f>
        <v>1.8276446754615025E-2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F194F0DF-1284-43E7-9FD7-ECF4B5C9924D}"/>
    <hyperlink ref="J3" r:id="rId1" tooltip="Personal Income" xr:uid="{96D69A36-2E96-4986-99F0-10994E2EA797}"/>
    <hyperlink ref="K4" r:id="rId2" tooltip="Age" xr:uid="{90F19F7C-5464-4391-A11E-2058FE0BA1B5}"/>
    <hyperlink ref="K5" r:id="rId3" tooltip="Sex" xr:uid="{4F9544A7-472E-4468-A224-FF74FABA08A4}"/>
    <hyperlink ref="K1" location="'List of Tables (1) '!A1" tooltip="List of tables" display="List of tables" xr:uid="{7503624F-5B94-43F9-B4FB-71D7DD26CC9C}"/>
    <hyperlink ref="R3" r:id="rId4" tooltip="Method of Travel to Work" xr:uid="{7FC55859-6079-4504-8A52-7DEA37EDC2DF}"/>
    <hyperlink ref="R4" r:id="rId5" tooltip="Sex" xr:uid="{94E22799-E3BA-46A3-8816-1014F54C43A4}"/>
    <hyperlink ref="R1" location="'List of Tables (1) '!A1" tooltip="List of tables" display="List of tables" xr:uid="{6F2703D5-DB20-4916-9B47-607814EB3A70}"/>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BECF-25B6-4458-9C2A-A608BB2894A0}">
  <dimension ref="A1:W61"/>
  <sheetViews>
    <sheetView workbookViewId="0">
      <selection activeCell="O1" sqref="O1:R61"/>
    </sheetView>
  </sheetViews>
  <sheetFormatPr defaultRowHeight="15" x14ac:dyDescent="0.25"/>
  <cols>
    <col min="1" max="1" width="12.28515625" customWidth="1"/>
    <col min="3" max="3" width="13" customWidth="1"/>
    <col min="4" max="4" width="14.28515625" customWidth="1"/>
    <col min="5" max="5" width="13.85546875" customWidth="1"/>
    <col min="7" max="7" width="12" customWidth="1"/>
    <col min="8" max="8" width="14" customWidth="1"/>
    <col min="15" max="15" width="22" customWidth="1"/>
    <col min="16" max="16" width="13.5703125" customWidth="1"/>
    <col min="17" max="17" width="11.7109375" customWidth="1"/>
    <col min="18" max="18" width="11.85546875" customWidth="1"/>
  </cols>
  <sheetData>
    <row r="1" spans="1:23" x14ac:dyDescent="0.25">
      <c r="A1" s="1" t="s">
        <v>0</v>
      </c>
      <c r="B1" s="10"/>
      <c r="C1" s="10"/>
      <c r="D1" s="10"/>
      <c r="E1" s="3"/>
      <c r="F1" s="3"/>
      <c r="G1" s="3"/>
      <c r="H1" s="3"/>
      <c r="I1" s="3"/>
      <c r="J1" s="3"/>
      <c r="K1" s="4" t="s">
        <v>1</v>
      </c>
      <c r="L1" s="3"/>
      <c r="M1" s="3"/>
      <c r="N1" s="4"/>
      <c r="O1" s="54" t="s">
        <v>0</v>
      </c>
      <c r="P1" s="55"/>
      <c r="Q1" s="56"/>
      <c r="R1" s="4" t="s">
        <v>1</v>
      </c>
      <c r="T1" s="1" t="s">
        <v>0</v>
      </c>
      <c r="U1" s="81"/>
      <c r="V1" s="81"/>
      <c r="W1" s="4" t="s">
        <v>1</v>
      </c>
    </row>
    <row r="2" spans="1:23" x14ac:dyDescent="0.25">
      <c r="A2" s="5" t="s">
        <v>173</v>
      </c>
      <c r="B2" s="10"/>
      <c r="C2" s="10"/>
      <c r="D2" s="10"/>
      <c r="E2" s="3"/>
      <c r="F2" s="3"/>
      <c r="G2" s="3"/>
      <c r="H2" s="3"/>
      <c r="I2" s="3"/>
      <c r="J2" s="33"/>
      <c r="K2" s="6" t="s">
        <v>3</v>
      </c>
      <c r="L2" s="3"/>
      <c r="M2" s="3"/>
      <c r="N2" s="6"/>
      <c r="O2" s="57" t="s">
        <v>173</v>
      </c>
      <c r="P2" s="55"/>
      <c r="Q2" s="58"/>
      <c r="R2" s="6" t="s">
        <v>3</v>
      </c>
      <c r="T2" s="5" t="s">
        <v>173</v>
      </c>
      <c r="U2" s="81"/>
      <c r="V2" s="81"/>
      <c r="W2" s="6"/>
    </row>
    <row r="3" spans="1:23" x14ac:dyDescent="0.25">
      <c r="A3" s="3"/>
      <c r="B3" s="3"/>
      <c r="C3" s="3"/>
      <c r="D3" s="3"/>
      <c r="E3" s="3"/>
      <c r="F3" s="3"/>
      <c r="G3" s="3"/>
      <c r="H3" s="3"/>
      <c r="I3" s="3"/>
      <c r="J3" s="155" t="s">
        <v>42</v>
      </c>
      <c r="K3" s="155"/>
      <c r="L3" s="9"/>
      <c r="M3" s="10"/>
      <c r="N3" s="34"/>
      <c r="O3" s="56"/>
      <c r="P3" s="56"/>
      <c r="Q3" s="58"/>
      <c r="R3" s="4" t="s">
        <v>93</v>
      </c>
      <c r="T3" s="5"/>
      <c r="U3" s="81"/>
      <c r="V3" s="81"/>
      <c r="W3" s="34"/>
    </row>
    <row r="4" spans="1:23" x14ac:dyDescent="0.25">
      <c r="A4" s="12" t="s">
        <v>71</v>
      </c>
      <c r="B4" s="3"/>
      <c r="C4" s="3"/>
      <c r="D4" s="3"/>
      <c r="E4" s="3"/>
      <c r="F4" s="3"/>
      <c r="G4" s="3"/>
      <c r="H4" s="3"/>
      <c r="I4" s="3"/>
      <c r="J4" s="33"/>
      <c r="K4" s="34" t="s">
        <v>4</v>
      </c>
      <c r="L4" s="3"/>
      <c r="M4" s="10"/>
      <c r="N4" s="34"/>
      <c r="O4" s="59" t="s">
        <v>94</v>
      </c>
      <c r="P4" s="60"/>
      <c r="Q4" s="60"/>
      <c r="R4" s="4" t="s">
        <v>6</v>
      </c>
      <c r="T4" s="82" t="s">
        <v>127</v>
      </c>
      <c r="U4" s="81"/>
      <c r="V4" s="81"/>
      <c r="W4" s="4"/>
    </row>
    <row r="5" spans="1:23" x14ac:dyDescent="0.25">
      <c r="A5" s="10" t="s">
        <v>43</v>
      </c>
      <c r="B5" s="12"/>
      <c r="C5" s="12"/>
      <c r="D5" s="12"/>
      <c r="E5" s="12"/>
      <c r="F5" s="3"/>
      <c r="G5" s="3"/>
      <c r="H5" s="3"/>
      <c r="I5" s="3"/>
      <c r="J5" s="12"/>
      <c r="K5" s="34" t="s">
        <v>6</v>
      </c>
      <c r="L5" s="3"/>
      <c r="M5" s="3"/>
      <c r="N5" s="3"/>
      <c r="O5" s="61" t="s">
        <v>95</v>
      </c>
      <c r="P5" s="61"/>
      <c r="Q5" s="56"/>
      <c r="R5" s="56"/>
      <c r="T5" s="1" t="s">
        <v>7</v>
      </c>
      <c r="U5" s="81"/>
      <c r="V5" s="81"/>
      <c r="W5" s="4"/>
    </row>
    <row r="6" spans="1:23" x14ac:dyDescent="0.25">
      <c r="A6" s="3"/>
      <c r="B6" s="3"/>
      <c r="C6" s="3"/>
      <c r="D6" s="3"/>
      <c r="E6" s="3"/>
      <c r="F6" s="3"/>
      <c r="G6" s="3"/>
      <c r="H6" s="3"/>
      <c r="I6" s="3"/>
      <c r="J6" s="3"/>
      <c r="K6" s="3"/>
      <c r="L6" s="3"/>
      <c r="M6" s="3"/>
      <c r="N6" s="3"/>
      <c r="O6" s="56"/>
      <c r="P6" s="56"/>
      <c r="Q6" s="56"/>
      <c r="R6" s="56"/>
      <c r="T6" s="83"/>
      <c r="U6" s="84"/>
      <c r="V6" s="84"/>
      <c r="W6" s="84"/>
    </row>
    <row r="7" spans="1:23" x14ac:dyDescent="0.25">
      <c r="A7" s="3"/>
      <c r="B7" s="3"/>
      <c r="C7" s="3"/>
      <c r="D7" s="3"/>
      <c r="E7" s="3"/>
      <c r="F7" s="3"/>
      <c r="G7" s="3"/>
      <c r="H7" s="3"/>
      <c r="I7" s="3"/>
      <c r="J7" s="3"/>
      <c r="K7" s="3"/>
      <c r="L7" s="14"/>
      <c r="M7" s="14"/>
      <c r="N7" s="4"/>
      <c r="O7" s="62"/>
      <c r="P7" s="62"/>
      <c r="Q7" s="62"/>
      <c r="R7" s="63"/>
      <c r="T7" s="83"/>
      <c r="U7" s="84"/>
      <c r="V7" s="84"/>
      <c r="W7" s="84"/>
    </row>
    <row r="8" spans="1:23" x14ac:dyDescent="0.25">
      <c r="A8" s="3"/>
      <c r="B8" s="156" t="s">
        <v>4</v>
      </c>
      <c r="C8" s="156"/>
      <c r="D8" s="156"/>
      <c r="E8" s="156"/>
      <c r="F8" s="156"/>
      <c r="G8" s="156"/>
      <c r="H8" s="156"/>
      <c r="I8" s="156"/>
      <c r="J8" s="156"/>
      <c r="K8" s="3"/>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251</v>
      </c>
      <c r="Q11" s="69">
        <v>275</v>
      </c>
      <c r="R11" s="69">
        <v>526</v>
      </c>
      <c r="T11" s="1" t="s">
        <v>128</v>
      </c>
      <c r="U11" s="18">
        <v>7427</v>
      </c>
      <c r="V11" s="18">
        <v>7663</v>
      </c>
      <c r="W11" s="18">
        <v>15092</v>
      </c>
    </row>
    <row r="12" spans="1:23" x14ac:dyDescent="0.25">
      <c r="A12" s="42"/>
      <c r="B12" s="10"/>
      <c r="C12" s="10"/>
      <c r="D12" s="10"/>
      <c r="E12" s="10"/>
      <c r="F12" s="10"/>
      <c r="G12" s="10"/>
      <c r="H12" s="10"/>
      <c r="I12" s="10"/>
      <c r="J12" s="10"/>
      <c r="K12" s="10"/>
      <c r="L12" s="18"/>
      <c r="M12" s="18"/>
      <c r="N12" s="18"/>
      <c r="O12" s="68" t="s">
        <v>98</v>
      </c>
      <c r="P12" s="69">
        <v>91</v>
      </c>
      <c r="Q12" s="69">
        <v>62</v>
      </c>
      <c r="R12" s="69">
        <v>159</v>
      </c>
      <c r="T12" s="1"/>
      <c r="U12" s="39"/>
      <c r="V12" s="39"/>
      <c r="W12" s="39"/>
    </row>
    <row r="13" spans="1:23" x14ac:dyDescent="0.25">
      <c r="A13" s="38" t="s">
        <v>55</v>
      </c>
      <c r="B13" s="39">
        <v>377</v>
      </c>
      <c r="C13" s="39">
        <v>80</v>
      </c>
      <c r="D13" s="39">
        <v>137</v>
      </c>
      <c r="E13" s="39">
        <v>150</v>
      </c>
      <c r="F13" s="39">
        <v>115</v>
      </c>
      <c r="G13" s="39">
        <v>131</v>
      </c>
      <c r="H13" s="39">
        <v>72</v>
      </c>
      <c r="I13" s="39">
        <v>39</v>
      </c>
      <c r="J13" s="39">
        <v>7</v>
      </c>
      <c r="K13" s="39">
        <v>1110</v>
      </c>
      <c r="L13" s="18"/>
      <c r="M13" s="18"/>
      <c r="N13" s="18"/>
      <c r="O13" s="68" t="s">
        <v>99</v>
      </c>
      <c r="P13" s="69">
        <v>3</v>
      </c>
      <c r="Q13" s="69">
        <v>0</v>
      </c>
      <c r="R13" s="69">
        <v>3</v>
      </c>
      <c r="T13" s="1" t="s">
        <v>129</v>
      </c>
      <c r="U13" s="39"/>
      <c r="V13" s="39"/>
      <c r="W13" s="39"/>
    </row>
    <row r="14" spans="1:23" x14ac:dyDescent="0.25">
      <c r="A14" s="38" t="s">
        <v>68</v>
      </c>
      <c r="B14" s="39">
        <v>189</v>
      </c>
      <c r="C14" s="39">
        <v>57</v>
      </c>
      <c r="D14" s="39">
        <v>50</v>
      </c>
      <c r="E14" s="39">
        <v>53</v>
      </c>
      <c r="F14" s="39">
        <v>44</v>
      </c>
      <c r="G14" s="39">
        <v>68</v>
      </c>
      <c r="H14" s="39">
        <v>37</v>
      </c>
      <c r="I14" s="39">
        <v>13</v>
      </c>
      <c r="J14" s="39">
        <v>0</v>
      </c>
      <c r="K14" s="39">
        <v>515</v>
      </c>
      <c r="L14" s="18"/>
      <c r="M14" s="18"/>
      <c r="N14" s="18"/>
      <c r="O14" s="68" t="s">
        <v>100</v>
      </c>
      <c r="P14" s="69">
        <v>0</v>
      </c>
      <c r="Q14" s="69">
        <v>0</v>
      </c>
      <c r="R14" s="69">
        <v>0</v>
      </c>
      <c r="T14" s="87" t="s">
        <v>12</v>
      </c>
      <c r="U14" s="18">
        <v>535</v>
      </c>
      <c r="V14" s="18">
        <v>461</v>
      </c>
      <c r="W14" s="18">
        <v>997</v>
      </c>
    </row>
    <row r="15" spans="1:23" x14ac:dyDescent="0.25">
      <c r="A15" s="38" t="s">
        <v>56</v>
      </c>
      <c r="B15" s="39">
        <v>80</v>
      </c>
      <c r="C15" s="39">
        <v>105</v>
      </c>
      <c r="D15" s="39">
        <v>126</v>
      </c>
      <c r="E15" s="39">
        <v>100</v>
      </c>
      <c r="F15" s="39">
        <v>94</v>
      </c>
      <c r="G15" s="39">
        <v>140</v>
      </c>
      <c r="H15" s="39">
        <v>113</v>
      </c>
      <c r="I15" s="39">
        <v>64</v>
      </c>
      <c r="J15" s="39">
        <v>24</v>
      </c>
      <c r="K15" s="39">
        <v>847</v>
      </c>
      <c r="L15" s="18"/>
      <c r="M15" s="18"/>
      <c r="N15" s="18"/>
      <c r="O15" s="68" t="s">
        <v>101</v>
      </c>
      <c r="P15" s="69">
        <v>4</v>
      </c>
      <c r="Q15" s="69">
        <v>3</v>
      </c>
      <c r="R15" s="69">
        <v>10</v>
      </c>
      <c r="T15" s="87" t="s">
        <v>130</v>
      </c>
      <c r="U15" s="18">
        <v>906</v>
      </c>
      <c r="V15" s="18">
        <v>797</v>
      </c>
      <c r="W15" s="18">
        <v>1702</v>
      </c>
    </row>
    <row r="16" spans="1:23" x14ac:dyDescent="0.25">
      <c r="A16" s="38" t="s">
        <v>57</v>
      </c>
      <c r="B16" s="39">
        <v>33</v>
      </c>
      <c r="C16" s="39">
        <v>72</v>
      </c>
      <c r="D16" s="39">
        <v>97</v>
      </c>
      <c r="E16" s="39">
        <v>95</v>
      </c>
      <c r="F16" s="39">
        <v>88</v>
      </c>
      <c r="G16" s="39">
        <v>114</v>
      </c>
      <c r="H16" s="39">
        <v>250</v>
      </c>
      <c r="I16" s="39">
        <v>190</v>
      </c>
      <c r="J16" s="39">
        <v>51</v>
      </c>
      <c r="K16" s="39">
        <v>984</v>
      </c>
      <c r="L16" s="21"/>
      <c r="M16" s="21"/>
      <c r="N16" s="21"/>
      <c r="O16" s="68" t="s">
        <v>102</v>
      </c>
      <c r="P16" s="69">
        <v>2420</v>
      </c>
      <c r="Q16" s="69">
        <v>2061</v>
      </c>
      <c r="R16" s="69">
        <v>4478</v>
      </c>
      <c r="T16" s="87" t="s">
        <v>131</v>
      </c>
      <c r="U16" s="18">
        <v>418</v>
      </c>
      <c r="V16" s="18">
        <v>403</v>
      </c>
      <c r="W16" s="18">
        <v>822</v>
      </c>
    </row>
    <row r="17" spans="1:23" x14ac:dyDescent="0.25">
      <c r="A17" s="38" t="s">
        <v>58</v>
      </c>
      <c r="B17" s="39">
        <v>31</v>
      </c>
      <c r="C17" s="39">
        <v>61</v>
      </c>
      <c r="D17" s="39">
        <v>95</v>
      </c>
      <c r="E17" s="39">
        <v>69</v>
      </c>
      <c r="F17" s="39">
        <v>113</v>
      </c>
      <c r="G17" s="39">
        <v>116</v>
      </c>
      <c r="H17" s="39">
        <v>208</v>
      </c>
      <c r="I17" s="39">
        <v>161</v>
      </c>
      <c r="J17" s="39">
        <v>82</v>
      </c>
      <c r="K17" s="39">
        <v>938</v>
      </c>
      <c r="L17" s="18"/>
      <c r="M17" s="18"/>
      <c r="N17" s="18"/>
      <c r="O17" s="68" t="s">
        <v>103</v>
      </c>
      <c r="P17" s="69">
        <v>117</v>
      </c>
      <c r="Q17" s="69">
        <v>200</v>
      </c>
      <c r="R17" s="69">
        <v>323</v>
      </c>
      <c r="T17" s="87" t="s">
        <v>29</v>
      </c>
      <c r="U17" s="18">
        <v>427</v>
      </c>
      <c r="V17" s="18">
        <v>380</v>
      </c>
      <c r="W17" s="18">
        <v>812</v>
      </c>
    </row>
    <row r="18" spans="1:23" x14ac:dyDescent="0.25">
      <c r="A18" s="38" t="s">
        <v>59</v>
      </c>
      <c r="B18" s="39">
        <v>28</v>
      </c>
      <c r="C18" s="39">
        <v>76</v>
      </c>
      <c r="D18" s="39">
        <v>140</v>
      </c>
      <c r="E18" s="39">
        <v>108</v>
      </c>
      <c r="F18" s="39">
        <v>120</v>
      </c>
      <c r="G18" s="39">
        <v>131</v>
      </c>
      <c r="H18" s="39">
        <v>143</v>
      </c>
      <c r="I18" s="39">
        <v>71</v>
      </c>
      <c r="J18" s="39">
        <v>28</v>
      </c>
      <c r="K18" s="39">
        <v>862</v>
      </c>
      <c r="L18" s="18"/>
      <c r="M18" s="18"/>
      <c r="N18" s="18"/>
      <c r="O18" s="68" t="s">
        <v>104</v>
      </c>
      <c r="P18" s="69">
        <v>50</v>
      </c>
      <c r="Q18" s="69">
        <v>0</v>
      </c>
      <c r="R18" s="69">
        <v>48</v>
      </c>
      <c r="T18" s="88" t="s">
        <v>132</v>
      </c>
      <c r="U18" s="18">
        <v>1096</v>
      </c>
      <c r="V18" s="18">
        <v>1165</v>
      </c>
      <c r="W18" s="18">
        <v>2252</v>
      </c>
    </row>
    <row r="19" spans="1:23" x14ac:dyDescent="0.25">
      <c r="A19" s="38" t="s">
        <v>60</v>
      </c>
      <c r="B19" s="39">
        <v>18</v>
      </c>
      <c r="C19" s="39">
        <v>85</v>
      </c>
      <c r="D19" s="39">
        <v>169</v>
      </c>
      <c r="E19" s="39">
        <v>135</v>
      </c>
      <c r="F19" s="39">
        <v>144</v>
      </c>
      <c r="G19" s="39">
        <v>112</v>
      </c>
      <c r="H19" s="39">
        <v>87</v>
      </c>
      <c r="I19" s="39">
        <v>46</v>
      </c>
      <c r="J19" s="39">
        <v>9</v>
      </c>
      <c r="K19" s="39">
        <v>800</v>
      </c>
      <c r="L19" s="18"/>
      <c r="M19" s="18"/>
      <c r="N19" s="18"/>
      <c r="O19" s="68" t="s">
        <v>105</v>
      </c>
      <c r="P19" s="69">
        <v>45</v>
      </c>
      <c r="Q19" s="69">
        <v>3</v>
      </c>
      <c r="R19" s="69">
        <v>46</v>
      </c>
      <c r="T19" s="88" t="s">
        <v>133</v>
      </c>
      <c r="U19" s="18">
        <v>1106</v>
      </c>
      <c r="V19" s="18">
        <v>1140</v>
      </c>
      <c r="W19" s="18">
        <v>2241</v>
      </c>
    </row>
    <row r="20" spans="1:23" x14ac:dyDescent="0.25">
      <c r="A20" s="38" t="s">
        <v>61</v>
      </c>
      <c r="B20" s="39">
        <v>11</v>
      </c>
      <c r="C20" s="39">
        <v>81</v>
      </c>
      <c r="D20" s="39">
        <v>229</v>
      </c>
      <c r="E20" s="39">
        <v>195</v>
      </c>
      <c r="F20" s="39">
        <v>182</v>
      </c>
      <c r="G20" s="39">
        <v>152</v>
      </c>
      <c r="H20" s="39">
        <v>69</v>
      </c>
      <c r="I20" s="39">
        <v>25</v>
      </c>
      <c r="J20" s="39">
        <v>9</v>
      </c>
      <c r="K20" s="39">
        <v>951</v>
      </c>
      <c r="L20" s="18"/>
      <c r="M20" s="18"/>
      <c r="N20" s="18"/>
      <c r="O20" s="68" t="s">
        <v>106</v>
      </c>
      <c r="P20" s="69">
        <v>101</v>
      </c>
      <c r="Q20" s="69">
        <v>30</v>
      </c>
      <c r="R20" s="69">
        <v>129</v>
      </c>
      <c r="T20" s="88" t="s">
        <v>134</v>
      </c>
      <c r="U20" s="18">
        <v>1059</v>
      </c>
      <c r="V20" s="18">
        <v>1034</v>
      </c>
      <c r="W20" s="18">
        <v>2092</v>
      </c>
    </row>
    <row r="21" spans="1:23" x14ac:dyDescent="0.25">
      <c r="A21" s="38" t="s">
        <v>62</v>
      </c>
      <c r="B21" s="39">
        <v>3</v>
      </c>
      <c r="C21" s="39">
        <v>65</v>
      </c>
      <c r="D21" s="39">
        <v>278</v>
      </c>
      <c r="E21" s="39">
        <v>226</v>
      </c>
      <c r="F21" s="39">
        <v>201</v>
      </c>
      <c r="G21" s="39">
        <v>171</v>
      </c>
      <c r="H21" s="39">
        <v>60</v>
      </c>
      <c r="I21" s="39">
        <v>14</v>
      </c>
      <c r="J21" s="39">
        <v>12</v>
      </c>
      <c r="K21" s="39">
        <v>1035</v>
      </c>
      <c r="L21" s="18"/>
      <c r="M21" s="18"/>
      <c r="N21" s="18"/>
      <c r="O21" s="68" t="s">
        <v>107</v>
      </c>
      <c r="P21" s="69">
        <v>45</v>
      </c>
      <c r="Q21" s="69">
        <v>21</v>
      </c>
      <c r="R21" s="69">
        <v>65</v>
      </c>
      <c r="T21" s="88" t="s">
        <v>135</v>
      </c>
      <c r="U21" s="18">
        <v>857</v>
      </c>
      <c r="V21" s="18">
        <v>936</v>
      </c>
      <c r="W21" s="18">
        <v>1792</v>
      </c>
    </row>
    <row r="22" spans="1:23" x14ac:dyDescent="0.25">
      <c r="A22" s="38" t="s">
        <v>63</v>
      </c>
      <c r="B22" s="39">
        <v>0</v>
      </c>
      <c r="C22" s="39">
        <v>36</v>
      </c>
      <c r="D22" s="39">
        <v>197</v>
      </c>
      <c r="E22" s="39">
        <v>210</v>
      </c>
      <c r="F22" s="39">
        <v>189</v>
      </c>
      <c r="G22" s="39">
        <v>128</v>
      </c>
      <c r="H22" s="39">
        <v>44</v>
      </c>
      <c r="I22" s="39">
        <v>6</v>
      </c>
      <c r="J22" s="39">
        <v>0</v>
      </c>
      <c r="K22" s="39">
        <v>813</v>
      </c>
      <c r="L22" s="21"/>
      <c r="M22" s="21"/>
      <c r="N22" s="21"/>
      <c r="O22" s="68" t="s">
        <v>108</v>
      </c>
      <c r="P22" s="69">
        <v>58</v>
      </c>
      <c r="Q22" s="69">
        <v>59</v>
      </c>
      <c r="R22" s="69">
        <v>119</v>
      </c>
      <c r="T22" s="88" t="s">
        <v>136</v>
      </c>
      <c r="U22" s="18">
        <v>593</v>
      </c>
      <c r="V22" s="18">
        <v>691</v>
      </c>
      <c r="W22" s="18">
        <v>1283</v>
      </c>
    </row>
    <row r="23" spans="1:23" x14ac:dyDescent="0.25">
      <c r="A23" s="38" t="s">
        <v>64</v>
      </c>
      <c r="B23" s="39">
        <v>0</v>
      </c>
      <c r="C23" s="39">
        <v>13</v>
      </c>
      <c r="D23" s="39">
        <v>215</v>
      </c>
      <c r="E23" s="39">
        <v>208</v>
      </c>
      <c r="F23" s="39">
        <v>214</v>
      </c>
      <c r="G23" s="39">
        <v>110</v>
      </c>
      <c r="H23" s="39">
        <v>18</v>
      </c>
      <c r="I23" s="39">
        <v>4</v>
      </c>
      <c r="J23" s="39">
        <v>3</v>
      </c>
      <c r="K23" s="39">
        <v>782</v>
      </c>
      <c r="L23" s="18"/>
      <c r="M23" s="18"/>
      <c r="N23" s="18"/>
      <c r="O23" s="70" t="s">
        <v>109</v>
      </c>
      <c r="P23" s="71">
        <v>3174</v>
      </c>
      <c r="Q23" s="71">
        <v>2722</v>
      </c>
      <c r="R23" s="71">
        <v>5895</v>
      </c>
      <c r="T23" s="88" t="s">
        <v>137</v>
      </c>
      <c r="U23" s="18">
        <v>344</v>
      </c>
      <c r="V23" s="18">
        <v>418</v>
      </c>
      <c r="W23" s="18">
        <v>760</v>
      </c>
    </row>
    <row r="24" spans="1:23" x14ac:dyDescent="0.25">
      <c r="A24" s="38" t="s">
        <v>65</v>
      </c>
      <c r="B24" s="39">
        <v>0</v>
      </c>
      <c r="C24" s="39">
        <v>9</v>
      </c>
      <c r="D24" s="39">
        <v>154</v>
      </c>
      <c r="E24" s="39">
        <v>164</v>
      </c>
      <c r="F24" s="39">
        <v>126</v>
      </c>
      <c r="G24" s="39">
        <v>102</v>
      </c>
      <c r="H24" s="39">
        <v>16</v>
      </c>
      <c r="I24" s="39">
        <v>3</v>
      </c>
      <c r="J24" s="39">
        <v>0</v>
      </c>
      <c r="K24" s="39">
        <v>569</v>
      </c>
      <c r="L24" s="18"/>
      <c r="M24" s="18"/>
      <c r="N24" s="18"/>
      <c r="O24" s="72"/>
      <c r="P24" s="56"/>
      <c r="Q24" s="56"/>
      <c r="R24" s="56"/>
      <c r="T24" s="88" t="s">
        <v>138</v>
      </c>
      <c r="U24" s="18">
        <v>97</v>
      </c>
      <c r="V24" s="18">
        <v>237</v>
      </c>
      <c r="W24" s="18">
        <v>334</v>
      </c>
    </row>
    <row r="25" spans="1:23" x14ac:dyDescent="0.25">
      <c r="A25" s="38" t="s">
        <v>66</v>
      </c>
      <c r="B25" s="39">
        <v>0</v>
      </c>
      <c r="C25" s="39">
        <v>6</v>
      </c>
      <c r="D25" s="39">
        <v>177</v>
      </c>
      <c r="E25" s="39">
        <v>285</v>
      </c>
      <c r="F25" s="39">
        <v>221</v>
      </c>
      <c r="G25" s="39">
        <v>127</v>
      </c>
      <c r="H25" s="39">
        <v>33</v>
      </c>
      <c r="I25" s="39">
        <v>3</v>
      </c>
      <c r="J25" s="39">
        <v>0</v>
      </c>
      <c r="K25" s="39">
        <v>845</v>
      </c>
      <c r="L25" s="18"/>
      <c r="M25" s="18"/>
      <c r="N25" s="18"/>
      <c r="O25" s="56" t="s">
        <v>110</v>
      </c>
      <c r="P25" s="56"/>
      <c r="Q25" s="56"/>
      <c r="R25" s="56"/>
      <c r="T25" s="10"/>
      <c r="U25" s="39"/>
      <c r="V25" s="39"/>
      <c r="W25" s="39"/>
    </row>
    <row r="26" spans="1:23" x14ac:dyDescent="0.25">
      <c r="A26" s="38" t="s">
        <v>67</v>
      </c>
      <c r="B26" s="39">
        <v>0</v>
      </c>
      <c r="C26" s="39">
        <v>0</v>
      </c>
      <c r="D26" s="39">
        <v>44</v>
      </c>
      <c r="E26" s="39">
        <v>109</v>
      </c>
      <c r="F26" s="39">
        <v>112</v>
      </c>
      <c r="G26" s="39">
        <v>53</v>
      </c>
      <c r="H26" s="39">
        <v>13</v>
      </c>
      <c r="I26" s="39">
        <v>3</v>
      </c>
      <c r="J26" s="39">
        <v>0</v>
      </c>
      <c r="K26" s="39">
        <v>328</v>
      </c>
      <c r="L26" s="18"/>
      <c r="M26" s="18"/>
      <c r="N26" s="18"/>
      <c r="O26" s="68" t="s">
        <v>111</v>
      </c>
      <c r="P26" s="56"/>
      <c r="Q26" s="56"/>
      <c r="R26" s="56"/>
      <c r="T26" s="10" t="s">
        <v>139</v>
      </c>
      <c r="U26" s="39"/>
      <c r="V26" s="39"/>
      <c r="W26" s="39"/>
    </row>
    <row r="27" spans="1:23" x14ac:dyDescent="0.25">
      <c r="A27" s="3"/>
      <c r="B27" s="3"/>
      <c r="C27" s="3"/>
      <c r="D27" s="3"/>
      <c r="E27" s="3"/>
      <c r="F27" s="3"/>
      <c r="G27" s="3"/>
      <c r="H27" s="3"/>
      <c r="I27" s="3"/>
      <c r="J27" s="3"/>
      <c r="K27" s="3"/>
      <c r="L27" s="18"/>
      <c r="M27" s="18"/>
      <c r="N27" s="18"/>
      <c r="O27" s="73" t="s">
        <v>98</v>
      </c>
      <c r="P27" s="69">
        <v>39</v>
      </c>
      <c r="Q27" s="69">
        <v>56</v>
      </c>
      <c r="R27" s="69">
        <v>98</v>
      </c>
      <c r="T27" s="88" t="s">
        <v>140</v>
      </c>
      <c r="U27" s="18">
        <v>7034</v>
      </c>
      <c r="V27" s="18">
        <v>7368</v>
      </c>
      <c r="W27" s="18">
        <v>14409</v>
      </c>
    </row>
    <row r="28" spans="1:23" x14ac:dyDescent="0.25">
      <c r="A28" s="10" t="s">
        <v>73</v>
      </c>
      <c r="B28" s="39">
        <v>59</v>
      </c>
      <c r="C28" s="39">
        <v>60</v>
      </c>
      <c r="D28" s="39">
        <v>141</v>
      </c>
      <c r="E28" s="39">
        <v>140</v>
      </c>
      <c r="F28" s="39">
        <v>143</v>
      </c>
      <c r="G28" s="39">
        <v>136</v>
      </c>
      <c r="H28" s="39">
        <v>119</v>
      </c>
      <c r="I28" s="39">
        <v>115</v>
      </c>
      <c r="J28" s="39">
        <v>93</v>
      </c>
      <c r="K28" s="39">
        <v>1012</v>
      </c>
      <c r="L28" s="21"/>
      <c r="M28" s="21"/>
      <c r="N28" s="21"/>
      <c r="O28" s="73" t="s">
        <v>99</v>
      </c>
      <c r="P28" s="69">
        <v>0</v>
      </c>
      <c r="Q28" s="69">
        <v>0</v>
      </c>
      <c r="R28" s="69">
        <v>0</v>
      </c>
      <c r="T28" s="88" t="s">
        <v>141</v>
      </c>
      <c r="U28" s="18">
        <v>392</v>
      </c>
      <c r="V28" s="18">
        <v>295</v>
      </c>
      <c r="W28" s="18">
        <v>683</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822</v>
      </c>
      <c r="C30" s="40">
        <v>812</v>
      </c>
      <c r="D30" s="40">
        <v>2252</v>
      </c>
      <c r="E30" s="40">
        <v>2241</v>
      </c>
      <c r="F30" s="40">
        <v>2092</v>
      </c>
      <c r="G30" s="40">
        <v>1792</v>
      </c>
      <c r="H30" s="40">
        <v>1283</v>
      </c>
      <c r="I30" s="40">
        <v>760</v>
      </c>
      <c r="J30" s="40">
        <v>334</v>
      </c>
      <c r="K30" s="40">
        <v>12390</v>
      </c>
      <c r="L30" s="18"/>
      <c r="M30" s="18"/>
      <c r="N30" s="18"/>
      <c r="O30" s="73" t="s">
        <v>102</v>
      </c>
      <c r="P30" s="69">
        <v>25</v>
      </c>
      <c r="Q30" s="69">
        <v>50</v>
      </c>
      <c r="R30" s="69">
        <v>70</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12</v>
      </c>
      <c r="Q31" s="69">
        <v>13</v>
      </c>
      <c r="R31" s="69">
        <v>24</v>
      </c>
      <c r="T31" s="88" t="s">
        <v>143</v>
      </c>
      <c r="U31" s="18">
        <v>191</v>
      </c>
      <c r="V31" s="18">
        <v>159</v>
      </c>
      <c r="W31" s="18">
        <v>353</v>
      </c>
    </row>
    <row r="32" spans="1:23" x14ac:dyDescent="0.25">
      <c r="A32" s="41" t="s">
        <v>69</v>
      </c>
      <c r="B32" s="3"/>
      <c r="C32" s="3"/>
      <c r="D32" s="3"/>
      <c r="E32" s="3"/>
      <c r="F32" s="3"/>
      <c r="G32" s="3"/>
      <c r="H32" s="3"/>
      <c r="I32" s="3"/>
      <c r="J32" s="3"/>
      <c r="K32" s="3"/>
      <c r="L32" s="18"/>
      <c r="M32" s="18"/>
      <c r="N32" s="18"/>
      <c r="O32" s="73" t="s">
        <v>107</v>
      </c>
      <c r="P32" s="69">
        <v>6</v>
      </c>
      <c r="Q32" s="69">
        <v>0</v>
      </c>
      <c r="R32" s="69">
        <v>8</v>
      </c>
      <c r="T32" s="88" t="s">
        <v>144</v>
      </c>
      <c r="U32" s="18">
        <v>11</v>
      </c>
      <c r="V32" s="18">
        <v>3</v>
      </c>
      <c r="W32" s="18">
        <v>14</v>
      </c>
    </row>
    <row r="33" spans="1:23" x14ac:dyDescent="0.25">
      <c r="A33" s="3"/>
      <c r="B33" s="3"/>
      <c r="C33" s="3"/>
      <c r="D33" s="3"/>
      <c r="E33" s="3"/>
      <c r="F33" s="3"/>
      <c r="G33" s="3"/>
      <c r="H33" s="3"/>
      <c r="I33" s="3"/>
      <c r="J33" s="3"/>
      <c r="K33" s="3"/>
      <c r="L33" s="18"/>
      <c r="M33" s="18"/>
      <c r="N33" s="18"/>
      <c r="O33" s="74" t="s">
        <v>31</v>
      </c>
      <c r="P33" s="71">
        <v>84</v>
      </c>
      <c r="Q33" s="71">
        <v>121</v>
      </c>
      <c r="R33" s="71">
        <v>210</v>
      </c>
      <c r="T33" s="88" t="s">
        <v>145</v>
      </c>
      <c r="U33" s="18">
        <v>4</v>
      </c>
      <c r="V33" s="18">
        <v>17</v>
      </c>
      <c r="W33" s="18">
        <v>22</v>
      </c>
    </row>
    <row r="34" spans="1:23" x14ac:dyDescent="0.25">
      <c r="A34" s="8" t="s">
        <v>70</v>
      </c>
      <c r="B34" s="3"/>
      <c r="C34" s="3"/>
      <c r="D34" s="3"/>
      <c r="E34" s="3"/>
      <c r="F34" s="3"/>
      <c r="G34" s="3"/>
      <c r="H34" s="3"/>
      <c r="I34" s="3"/>
      <c r="J34" s="3"/>
      <c r="K34" s="3"/>
      <c r="L34" s="21"/>
      <c r="M34" s="21"/>
      <c r="N34" s="21"/>
      <c r="O34" s="68" t="s">
        <v>112</v>
      </c>
      <c r="P34" s="56"/>
      <c r="Q34" s="56"/>
      <c r="R34" s="56"/>
      <c r="T34" s="23" t="s">
        <v>31</v>
      </c>
      <c r="U34" s="21">
        <v>204</v>
      </c>
      <c r="V34" s="21">
        <v>179</v>
      </c>
      <c r="W34" s="21">
        <v>383</v>
      </c>
    </row>
    <row r="35" spans="1:23" ht="15.75" thickBot="1" x14ac:dyDescent="0.3">
      <c r="A35" s="19"/>
      <c r="B35" s="18"/>
      <c r="C35" s="18"/>
      <c r="D35" s="18"/>
      <c r="E35" s="13"/>
      <c r="F35" s="19"/>
      <c r="G35" s="18"/>
      <c r="H35" s="18"/>
      <c r="I35" s="18"/>
      <c r="J35" s="10"/>
      <c r="K35" s="1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I36" s="18"/>
      <c r="J36" s="10"/>
      <c r="K36" s="13"/>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I37" s="18"/>
      <c r="J37" s="10"/>
      <c r="K37" s="13"/>
      <c r="L37" s="18"/>
      <c r="M37" s="18"/>
      <c r="N37" s="18"/>
      <c r="O37" s="73" t="s">
        <v>102</v>
      </c>
      <c r="P37" s="69">
        <v>3</v>
      </c>
      <c r="Q37" s="69">
        <v>3</v>
      </c>
      <c r="R37" s="69">
        <v>11</v>
      </c>
      <c r="T37" s="88" t="s">
        <v>147</v>
      </c>
      <c r="U37" s="18">
        <v>4867</v>
      </c>
      <c r="V37" s="18">
        <v>4940</v>
      </c>
      <c r="W37" s="18">
        <v>9809</v>
      </c>
    </row>
    <row r="38" spans="1:23" x14ac:dyDescent="0.25">
      <c r="A38" s="99" t="s">
        <v>81</v>
      </c>
      <c r="B38" s="103">
        <f>SUM(B28:D28)</f>
        <v>260</v>
      </c>
      <c r="C38" s="103">
        <f>SUM(B13:D13)</f>
        <v>594</v>
      </c>
      <c r="D38" s="103">
        <f>SUM(B14:D18)</f>
        <v>1240</v>
      </c>
      <c r="E38" s="104">
        <f>SUM(B19:D21)</f>
        <v>939</v>
      </c>
      <c r="F38" s="104">
        <f>SUM(B22:D26)</f>
        <v>851</v>
      </c>
      <c r="G38" s="103">
        <f>SUM(B38:F38)</f>
        <v>3884</v>
      </c>
      <c r="H38" s="105">
        <f>SUM(C38:F38)</f>
        <v>3624</v>
      </c>
      <c r="I38" s="18"/>
      <c r="J38" s="10"/>
      <c r="K38" s="13"/>
      <c r="L38" s="18"/>
      <c r="M38" s="18"/>
      <c r="N38" s="18"/>
      <c r="O38" s="73" t="s">
        <v>103</v>
      </c>
      <c r="P38" s="69">
        <v>3</v>
      </c>
      <c r="Q38" s="69">
        <v>7</v>
      </c>
      <c r="R38" s="69">
        <v>3</v>
      </c>
      <c r="T38" s="88" t="s">
        <v>148</v>
      </c>
      <c r="U38" s="18">
        <v>2088</v>
      </c>
      <c r="V38" s="18">
        <v>2237</v>
      </c>
      <c r="W38" s="18">
        <v>4326</v>
      </c>
    </row>
    <row r="39" spans="1:23" x14ac:dyDescent="0.25">
      <c r="A39" s="99" t="s">
        <v>82</v>
      </c>
      <c r="B39" s="103">
        <f>SUM(C28:D28)</f>
        <v>201</v>
      </c>
      <c r="C39" s="103">
        <f>SUM(C13:D13)</f>
        <v>217</v>
      </c>
      <c r="D39" s="103">
        <f>SUM(C14:D18)</f>
        <v>879</v>
      </c>
      <c r="E39" s="104">
        <f>SUM(C19:D21)</f>
        <v>907</v>
      </c>
      <c r="F39" s="104">
        <f>SUM(C22:D26)</f>
        <v>851</v>
      </c>
      <c r="G39" s="103">
        <f t="shared" ref="G39:G41" si="0">SUM(B39:F39)</f>
        <v>3055</v>
      </c>
      <c r="H39" s="105">
        <f t="shared" ref="H39:H41" si="1">SUM(C39:F39)</f>
        <v>2854</v>
      </c>
      <c r="I39" s="18"/>
      <c r="J39" s="10"/>
      <c r="K39" s="13"/>
      <c r="L39" s="18"/>
      <c r="M39" s="18"/>
      <c r="N39" s="18" t="e">
        <f>+H50:H51+H76:H98</f>
        <v>#VALUE!</v>
      </c>
      <c r="O39" s="73" t="s">
        <v>107</v>
      </c>
      <c r="P39" s="69">
        <v>3</v>
      </c>
      <c r="Q39" s="69">
        <v>0</v>
      </c>
      <c r="R39" s="69">
        <v>3</v>
      </c>
      <c r="T39" s="10"/>
      <c r="U39" s="39"/>
      <c r="V39" s="39"/>
      <c r="W39" s="39"/>
    </row>
    <row r="40" spans="1:23" x14ac:dyDescent="0.25">
      <c r="A40" s="106" t="s">
        <v>83</v>
      </c>
      <c r="B40" s="107">
        <f>SUM(E28:F28)</f>
        <v>283</v>
      </c>
      <c r="C40" s="107">
        <f>SUM(E13:F13)</f>
        <v>265</v>
      </c>
      <c r="D40" s="107">
        <f>SUM(E14:F18)</f>
        <v>884</v>
      </c>
      <c r="E40" s="108">
        <f>SUM(E19:F21)</f>
        <v>1083</v>
      </c>
      <c r="F40" s="108">
        <f>SUM(E22:F26)</f>
        <v>1838</v>
      </c>
      <c r="G40" s="103">
        <f t="shared" si="0"/>
        <v>4353</v>
      </c>
      <c r="H40" s="105">
        <f t="shared" si="1"/>
        <v>4070</v>
      </c>
      <c r="I40" s="21"/>
      <c r="J40" s="22"/>
      <c r="K40" s="23"/>
      <c r="L40" s="22"/>
      <c r="M40" s="22"/>
      <c r="N40" s="22"/>
      <c r="O40" s="74" t="s">
        <v>31</v>
      </c>
      <c r="P40" s="71">
        <v>11</v>
      </c>
      <c r="Q40" s="71">
        <v>10</v>
      </c>
      <c r="R40" s="71">
        <v>18</v>
      </c>
      <c r="T40" s="10" t="s">
        <v>149</v>
      </c>
      <c r="U40" s="39"/>
      <c r="V40" s="39"/>
      <c r="W40" s="39"/>
    </row>
    <row r="41" spans="1:23" x14ac:dyDescent="0.25">
      <c r="A41" s="99" t="s">
        <v>84</v>
      </c>
      <c r="B41" s="103">
        <f>SUM(G28:J28)</f>
        <v>463</v>
      </c>
      <c r="C41" s="103">
        <f>SUM(G13:J13)</f>
        <v>249</v>
      </c>
      <c r="D41" s="103">
        <f>SUM(G14:J18)</f>
        <v>2004</v>
      </c>
      <c r="E41" s="104">
        <f>SUM(G19:J21)</f>
        <v>766</v>
      </c>
      <c r="F41" s="104">
        <f>SUM(G22:J26)</f>
        <v>666</v>
      </c>
      <c r="G41" s="103">
        <f t="shared" si="0"/>
        <v>4148</v>
      </c>
      <c r="H41" s="105">
        <f t="shared" si="1"/>
        <v>3685</v>
      </c>
      <c r="I41" s="18"/>
      <c r="J41" s="10"/>
      <c r="K41" s="24"/>
      <c r="L41" s="25"/>
      <c r="M41" s="25"/>
      <c r="N41" s="25"/>
      <c r="O41" s="68" t="s">
        <v>113</v>
      </c>
      <c r="P41" s="69">
        <v>35</v>
      </c>
      <c r="Q41" s="69">
        <v>7</v>
      </c>
      <c r="R41" s="69">
        <v>39</v>
      </c>
      <c r="T41" s="88" t="s">
        <v>150</v>
      </c>
      <c r="U41" s="18">
        <v>5954</v>
      </c>
      <c r="V41" s="18">
        <v>6000</v>
      </c>
      <c r="W41" s="18">
        <v>11956</v>
      </c>
    </row>
    <row r="42" spans="1:23" x14ac:dyDescent="0.25">
      <c r="A42" s="109" t="s">
        <v>92</v>
      </c>
      <c r="B42" s="107">
        <f>B38+SUM(B40:B41)</f>
        <v>1006</v>
      </c>
      <c r="C42" s="107">
        <f t="shared" ref="C42:H42" si="2">C38+SUM(C40:C41)</f>
        <v>1108</v>
      </c>
      <c r="D42" s="107">
        <f t="shared" si="2"/>
        <v>4128</v>
      </c>
      <c r="E42" s="107">
        <f t="shared" si="2"/>
        <v>2788</v>
      </c>
      <c r="F42" s="107">
        <f t="shared" si="2"/>
        <v>3355</v>
      </c>
      <c r="G42" s="107">
        <f t="shared" si="2"/>
        <v>12385</v>
      </c>
      <c r="H42" s="110">
        <f t="shared" si="2"/>
        <v>11379</v>
      </c>
      <c r="I42" s="18"/>
      <c r="J42" s="10"/>
      <c r="K42" s="26"/>
      <c r="L42" s="18"/>
      <c r="M42" s="18"/>
      <c r="N42" s="18"/>
      <c r="O42" s="70" t="s">
        <v>114</v>
      </c>
      <c r="P42" s="71">
        <v>128</v>
      </c>
      <c r="Q42" s="71">
        <v>143</v>
      </c>
      <c r="R42" s="71">
        <v>274</v>
      </c>
      <c r="T42" s="88" t="s">
        <v>151</v>
      </c>
      <c r="U42" s="18">
        <v>1043</v>
      </c>
      <c r="V42" s="18">
        <v>1228</v>
      </c>
      <c r="W42" s="18">
        <v>2278</v>
      </c>
    </row>
    <row r="43" spans="1:23" x14ac:dyDescent="0.25">
      <c r="A43" s="111"/>
      <c r="B43" s="103"/>
      <c r="C43" s="103"/>
      <c r="D43" s="103"/>
      <c r="E43" s="112"/>
      <c r="F43" s="113"/>
      <c r="G43" s="103"/>
      <c r="H43" s="105"/>
      <c r="I43" s="18"/>
      <c r="J43" s="10"/>
      <c r="K43" s="10"/>
      <c r="L43" s="18"/>
      <c r="M43" s="18"/>
      <c r="N43" s="18"/>
      <c r="O43" s="72"/>
      <c r="P43" s="56"/>
      <c r="Q43" s="56"/>
      <c r="R43" s="56"/>
      <c r="T43" s="10"/>
      <c r="U43" s="39"/>
      <c r="V43" s="39"/>
      <c r="W43" s="39"/>
    </row>
    <row r="44" spans="1:23" x14ac:dyDescent="0.25">
      <c r="A44" s="114" t="s">
        <v>125</v>
      </c>
      <c r="B44" s="103"/>
      <c r="C44" s="103"/>
      <c r="D44" s="103"/>
      <c r="E44" s="112"/>
      <c r="F44" s="113"/>
      <c r="G44" s="103"/>
      <c r="H44" s="105"/>
      <c r="I44" s="18"/>
      <c r="J44" s="10"/>
      <c r="K44" s="10"/>
      <c r="L44" s="18"/>
      <c r="M44" s="18"/>
      <c r="N44" s="18"/>
      <c r="O44" s="56" t="s">
        <v>115</v>
      </c>
      <c r="P44" s="56"/>
      <c r="Q44" s="56"/>
      <c r="R44" s="56"/>
      <c r="T44" s="10" t="s">
        <v>152</v>
      </c>
      <c r="U44" s="18">
        <v>6187</v>
      </c>
      <c r="V44" s="18">
        <v>6368</v>
      </c>
      <c r="W44" s="18">
        <v>12552</v>
      </c>
    </row>
    <row r="45" spans="1:23" x14ac:dyDescent="0.25">
      <c r="A45" s="114" t="s">
        <v>126</v>
      </c>
      <c r="B45" s="103">
        <f>SUM(W14:W24)</f>
        <v>15087</v>
      </c>
      <c r="C45" s="103"/>
      <c r="D45" s="103"/>
      <c r="E45" s="112"/>
      <c r="F45" s="113"/>
      <c r="G45" s="103"/>
      <c r="H45" s="105"/>
      <c r="I45" s="18"/>
      <c r="J45" s="10"/>
      <c r="K45" s="10"/>
      <c r="L45" s="18"/>
      <c r="M45" s="18"/>
      <c r="N45" s="18"/>
      <c r="O45" s="68" t="s">
        <v>116</v>
      </c>
      <c r="P45" s="69">
        <v>9</v>
      </c>
      <c r="Q45" s="69">
        <v>16</v>
      </c>
      <c r="R45" s="69">
        <v>21</v>
      </c>
      <c r="T45" s="10"/>
      <c r="U45" s="39"/>
      <c r="V45" s="39"/>
      <c r="W45" s="39"/>
    </row>
    <row r="46" spans="1:23" x14ac:dyDescent="0.25">
      <c r="A46" s="106" t="s">
        <v>74</v>
      </c>
      <c r="B46" s="107">
        <f>SUM(W16:W24)</f>
        <v>12388</v>
      </c>
      <c r="C46" s="107"/>
      <c r="D46" s="107"/>
      <c r="E46" s="115"/>
      <c r="F46" s="115"/>
      <c r="G46" s="107"/>
      <c r="H46" s="110"/>
      <c r="I46" s="21"/>
      <c r="J46" s="22"/>
      <c r="K46" s="22"/>
      <c r="L46" s="27"/>
      <c r="M46" s="27"/>
      <c r="N46" s="27"/>
      <c r="O46" s="68" t="s">
        <v>117</v>
      </c>
      <c r="P46" s="69">
        <v>0</v>
      </c>
      <c r="Q46" s="69">
        <v>0</v>
      </c>
      <c r="R46" s="69">
        <v>0</v>
      </c>
      <c r="T46" s="41" t="s">
        <v>153</v>
      </c>
      <c r="U46" s="39"/>
      <c r="V46" s="39"/>
      <c r="W46" s="39"/>
    </row>
    <row r="47" spans="1:23" x14ac:dyDescent="0.25">
      <c r="A47" s="106" t="s">
        <v>75</v>
      </c>
      <c r="B47" s="104">
        <f>SUM(W17:W24)</f>
        <v>11566</v>
      </c>
      <c r="C47" s="104"/>
      <c r="D47" s="104"/>
      <c r="E47" s="115"/>
      <c r="F47" s="115"/>
      <c r="G47" s="104"/>
      <c r="H47" s="116"/>
      <c r="I47" s="39"/>
      <c r="J47" s="22"/>
      <c r="K47" s="22"/>
      <c r="L47" s="27"/>
      <c r="M47" s="27"/>
      <c r="N47" s="27"/>
      <c r="O47" s="68" t="s">
        <v>118</v>
      </c>
      <c r="P47" s="69">
        <v>3</v>
      </c>
      <c r="Q47" s="69">
        <v>0</v>
      </c>
      <c r="R47" s="69">
        <v>3</v>
      </c>
      <c r="T47" s="8" t="s">
        <v>154</v>
      </c>
      <c r="U47" s="39"/>
      <c r="V47" s="39"/>
      <c r="W47" s="39"/>
    </row>
    <row r="48" spans="1:23" x14ac:dyDescent="0.25">
      <c r="A48" s="117"/>
      <c r="B48" s="104"/>
      <c r="C48" s="104"/>
      <c r="D48" s="104"/>
      <c r="E48" s="115"/>
      <c r="F48" s="115"/>
      <c r="G48" s="104"/>
      <c r="H48" s="116"/>
      <c r="I48" s="39"/>
      <c r="J48" s="22"/>
      <c r="K48" s="22"/>
      <c r="L48" s="27"/>
      <c r="M48" s="27"/>
      <c r="N48" s="27"/>
      <c r="O48" s="70" t="s">
        <v>119</v>
      </c>
      <c r="P48" s="71">
        <v>14</v>
      </c>
      <c r="Q48" s="71">
        <v>16</v>
      </c>
      <c r="R48" s="71">
        <v>30</v>
      </c>
      <c r="T48" s="8" t="s">
        <v>155</v>
      </c>
      <c r="U48" s="39"/>
      <c r="V48" s="39"/>
      <c r="W48" s="39"/>
    </row>
    <row r="49" spans="1:23" x14ac:dyDescent="0.25">
      <c r="A49" s="117" t="s">
        <v>164</v>
      </c>
      <c r="B49" s="50"/>
      <c r="C49" s="50"/>
      <c r="D49" s="50"/>
      <c r="E49" s="115"/>
      <c r="F49" s="115"/>
      <c r="G49" s="50"/>
      <c r="H49" s="118"/>
      <c r="I49" s="10"/>
      <c r="J49" s="20"/>
      <c r="K49" s="20"/>
      <c r="L49" s="22"/>
      <c r="M49" s="22"/>
      <c r="N49" s="22"/>
      <c r="O49" s="72"/>
      <c r="P49" s="56"/>
      <c r="Q49" s="56"/>
      <c r="R49" s="56"/>
      <c r="T49" s="8" t="s">
        <v>156</v>
      </c>
      <c r="U49" s="39"/>
      <c r="V49" s="39"/>
      <c r="W49" s="39"/>
    </row>
    <row r="50" spans="1:23" x14ac:dyDescent="0.25">
      <c r="A50" s="119" t="s">
        <v>97</v>
      </c>
      <c r="B50" s="120">
        <f>(R11+R33+R45)/(R23+R42+R48)</f>
        <v>0.12211647039845136</v>
      </c>
      <c r="C50" s="53" t="s">
        <v>165</v>
      </c>
      <c r="D50" s="53"/>
      <c r="E50" s="53" t="s">
        <v>166</v>
      </c>
      <c r="F50" s="124">
        <f>R27/(R23+R42+R48)</f>
        <v>1.5809001451847073E-2</v>
      </c>
      <c r="G50" s="53"/>
      <c r="H50" s="122"/>
      <c r="I50" s="3"/>
      <c r="J50" s="51"/>
      <c r="K50" s="52"/>
      <c r="L50" s="25"/>
      <c r="M50" s="25"/>
      <c r="N50" s="25"/>
      <c r="O50" s="56" t="s">
        <v>120</v>
      </c>
      <c r="P50" s="69">
        <v>106</v>
      </c>
      <c r="Q50" s="69">
        <v>164</v>
      </c>
      <c r="R50" s="69">
        <v>265</v>
      </c>
      <c r="T50" s="8" t="s">
        <v>157</v>
      </c>
      <c r="U50" s="39"/>
      <c r="V50" s="39"/>
      <c r="W50" s="39"/>
    </row>
    <row r="51" spans="1:23" x14ac:dyDescent="0.25">
      <c r="A51" s="123" t="s">
        <v>98</v>
      </c>
      <c r="B51" s="124">
        <f>(R12+R27+R40+R46)/(R23+R42+R48)</f>
        <v>4.4361993869979029E-2</v>
      </c>
      <c r="C51" s="134"/>
      <c r="D51" s="134"/>
      <c r="E51" s="134"/>
      <c r="F51" s="134"/>
      <c r="G51" s="125"/>
      <c r="H51" s="126"/>
      <c r="O51" s="56"/>
      <c r="P51" s="56"/>
      <c r="Q51" s="56"/>
      <c r="R51" s="56"/>
      <c r="T51" s="8" t="s">
        <v>158</v>
      </c>
      <c r="U51" s="90"/>
      <c r="V51" s="90"/>
      <c r="W51" s="90"/>
    </row>
    <row r="52" spans="1:23" x14ac:dyDescent="0.25">
      <c r="A52" s="127"/>
      <c r="B52" s="125"/>
      <c r="C52" s="125"/>
      <c r="D52" s="125"/>
      <c r="E52" s="125"/>
      <c r="F52" s="125"/>
      <c r="G52" s="125"/>
      <c r="H52" s="126"/>
      <c r="O52" s="56" t="s">
        <v>121</v>
      </c>
      <c r="P52" s="69">
        <v>278</v>
      </c>
      <c r="Q52" s="69">
        <v>437</v>
      </c>
      <c r="R52" s="69">
        <v>712</v>
      </c>
      <c r="T52" s="8" t="s">
        <v>159</v>
      </c>
      <c r="U52" s="90"/>
      <c r="V52" s="90"/>
      <c r="W52" s="90"/>
    </row>
    <row r="53" spans="1:23" x14ac:dyDescent="0.25">
      <c r="A53" s="117" t="s">
        <v>167</v>
      </c>
      <c r="B53" s="125"/>
      <c r="C53" s="125"/>
      <c r="D53" s="125"/>
      <c r="E53" s="125"/>
      <c r="F53" s="125"/>
      <c r="G53" s="125"/>
      <c r="H53" s="126"/>
      <c r="O53" s="56"/>
      <c r="P53" s="56"/>
      <c r="Q53" s="56"/>
      <c r="R53" s="56"/>
      <c r="T53" s="8" t="s">
        <v>160</v>
      </c>
      <c r="U53" s="90"/>
      <c r="V53" s="90"/>
      <c r="W53" s="90"/>
    </row>
    <row r="54" spans="1:23" x14ac:dyDescent="0.25">
      <c r="A54" s="128" t="s">
        <v>168</v>
      </c>
      <c r="B54" s="125"/>
      <c r="C54" s="132">
        <f>(R50/R56)</f>
        <v>3.6592101629384151E-2</v>
      </c>
      <c r="D54" s="125"/>
      <c r="E54" s="125"/>
      <c r="F54" s="125"/>
      <c r="G54" s="125"/>
      <c r="H54" s="126"/>
      <c r="O54" s="56" t="s">
        <v>122</v>
      </c>
      <c r="P54" s="69">
        <v>30</v>
      </c>
      <c r="Q54" s="69">
        <v>37</v>
      </c>
      <c r="R54" s="69">
        <v>67</v>
      </c>
      <c r="T54" s="91" t="s">
        <v>161</v>
      </c>
      <c r="U54" s="90"/>
      <c r="V54" s="90"/>
      <c r="W54" s="90"/>
    </row>
    <row r="55" spans="1:23" x14ac:dyDescent="0.25">
      <c r="A55" s="128" t="s">
        <v>169</v>
      </c>
      <c r="B55" s="125"/>
      <c r="C55" s="132">
        <f>R50/B46</f>
        <v>2.1391669357442685E-2</v>
      </c>
      <c r="D55" s="125"/>
      <c r="E55" s="125"/>
      <c r="F55" s="125"/>
      <c r="G55" s="125"/>
      <c r="H55" s="126"/>
      <c r="O55" s="56"/>
      <c r="P55" s="56"/>
      <c r="Q55" s="56"/>
      <c r="R55" s="56"/>
      <c r="T55" s="8" t="s">
        <v>162</v>
      </c>
      <c r="U55" s="90"/>
      <c r="V55" s="90"/>
      <c r="W55" s="90"/>
    </row>
    <row r="56" spans="1:23" x14ac:dyDescent="0.25">
      <c r="A56" s="128" t="s">
        <v>170</v>
      </c>
      <c r="B56" s="125"/>
      <c r="C56" s="132">
        <f>R50/B47</f>
        <v>2.2911983399619574E-2</v>
      </c>
      <c r="D56" s="125"/>
      <c r="E56" s="125"/>
      <c r="F56" s="125"/>
      <c r="G56" s="125"/>
      <c r="H56" s="126"/>
      <c r="O56" s="75" t="s">
        <v>31</v>
      </c>
      <c r="P56" s="76">
        <v>3732</v>
      </c>
      <c r="Q56" s="76">
        <v>3515</v>
      </c>
      <c r="R56" s="76">
        <v>7242</v>
      </c>
      <c r="T56" s="8" t="s">
        <v>163</v>
      </c>
      <c r="U56" s="90"/>
      <c r="V56" s="90"/>
      <c r="W56" s="90"/>
    </row>
    <row r="57" spans="1:23" ht="15.75" thickBot="1" x14ac:dyDescent="0.3">
      <c r="A57" s="129" t="s">
        <v>171</v>
      </c>
      <c r="B57" s="130"/>
      <c r="C57" s="133">
        <f>R50/B45</f>
        <v>1.7564790879565188E-2</v>
      </c>
      <c r="D57" s="130"/>
      <c r="E57" s="130"/>
      <c r="F57" s="130"/>
      <c r="G57" s="130"/>
      <c r="H57" s="131"/>
      <c r="O57" s="56"/>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O59" s="56"/>
      <c r="P59" s="56"/>
      <c r="Q59" s="56"/>
      <c r="R59" s="56"/>
      <c r="T59" s="160"/>
      <c r="U59" s="160"/>
      <c r="V59" s="160"/>
      <c r="W59" s="160"/>
    </row>
    <row r="60" spans="1:23" x14ac:dyDescent="0.25">
      <c r="O60" s="79" t="s">
        <v>123</v>
      </c>
      <c r="P60" s="56"/>
      <c r="Q60" s="56"/>
      <c r="R60" s="56"/>
    </row>
    <row r="61" spans="1:23" x14ac:dyDescent="0.25">
      <c r="O61" s="80" t="s">
        <v>124</v>
      </c>
      <c r="P61" s="56"/>
      <c r="Q61" s="56"/>
      <c r="R61" s="56"/>
    </row>
  </sheetData>
  <mergeCells count="4">
    <mergeCell ref="J3:K3"/>
    <mergeCell ref="B8:J8"/>
    <mergeCell ref="B11:K11"/>
    <mergeCell ref="T58:W59"/>
  </mergeCells>
  <hyperlinks>
    <hyperlink ref="W1" location="'List of Tables (1) '!A1" tooltip="List of tables" display="List of tables" xr:uid="{FF22D7E8-3357-4C27-A72C-DF4246EC13CC}"/>
    <hyperlink ref="J3" r:id="rId1" tooltip="Personal Income" xr:uid="{BD5BF886-443C-449D-935B-A5FBA3803518}"/>
    <hyperlink ref="K4" r:id="rId2" tooltip="Age" xr:uid="{455F625E-2C1F-46B0-8BD8-9BFD931A87E6}"/>
    <hyperlink ref="K5" r:id="rId3" tooltip="Sex" xr:uid="{D58F23DA-75AF-4880-AA8F-64BEE6E457BC}"/>
    <hyperlink ref="K1" location="'List of Tables (1) '!A1" tooltip="List of tables" display="List of tables" xr:uid="{C88136C1-6874-4212-886A-5B7B50CAF1AD}"/>
    <hyperlink ref="R3" r:id="rId4" tooltip="Method of Travel to Work" xr:uid="{14E20D32-792F-40F2-8990-E3110B480CBA}"/>
    <hyperlink ref="R4" r:id="rId5" tooltip="Sex" xr:uid="{B3310A9C-7035-4044-99F4-B25C62115C9B}"/>
    <hyperlink ref="R1" location="'List of Tables (1) '!A1" tooltip="List of tables" display="List of tables" xr:uid="{EA811340-F476-48E0-8D2B-FCE6ACF0A23E}"/>
  </hyperlinks>
  <pageMargins left="0.7" right="0.7" top="0.75" bottom="0.75" header="0.3" footer="0.3"/>
  <pageSetup paperSize="9" orientation="portrait"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54C1A-97F2-471A-B0AF-39F82C160725}">
  <dimension ref="A1:W61"/>
  <sheetViews>
    <sheetView workbookViewId="0">
      <selection activeCell="O1" sqref="O1:R60"/>
    </sheetView>
  </sheetViews>
  <sheetFormatPr defaultRowHeight="15" x14ac:dyDescent="0.25"/>
  <cols>
    <col min="1" max="1" width="12.28515625" customWidth="1"/>
    <col min="3" max="3" width="13" customWidth="1"/>
    <col min="4" max="4" width="14.28515625" customWidth="1"/>
    <col min="5" max="5" width="13.85546875" customWidth="1"/>
    <col min="7" max="7" width="12" customWidth="1"/>
    <col min="8" max="8" width="14" customWidth="1"/>
    <col min="15" max="15" width="22" customWidth="1"/>
    <col min="16" max="16" width="13.5703125" customWidth="1"/>
    <col min="17" max="17" width="11.7109375" customWidth="1"/>
    <col min="18" max="18" width="11.85546875" customWidth="1"/>
  </cols>
  <sheetData>
    <row r="1" spans="1:23" x14ac:dyDescent="0.25">
      <c r="A1" s="1" t="s">
        <v>0</v>
      </c>
      <c r="B1" s="10"/>
      <c r="C1" s="10"/>
      <c r="D1" s="10"/>
      <c r="E1" s="3"/>
      <c r="F1" s="3"/>
      <c r="G1" s="3"/>
      <c r="H1" s="3"/>
      <c r="I1" s="3"/>
      <c r="J1" s="3"/>
      <c r="K1" s="4" t="s">
        <v>1</v>
      </c>
      <c r="L1" s="3"/>
      <c r="M1" s="3"/>
      <c r="N1" s="4"/>
      <c r="O1" s="54" t="s">
        <v>0</v>
      </c>
      <c r="P1" s="55"/>
      <c r="Q1" s="56"/>
      <c r="R1" s="4" t="s">
        <v>1</v>
      </c>
      <c r="T1" s="1" t="s">
        <v>0</v>
      </c>
      <c r="U1" s="81"/>
      <c r="V1" s="81"/>
      <c r="W1" s="4" t="s">
        <v>1</v>
      </c>
    </row>
    <row r="2" spans="1:23" x14ac:dyDescent="0.25">
      <c r="A2" s="5" t="s">
        <v>174</v>
      </c>
      <c r="B2" s="10"/>
      <c r="C2" s="10"/>
      <c r="D2" s="10"/>
      <c r="E2" s="3"/>
      <c r="F2" s="3"/>
      <c r="G2" s="3"/>
      <c r="H2" s="3"/>
      <c r="I2" s="3"/>
      <c r="J2" s="33"/>
      <c r="K2" s="6" t="s">
        <v>3</v>
      </c>
      <c r="L2" s="3"/>
      <c r="M2" s="3"/>
      <c r="N2" s="6"/>
      <c r="O2" s="57" t="s">
        <v>174</v>
      </c>
      <c r="P2" s="55"/>
      <c r="Q2" s="58"/>
      <c r="R2" s="6" t="s">
        <v>3</v>
      </c>
      <c r="T2" s="5" t="s">
        <v>174</v>
      </c>
      <c r="U2" s="81"/>
      <c r="V2" s="81"/>
      <c r="W2" s="6"/>
    </row>
    <row r="3" spans="1:23" x14ac:dyDescent="0.25">
      <c r="A3" s="3"/>
      <c r="B3" s="3"/>
      <c r="C3" s="3"/>
      <c r="D3" s="3"/>
      <c r="E3" s="3"/>
      <c r="F3" s="3"/>
      <c r="G3" s="3"/>
      <c r="H3" s="3"/>
      <c r="I3" s="3"/>
      <c r="J3" s="155" t="s">
        <v>42</v>
      </c>
      <c r="K3" s="155"/>
      <c r="L3" s="9"/>
      <c r="M3" s="10"/>
      <c r="N3" s="34"/>
      <c r="O3" s="56"/>
      <c r="P3" s="56"/>
      <c r="Q3" s="58"/>
      <c r="R3" s="4" t="s">
        <v>93</v>
      </c>
      <c r="T3" s="5"/>
      <c r="U3" s="81"/>
      <c r="V3" s="81"/>
      <c r="W3" s="34"/>
    </row>
    <row r="4" spans="1:23" x14ac:dyDescent="0.25">
      <c r="A4" s="12" t="s">
        <v>71</v>
      </c>
      <c r="B4" s="3"/>
      <c r="C4" s="3"/>
      <c r="D4" s="3"/>
      <c r="E4" s="3"/>
      <c r="F4" s="3"/>
      <c r="G4" s="3"/>
      <c r="H4" s="3"/>
      <c r="I4" s="3"/>
      <c r="J4" s="33"/>
      <c r="K4" s="34" t="s">
        <v>4</v>
      </c>
      <c r="L4" s="3"/>
      <c r="M4" s="10"/>
      <c r="N4" s="34"/>
      <c r="O4" s="59" t="s">
        <v>94</v>
      </c>
      <c r="P4" s="60"/>
      <c r="Q4" s="60"/>
      <c r="R4" s="4" t="s">
        <v>6</v>
      </c>
      <c r="T4" s="82" t="s">
        <v>127</v>
      </c>
      <c r="U4" s="81"/>
      <c r="V4" s="81"/>
      <c r="W4" s="4"/>
    </row>
    <row r="5" spans="1:23" x14ac:dyDescent="0.25">
      <c r="A5" s="10" t="s">
        <v>43</v>
      </c>
      <c r="B5" s="12"/>
      <c r="C5" s="12"/>
      <c r="D5" s="12"/>
      <c r="E5" s="12"/>
      <c r="F5" s="3"/>
      <c r="G5" s="3"/>
      <c r="H5" s="3"/>
      <c r="I5" s="3"/>
      <c r="J5" s="12"/>
      <c r="K5" s="34" t="s">
        <v>6</v>
      </c>
      <c r="L5" s="3"/>
      <c r="M5" s="3"/>
      <c r="N5" s="3"/>
      <c r="O5" s="61" t="s">
        <v>95</v>
      </c>
      <c r="P5" s="61"/>
      <c r="Q5" s="56"/>
      <c r="R5" s="56"/>
      <c r="T5" s="1" t="s">
        <v>7</v>
      </c>
      <c r="U5" s="81"/>
      <c r="V5" s="81"/>
      <c r="W5" s="4"/>
    </row>
    <row r="6" spans="1:23" x14ac:dyDescent="0.25">
      <c r="A6" s="3"/>
      <c r="B6" s="3"/>
      <c r="C6" s="3"/>
      <c r="D6" s="3"/>
      <c r="E6" s="3"/>
      <c r="F6" s="3"/>
      <c r="G6" s="3"/>
      <c r="H6" s="3"/>
      <c r="I6" s="3"/>
      <c r="J6" s="3"/>
      <c r="K6" s="3"/>
      <c r="L6" s="3"/>
      <c r="M6" s="3"/>
      <c r="N6" s="3"/>
      <c r="O6" s="56"/>
      <c r="P6" s="56"/>
      <c r="Q6" s="56"/>
      <c r="R6" s="56"/>
      <c r="T6" s="83"/>
      <c r="U6" s="84"/>
      <c r="V6" s="84"/>
      <c r="W6" s="84"/>
    </row>
    <row r="7" spans="1:23" x14ac:dyDescent="0.25">
      <c r="A7" s="3"/>
      <c r="B7" s="3"/>
      <c r="C7" s="3"/>
      <c r="D7" s="3"/>
      <c r="E7" s="3"/>
      <c r="F7" s="3"/>
      <c r="G7" s="3"/>
      <c r="H7" s="3"/>
      <c r="I7" s="3"/>
      <c r="J7" s="3"/>
      <c r="K7" s="3"/>
      <c r="L7" s="14"/>
      <c r="M7" s="14"/>
      <c r="N7" s="4"/>
      <c r="O7" s="62"/>
      <c r="P7" s="62"/>
      <c r="Q7" s="62"/>
      <c r="R7" s="63"/>
      <c r="T7" s="83"/>
      <c r="U7" s="84"/>
      <c r="V7" s="84"/>
      <c r="W7" s="84"/>
    </row>
    <row r="8" spans="1:23" x14ac:dyDescent="0.25">
      <c r="A8" s="3"/>
      <c r="B8" s="156" t="s">
        <v>4</v>
      </c>
      <c r="C8" s="156"/>
      <c r="D8" s="156"/>
      <c r="E8" s="156"/>
      <c r="F8" s="156"/>
      <c r="G8" s="156"/>
      <c r="H8" s="156"/>
      <c r="I8" s="156"/>
      <c r="J8" s="156"/>
      <c r="K8" s="3"/>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668</v>
      </c>
      <c r="Q11" s="69">
        <v>732</v>
      </c>
      <c r="R11" s="69">
        <v>1405</v>
      </c>
      <c r="T11" s="1" t="s">
        <v>128</v>
      </c>
      <c r="U11" s="18">
        <v>32178</v>
      </c>
      <c r="V11" s="18">
        <v>32501</v>
      </c>
      <c r="W11" s="18">
        <v>64677</v>
      </c>
    </row>
    <row r="12" spans="1:23" x14ac:dyDescent="0.25">
      <c r="A12" s="42"/>
      <c r="B12" s="10"/>
      <c r="C12" s="10"/>
      <c r="D12" s="10"/>
      <c r="E12" s="10"/>
      <c r="F12" s="10"/>
      <c r="G12" s="10"/>
      <c r="H12" s="10"/>
      <c r="I12" s="10"/>
      <c r="J12" s="10"/>
      <c r="K12" s="10"/>
      <c r="L12" s="18"/>
      <c r="M12" s="18"/>
      <c r="N12" s="18"/>
      <c r="O12" s="68" t="s">
        <v>98</v>
      </c>
      <c r="P12" s="69">
        <v>863</v>
      </c>
      <c r="Q12" s="69">
        <v>1005</v>
      </c>
      <c r="R12" s="69">
        <v>1865</v>
      </c>
      <c r="T12" s="1"/>
      <c r="U12" s="39"/>
      <c r="V12" s="39"/>
      <c r="W12" s="39"/>
    </row>
    <row r="13" spans="1:23" x14ac:dyDescent="0.25">
      <c r="A13" s="38" t="s">
        <v>55</v>
      </c>
      <c r="B13" s="39">
        <v>1435</v>
      </c>
      <c r="C13" s="39">
        <v>495</v>
      </c>
      <c r="D13" s="39">
        <v>961</v>
      </c>
      <c r="E13" s="39">
        <v>710</v>
      </c>
      <c r="F13" s="39">
        <v>486</v>
      </c>
      <c r="G13" s="39">
        <v>656</v>
      </c>
      <c r="H13" s="39">
        <v>315</v>
      </c>
      <c r="I13" s="39">
        <v>121</v>
      </c>
      <c r="J13" s="39">
        <v>41</v>
      </c>
      <c r="K13" s="39">
        <v>5224</v>
      </c>
      <c r="L13" s="18"/>
      <c r="M13" s="18"/>
      <c r="N13" s="18"/>
      <c r="O13" s="68" t="s">
        <v>99</v>
      </c>
      <c r="P13" s="69">
        <v>3</v>
      </c>
      <c r="Q13" s="69">
        <v>0</v>
      </c>
      <c r="R13" s="69">
        <v>4</v>
      </c>
      <c r="T13" s="1" t="s">
        <v>129</v>
      </c>
      <c r="U13" s="39"/>
      <c r="V13" s="39"/>
      <c r="W13" s="39"/>
    </row>
    <row r="14" spans="1:23" x14ac:dyDescent="0.25">
      <c r="A14" s="38" t="s">
        <v>68</v>
      </c>
      <c r="B14" s="39">
        <v>709</v>
      </c>
      <c r="C14" s="39">
        <v>265</v>
      </c>
      <c r="D14" s="39">
        <v>232</v>
      </c>
      <c r="E14" s="39">
        <v>225</v>
      </c>
      <c r="F14" s="39">
        <v>161</v>
      </c>
      <c r="G14" s="39">
        <v>235</v>
      </c>
      <c r="H14" s="39">
        <v>160</v>
      </c>
      <c r="I14" s="39">
        <v>54</v>
      </c>
      <c r="J14" s="39">
        <v>22</v>
      </c>
      <c r="K14" s="39">
        <v>2067</v>
      </c>
      <c r="L14" s="18"/>
      <c r="M14" s="18"/>
      <c r="N14" s="18"/>
      <c r="O14" s="68" t="s">
        <v>100</v>
      </c>
      <c r="P14" s="69">
        <v>0</v>
      </c>
      <c r="Q14" s="69">
        <v>8</v>
      </c>
      <c r="R14" s="69">
        <v>6</v>
      </c>
      <c r="T14" s="87" t="s">
        <v>12</v>
      </c>
      <c r="U14" s="18">
        <v>1950</v>
      </c>
      <c r="V14" s="18">
        <v>1871</v>
      </c>
      <c r="W14" s="18">
        <v>3816</v>
      </c>
    </row>
    <row r="15" spans="1:23" x14ac:dyDescent="0.25">
      <c r="A15" s="38" t="s">
        <v>56</v>
      </c>
      <c r="B15" s="39">
        <v>333</v>
      </c>
      <c r="C15" s="39">
        <v>468</v>
      </c>
      <c r="D15" s="39">
        <v>546</v>
      </c>
      <c r="E15" s="39">
        <v>408</v>
      </c>
      <c r="F15" s="39">
        <v>383</v>
      </c>
      <c r="G15" s="39">
        <v>517</v>
      </c>
      <c r="H15" s="39">
        <v>526</v>
      </c>
      <c r="I15" s="39">
        <v>270</v>
      </c>
      <c r="J15" s="39">
        <v>96</v>
      </c>
      <c r="K15" s="39">
        <v>3538</v>
      </c>
      <c r="L15" s="18"/>
      <c r="M15" s="18"/>
      <c r="N15" s="18"/>
      <c r="O15" s="68" t="s">
        <v>101</v>
      </c>
      <c r="P15" s="69">
        <v>57</v>
      </c>
      <c r="Q15" s="69">
        <v>24</v>
      </c>
      <c r="R15" s="69">
        <v>82</v>
      </c>
      <c r="T15" s="87" t="s">
        <v>130</v>
      </c>
      <c r="U15" s="18">
        <v>3307</v>
      </c>
      <c r="V15" s="18">
        <v>3070</v>
      </c>
      <c r="W15" s="18">
        <v>6381</v>
      </c>
    </row>
    <row r="16" spans="1:23" x14ac:dyDescent="0.25">
      <c r="A16" s="38" t="s">
        <v>57</v>
      </c>
      <c r="B16" s="39">
        <v>121</v>
      </c>
      <c r="C16" s="39">
        <v>365</v>
      </c>
      <c r="D16" s="39">
        <v>446</v>
      </c>
      <c r="E16" s="39">
        <v>355</v>
      </c>
      <c r="F16" s="39">
        <v>357</v>
      </c>
      <c r="G16" s="39">
        <v>513</v>
      </c>
      <c r="H16" s="39">
        <v>987</v>
      </c>
      <c r="I16" s="39">
        <v>818</v>
      </c>
      <c r="J16" s="39">
        <v>261</v>
      </c>
      <c r="K16" s="39">
        <v>4226</v>
      </c>
      <c r="L16" s="21"/>
      <c r="M16" s="21"/>
      <c r="N16" s="21"/>
      <c r="O16" s="68" t="s">
        <v>102</v>
      </c>
      <c r="P16" s="69">
        <v>11175</v>
      </c>
      <c r="Q16" s="69">
        <v>9026</v>
      </c>
      <c r="R16" s="69">
        <v>20199</v>
      </c>
      <c r="T16" s="87" t="s">
        <v>131</v>
      </c>
      <c r="U16" s="18">
        <v>1592</v>
      </c>
      <c r="V16" s="18">
        <v>1523</v>
      </c>
      <c r="W16" s="18">
        <v>3112</v>
      </c>
    </row>
    <row r="17" spans="1:23" x14ac:dyDescent="0.25">
      <c r="A17" s="38" t="s">
        <v>58</v>
      </c>
      <c r="B17" s="39">
        <v>111</v>
      </c>
      <c r="C17" s="39">
        <v>358</v>
      </c>
      <c r="D17" s="39">
        <v>501</v>
      </c>
      <c r="E17" s="39">
        <v>384</v>
      </c>
      <c r="F17" s="39">
        <v>369</v>
      </c>
      <c r="G17" s="39">
        <v>426</v>
      </c>
      <c r="H17" s="39">
        <v>854</v>
      </c>
      <c r="I17" s="39">
        <v>718</v>
      </c>
      <c r="J17" s="39">
        <v>307</v>
      </c>
      <c r="K17" s="39">
        <v>4029</v>
      </c>
      <c r="L17" s="18"/>
      <c r="M17" s="18"/>
      <c r="N17" s="18"/>
      <c r="O17" s="68" t="s">
        <v>103</v>
      </c>
      <c r="P17" s="69">
        <v>605</v>
      </c>
      <c r="Q17" s="69">
        <v>893</v>
      </c>
      <c r="R17" s="69">
        <v>1503</v>
      </c>
      <c r="T17" s="87" t="s">
        <v>29</v>
      </c>
      <c r="U17" s="18">
        <v>2208</v>
      </c>
      <c r="V17" s="18">
        <v>2054</v>
      </c>
      <c r="W17" s="18">
        <v>4258</v>
      </c>
    </row>
    <row r="18" spans="1:23" x14ac:dyDescent="0.25">
      <c r="A18" s="38" t="s">
        <v>59</v>
      </c>
      <c r="B18" s="39">
        <v>90</v>
      </c>
      <c r="C18" s="39">
        <v>420</v>
      </c>
      <c r="D18" s="39">
        <v>713</v>
      </c>
      <c r="E18" s="39">
        <v>531</v>
      </c>
      <c r="F18" s="39">
        <v>508</v>
      </c>
      <c r="G18" s="39">
        <v>492</v>
      </c>
      <c r="H18" s="39">
        <v>590</v>
      </c>
      <c r="I18" s="39">
        <v>276</v>
      </c>
      <c r="J18" s="39">
        <v>126</v>
      </c>
      <c r="K18" s="39">
        <v>3749</v>
      </c>
      <c r="L18" s="18"/>
      <c r="M18" s="18"/>
      <c r="N18" s="18"/>
      <c r="O18" s="68" t="s">
        <v>104</v>
      </c>
      <c r="P18" s="69">
        <v>173</v>
      </c>
      <c r="Q18" s="69">
        <v>5</v>
      </c>
      <c r="R18" s="69">
        <v>182</v>
      </c>
      <c r="T18" s="88" t="s">
        <v>132</v>
      </c>
      <c r="U18" s="18">
        <v>5962</v>
      </c>
      <c r="V18" s="18">
        <v>6048</v>
      </c>
      <c r="W18" s="18">
        <v>12004</v>
      </c>
    </row>
    <row r="19" spans="1:23" x14ac:dyDescent="0.25">
      <c r="A19" s="38" t="s">
        <v>60</v>
      </c>
      <c r="B19" s="39">
        <v>41</v>
      </c>
      <c r="C19" s="39">
        <v>439</v>
      </c>
      <c r="D19" s="39">
        <v>859</v>
      </c>
      <c r="E19" s="39">
        <v>611</v>
      </c>
      <c r="F19" s="39">
        <v>587</v>
      </c>
      <c r="G19" s="39">
        <v>510</v>
      </c>
      <c r="H19" s="39">
        <v>408</v>
      </c>
      <c r="I19" s="39">
        <v>200</v>
      </c>
      <c r="J19" s="39">
        <v>55</v>
      </c>
      <c r="K19" s="39">
        <v>3707</v>
      </c>
      <c r="L19" s="18"/>
      <c r="M19" s="18"/>
      <c r="N19" s="18"/>
      <c r="O19" s="68" t="s">
        <v>105</v>
      </c>
      <c r="P19" s="69">
        <v>151</v>
      </c>
      <c r="Q19" s="69">
        <v>25</v>
      </c>
      <c r="R19" s="69">
        <v>180</v>
      </c>
      <c r="T19" s="88" t="s">
        <v>133</v>
      </c>
      <c r="U19" s="18">
        <v>4870</v>
      </c>
      <c r="V19" s="18">
        <v>4740</v>
      </c>
      <c r="W19" s="18">
        <v>9610</v>
      </c>
    </row>
    <row r="20" spans="1:23" x14ac:dyDescent="0.25">
      <c r="A20" s="38" t="s">
        <v>61</v>
      </c>
      <c r="B20" s="39">
        <v>29</v>
      </c>
      <c r="C20" s="39">
        <v>430</v>
      </c>
      <c r="D20" s="39">
        <v>1245</v>
      </c>
      <c r="E20" s="39">
        <v>785</v>
      </c>
      <c r="F20" s="39">
        <v>706</v>
      </c>
      <c r="G20" s="39">
        <v>583</v>
      </c>
      <c r="H20" s="39">
        <v>309</v>
      </c>
      <c r="I20" s="39">
        <v>86</v>
      </c>
      <c r="J20" s="39">
        <v>34</v>
      </c>
      <c r="K20" s="39">
        <v>4215</v>
      </c>
      <c r="L20" s="18"/>
      <c r="M20" s="18"/>
      <c r="N20" s="18"/>
      <c r="O20" s="68" t="s">
        <v>106</v>
      </c>
      <c r="P20" s="69">
        <v>462</v>
      </c>
      <c r="Q20" s="69">
        <v>126</v>
      </c>
      <c r="R20" s="69">
        <v>581</v>
      </c>
      <c r="T20" s="88" t="s">
        <v>134</v>
      </c>
      <c r="U20" s="18">
        <v>4163</v>
      </c>
      <c r="V20" s="18">
        <v>4031</v>
      </c>
      <c r="W20" s="18">
        <v>8195</v>
      </c>
    </row>
    <row r="21" spans="1:23" x14ac:dyDescent="0.25">
      <c r="A21" s="38" t="s">
        <v>62</v>
      </c>
      <c r="B21" s="39">
        <v>10</v>
      </c>
      <c r="C21" s="39">
        <v>363</v>
      </c>
      <c r="D21" s="39">
        <v>1484</v>
      </c>
      <c r="E21" s="39">
        <v>956</v>
      </c>
      <c r="F21" s="39">
        <v>882</v>
      </c>
      <c r="G21" s="39">
        <v>710</v>
      </c>
      <c r="H21" s="39">
        <v>231</v>
      </c>
      <c r="I21" s="39">
        <v>60</v>
      </c>
      <c r="J21" s="39">
        <v>26</v>
      </c>
      <c r="K21" s="39">
        <v>4721</v>
      </c>
      <c r="L21" s="18"/>
      <c r="M21" s="18"/>
      <c r="N21" s="18"/>
      <c r="O21" s="68" t="s">
        <v>107</v>
      </c>
      <c r="P21" s="69">
        <v>270</v>
      </c>
      <c r="Q21" s="69">
        <v>78</v>
      </c>
      <c r="R21" s="69">
        <v>350</v>
      </c>
      <c r="T21" s="88" t="s">
        <v>135</v>
      </c>
      <c r="U21" s="18">
        <v>3555</v>
      </c>
      <c r="V21" s="18">
        <v>3718</v>
      </c>
      <c r="W21" s="18">
        <v>7276</v>
      </c>
    </row>
    <row r="22" spans="1:23" x14ac:dyDescent="0.25">
      <c r="A22" s="38" t="s">
        <v>63</v>
      </c>
      <c r="B22" s="39">
        <v>4</v>
      </c>
      <c r="C22" s="39">
        <v>168</v>
      </c>
      <c r="D22" s="39">
        <v>1241</v>
      </c>
      <c r="E22" s="39">
        <v>807</v>
      </c>
      <c r="F22" s="39">
        <v>675</v>
      </c>
      <c r="G22" s="39">
        <v>514</v>
      </c>
      <c r="H22" s="39">
        <v>147</v>
      </c>
      <c r="I22" s="39">
        <v>20</v>
      </c>
      <c r="J22" s="39">
        <v>3</v>
      </c>
      <c r="K22" s="39">
        <v>3585</v>
      </c>
      <c r="L22" s="21"/>
      <c r="M22" s="21"/>
      <c r="N22" s="21"/>
      <c r="O22" s="68" t="s">
        <v>108</v>
      </c>
      <c r="P22" s="69">
        <v>254</v>
      </c>
      <c r="Q22" s="69">
        <v>255</v>
      </c>
      <c r="R22" s="69">
        <v>506</v>
      </c>
      <c r="T22" s="88" t="s">
        <v>136</v>
      </c>
      <c r="U22" s="18">
        <v>2620</v>
      </c>
      <c r="V22" s="18">
        <v>2752</v>
      </c>
      <c r="W22" s="18">
        <v>5376</v>
      </c>
    </row>
    <row r="23" spans="1:23" x14ac:dyDescent="0.25">
      <c r="A23" s="38" t="s">
        <v>64</v>
      </c>
      <c r="B23" s="39">
        <v>5</v>
      </c>
      <c r="C23" s="39">
        <v>82</v>
      </c>
      <c r="D23" s="39">
        <v>1026</v>
      </c>
      <c r="E23" s="39">
        <v>825</v>
      </c>
      <c r="F23" s="39">
        <v>655</v>
      </c>
      <c r="G23" s="39">
        <v>476</v>
      </c>
      <c r="H23" s="39">
        <v>112</v>
      </c>
      <c r="I23" s="39">
        <v>6</v>
      </c>
      <c r="J23" s="39">
        <v>3</v>
      </c>
      <c r="K23" s="39">
        <v>3192</v>
      </c>
      <c r="L23" s="18"/>
      <c r="M23" s="18"/>
      <c r="N23" s="18"/>
      <c r="O23" s="70" t="s">
        <v>109</v>
      </c>
      <c r="P23" s="71">
        <v>14689</v>
      </c>
      <c r="Q23" s="71">
        <v>12172</v>
      </c>
      <c r="R23" s="71">
        <v>26859</v>
      </c>
      <c r="T23" s="88" t="s">
        <v>137</v>
      </c>
      <c r="U23" s="18">
        <v>1416</v>
      </c>
      <c r="V23" s="18">
        <v>1746</v>
      </c>
      <c r="W23" s="18">
        <v>3162</v>
      </c>
    </row>
    <row r="24" spans="1:23" x14ac:dyDescent="0.25">
      <c r="A24" s="38" t="s">
        <v>65</v>
      </c>
      <c r="B24" s="39">
        <v>0</v>
      </c>
      <c r="C24" s="39">
        <v>39</v>
      </c>
      <c r="D24" s="39">
        <v>628</v>
      </c>
      <c r="E24" s="39">
        <v>631</v>
      </c>
      <c r="F24" s="39">
        <v>501</v>
      </c>
      <c r="G24" s="39">
        <v>352</v>
      </c>
      <c r="H24" s="39">
        <v>75</v>
      </c>
      <c r="I24" s="39">
        <v>7</v>
      </c>
      <c r="J24" s="39">
        <v>3</v>
      </c>
      <c r="K24" s="39">
        <v>2233</v>
      </c>
      <c r="L24" s="18"/>
      <c r="M24" s="18"/>
      <c r="N24" s="18"/>
      <c r="O24" s="72"/>
      <c r="P24" s="56"/>
      <c r="Q24" s="56"/>
      <c r="R24" s="56"/>
      <c r="T24" s="88" t="s">
        <v>138</v>
      </c>
      <c r="U24" s="18">
        <v>539</v>
      </c>
      <c r="V24" s="18">
        <v>943</v>
      </c>
      <c r="W24" s="18">
        <v>1484</v>
      </c>
    </row>
    <row r="25" spans="1:23" x14ac:dyDescent="0.25">
      <c r="A25" s="38" t="s">
        <v>66</v>
      </c>
      <c r="B25" s="39">
        <v>0</v>
      </c>
      <c r="C25" s="39">
        <v>31</v>
      </c>
      <c r="D25" s="39">
        <v>927</v>
      </c>
      <c r="E25" s="39">
        <v>1160</v>
      </c>
      <c r="F25" s="39">
        <v>899</v>
      </c>
      <c r="G25" s="39">
        <v>495</v>
      </c>
      <c r="H25" s="39">
        <v>96</v>
      </c>
      <c r="I25" s="39">
        <v>13</v>
      </c>
      <c r="J25" s="39">
        <v>0</v>
      </c>
      <c r="K25" s="39">
        <v>3627</v>
      </c>
      <c r="L25" s="18"/>
      <c r="M25" s="18"/>
      <c r="N25" s="18"/>
      <c r="O25" s="56" t="s">
        <v>110</v>
      </c>
      <c r="P25" s="56"/>
      <c r="Q25" s="56"/>
      <c r="R25" s="56"/>
      <c r="T25" s="10"/>
      <c r="U25" s="39"/>
      <c r="V25" s="39"/>
      <c r="W25" s="39"/>
    </row>
    <row r="26" spans="1:23" x14ac:dyDescent="0.25">
      <c r="A26" s="38" t="s">
        <v>67</v>
      </c>
      <c r="B26" s="39">
        <v>0</v>
      </c>
      <c r="C26" s="39">
        <v>10</v>
      </c>
      <c r="D26" s="39">
        <v>309</v>
      </c>
      <c r="E26" s="39">
        <v>558</v>
      </c>
      <c r="F26" s="39">
        <v>435</v>
      </c>
      <c r="G26" s="39">
        <v>229</v>
      </c>
      <c r="H26" s="39">
        <v>51</v>
      </c>
      <c r="I26" s="39">
        <v>11</v>
      </c>
      <c r="J26" s="39">
        <v>7</v>
      </c>
      <c r="K26" s="39">
        <v>1627</v>
      </c>
      <c r="L26" s="18"/>
      <c r="M26" s="18"/>
      <c r="N26" s="18"/>
      <c r="O26" s="68" t="s">
        <v>111</v>
      </c>
      <c r="P26" s="56"/>
      <c r="Q26" s="56"/>
      <c r="R26" s="56"/>
      <c r="T26" s="10" t="s">
        <v>139</v>
      </c>
      <c r="U26" s="39"/>
      <c r="V26" s="39"/>
      <c r="W26" s="39"/>
    </row>
    <row r="27" spans="1:23" x14ac:dyDescent="0.25">
      <c r="A27" s="3"/>
      <c r="B27" s="3"/>
      <c r="C27" s="3"/>
      <c r="D27" s="3"/>
      <c r="E27" s="3"/>
      <c r="F27" s="3"/>
      <c r="G27" s="3"/>
      <c r="H27" s="3"/>
      <c r="I27" s="3"/>
      <c r="J27" s="3"/>
      <c r="K27" s="3"/>
      <c r="L27" s="18"/>
      <c r="M27" s="18"/>
      <c r="N27" s="18"/>
      <c r="O27" s="73" t="s">
        <v>98</v>
      </c>
      <c r="P27" s="69">
        <v>194</v>
      </c>
      <c r="Q27" s="69">
        <v>184</v>
      </c>
      <c r="R27" s="69">
        <v>384</v>
      </c>
      <c r="T27" s="88" t="s">
        <v>140</v>
      </c>
      <c r="U27" s="18">
        <v>30510</v>
      </c>
      <c r="V27" s="18">
        <v>31252</v>
      </c>
      <c r="W27" s="18">
        <v>61762</v>
      </c>
    </row>
    <row r="28" spans="1:23" x14ac:dyDescent="0.25">
      <c r="A28" s="10" t="s">
        <v>73</v>
      </c>
      <c r="B28" s="39">
        <v>215</v>
      </c>
      <c r="C28" s="39">
        <v>313</v>
      </c>
      <c r="D28" s="39">
        <v>887</v>
      </c>
      <c r="E28" s="39">
        <v>659</v>
      </c>
      <c r="F28" s="39">
        <v>590</v>
      </c>
      <c r="G28" s="39">
        <v>556</v>
      </c>
      <c r="H28" s="39">
        <v>512</v>
      </c>
      <c r="I28" s="39">
        <v>498</v>
      </c>
      <c r="J28" s="39">
        <v>491</v>
      </c>
      <c r="K28" s="39">
        <v>4728</v>
      </c>
      <c r="L28" s="21"/>
      <c r="M28" s="21"/>
      <c r="N28" s="21"/>
      <c r="O28" s="73" t="s">
        <v>99</v>
      </c>
      <c r="P28" s="69">
        <v>0</v>
      </c>
      <c r="Q28" s="69">
        <v>0</v>
      </c>
      <c r="R28" s="69">
        <v>0</v>
      </c>
      <c r="T28" s="88" t="s">
        <v>141</v>
      </c>
      <c r="U28" s="18">
        <v>1664</v>
      </c>
      <c r="V28" s="18">
        <v>1250</v>
      </c>
      <c r="W28" s="18">
        <v>2909</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3112</v>
      </c>
      <c r="C30" s="40">
        <v>4258</v>
      </c>
      <c r="D30" s="40">
        <v>12004</v>
      </c>
      <c r="E30" s="40">
        <v>9610</v>
      </c>
      <c r="F30" s="40">
        <v>8195</v>
      </c>
      <c r="G30" s="40">
        <v>7276</v>
      </c>
      <c r="H30" s="40">
        <v>5376</v>
      </c>
      <c r="I30" s="40">
        <v>3162</v>
      </c>
      <c r="J30" s="40">
        <v>1484</v>
      </c>
      <c r="K30" s="40">
        <v>54483</v>
      </c>
      <c r="L30" s="18"/>
      <c r="M30" s="18"/>
      <c r="N30" s="18"/>
      <c r="O30" s="73" t="s">
        <v>102</v>
      </c>
      <c r="P30" s="69">
        <v>94</v>
      </c>
      <c r="Q30" s="69">
        <v>128</v>
      </c>
      <c r="R30" s="69">
        <v>225</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15</v>
      </c>
      <c r="Q31" s="69">
        <v>38</v>
      </c>
      <c r="R31" s="69">
        <v>48</v>
      </c>
      <c r="T31" s="88" t="s">
        <v>143</v>
      </c>
      <c r="U31" s="18">
        <v>360</v>
      </c>
      <c r="V31" s="18">
        <v>413</v>
      </c>
      <c r="W31" s="18">
        <v>775</v>
      </c>
    </row>
    <row r="32" spans="1:23" x14ac:dyDescent="0.25">
      <c r="A32" s="41" t="s">
        <v>69</v>
      </c>
      <c r="B32" s="3"/>
      <c r="C32" s="3"/>
      <c r="D32" s="3"/>
      <c r="E32" s="3"/>
      <c r="F32" s="3"/>
      <c r="G32" s="3"/>
      <c r="H32" s="3"/>
      <c r="I32" s="3"/>
      <c r="J32" s="3"/>
      <c r="K32" s="3"/>
      <c r="L32" s="18"/>
      <c r="M32" s="18"/>
      <c r="N32" s="18"/>
      <c r="O32" s="73" t="s">
        <v>107</v>
      </c>
      <c r="P32" s="69">
        <v>15</v>
      </c>
      <c r="Q32" s="69">
        <v>6</v>
      </c>
      <c r="R32" s="69">
        <v>23</v>
      </c>
      <c r="T32" s="88" t="s">
        <v>144</v>
      </c>
      <c r="U32" s="18">
        <v>18</v>
      </c>
      <c r="V32" s="18">
        <v>10</v>
      </c>
      <c r="W32" s="18">
        <v>33</v>
      </c>
    </row>
    <row r="33" spans="1:23" x14ac:dyDescent="0.25">
      <c r="A33" s="3"/>
      <c r="B33" s="3"/>
      <c r="C33" s="3"/>
      <c r="D33" s="3"/>
      <c r="E33" s="3"/>
      <c r="F33" s="3"/>
      <c r="G33" s="3"/>
      <c r="H33" s="3"/>
      <c r="I33" s="3"/>
      <c r="J33" s="3"/>
      <c r="K33" s="3"/>
      <c r="L33" s="18"/>
      <c r="M33" s="18"/>
      <c r="N33" s="18"/>
      <c r="O33" s="74" t="s">
        <v>31</v>
      </c>
      <c r="P33" s="71">
        <v>325</v>
      </c>
      <c r="Q33" s="71">
        <v>358</v>
      </c>
      <c r="R33" s="71">
        <v>679</v>
      </c>
      <c r="T33" s="88" t="s">
        <v>145</v>
      </c>
      <c r="U33" s="18">
        <v>19</v>
      </c>
      <c r="V33" s="18">
        <v>24</v>
      </c>
      <c r="W33" s="18">
        <v>43</v>
      </c>
    </row>
    <row r="34" spans="1:23" x14ac:dyDescent="0.25">
      <c r="A34" s="8" t="s">
        <v>70</v>
      </c>
      <c r="B34" s="3"/>
      <c r="C34" s="3"/>
      <c r="D34" s="3"/>
      <c r="E34" s="3"/>
      <c r="F34" s="3"/>
      <c r="G34" s="3"/>
      <c r="H34" s="3"/>
      <c r="I34" s="3"/>
      <c r="J34" s="3"/>
      <c r="K34" s="3"/>
      <c r="L34" s="21"/>
      <c r="M34" s="21"/>
      <c r="N34" s="21"/>
      <c r="O34" s="68" t="s">
        <v>112</v>
      </c>
      <c r="P34" s="56"/>
      <c r="Q34" s="56"/>
      <c r="R34" s="56"/>
      <c r="T34" s="23" t="s">
        <v>31</v>
      </c>
      <c r="U34" s="21">
        <v>400</v>
      </c>
      <c r="V34" s="21">
        <v>443</v>
      </c>
      <c r="W34" s="21">
        <v>849</v>
      </c>
    </row>
    <row r="35" spans="1:23" ht="15.75" thickBot="1" x14ac:dyDescent="0.3">
      <c r="A35" s="19"/>
      <c r="B35" s="18"/>
      <c r="C35" s="18"/>
      <c r="D35" s="18"/>
      <c r="E35" s="13"/>
      <c r="F35" s="19"/>
      <c r="G35" s="18"/>
      <c r="H35" s="18"/>
      <c r="I35" s="18"/>
      <c r="J35" s="10"/>
      <c r="K35" s="1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I36" s="18"/>
      <c r="J36" s="10"/>
      <c r="K36" s="13"/>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I37" s="18"/>
      <c r="J37" s="10"/>
      <c r="K37" s="13"/>
      <c r="L37" s="18"/>
      <c r="M37" s="18"/>
      <c r="N37" s="18"/>
      <c r="O37" s="73" t="s">
        <v>102</v>
      </c>
      <c r="P37" s="69">
        <v>54</v>
      </c>
      <c r="Q37" s="69">
        <v>62</v>
      </c>
      <c r="R37" s="69">
        <v>116</v>
      </c>
      <c r="T37" s="88" t="s">
        <v>147</v>
      </c>
      <c r="U37" s="18">
        <v>17558</v>
      </c>
      <c r="V37" s="18">
        <v>17494</v>
      </c>
      <c r="W37" s="18">
        <v>35050</v>
      </c>
    </row>
    <row r="38" spans="1:23" x14ac:dyDescent="0.25">
      <c r="A38" s="99" t="s">
        <v>81</v>
      </c>
      <c r="B38" s="103">
        <f>SUM(B28:D28)</f>
        <v>1415</v>
      </c>
      <c r="C38" s="103">
        <f>SUM(B13:D13)</f>
        <v>2891</v>
      </c>
      <c r="D38" s="103">
        <f>SUM(B14:D18)</f>
        <v>5678</v>
      </c>
      <c r="E38" s="104">
        <f>SUM(B19:D21)</f>
        <v>4900</v>
      </c>
      <c r="F38" s="104">
        <f>SUM(B22:D26)</f>
        <v>4470</v>
      </c>
      <c r="G38" s="103">
        <f>SUM(B38:F38)</f>
        <v>19354</v>
      </c>
      <c r="H38" s="105">
        <f>SUM(C38:F38)</f>
        <v>17939</v>
      </c>
      <c r="I38" s="18"/>
      <c r="J38" s="10"/>
      <c r="K38" s="13"/>
      <c r="L38" s="18"/>
      <c r="M38" s="18"/>
      <c r="N38" s="18"/>
      <c r="O38" s="73" t="s">
        <v>103</v>
      </c>
      <c r="P38" s="69">
        <v>30</v>
      </c>
      <c r="Q38" s="69">
        <v>50</v>
      </c>
      <c r="R38" s="69">
        <v>80</v>
      </c>
      <c r="T38" s="88" t="s">
        <v>148</v>
      </c>
      <c r="U38" s="18">
        <v>12480</v>
      </c>
      <c r="V38" s="18">
        <v>12864</v>
      </c>
      <c r="W38" s="18">
        <v>25348</v>
      </c>
    </row>
    <row r="39" spans="1:23" x14ac:dyDescent="0.25">
      <c r="A39" s="99" t="s">
        <v>82</v>
      </c>
      <c r="B39" s="103">
        <f>SUM(C28:D28)</f>
        <v>1200</v>
      </c>
      <c r="C39" s="103">
        <f>SUM(C13:D13)</f>
        <v>1456</v>
      </c>
      <c r="D39" s="103">
        <f>SUM(C14:D18)</f>
        <v>4314</v>
      </c>
      <c r="E39" s="104">
        <f>SUM(C19:D21)</f>
        <v>4820</v>
      </c>
      <c r="F39" s="104">
        <f>SUM(C22:D26)</f>
        <v>4461</v>
      </c>
      <c r="G39" s="103">
        <f t="shared" ref="G39:G41" si="0">SUM(B39:F39)</f>
        <v>16251</v>
      </c>
      <c r="H39" s="105">
        <f t="shared" ref="H39:H41" si="1">SUM(C39:F39)</f>
        <v>15051</v>
      </c>
      <c r="I39" s="18"/>
      <c r="J39" s="10"/>
      <c r="K39" s="13"/>
      <c r="L39" s="18"/>
      <c r="M39" s="18"/>
      <c r="N39" s="18" t="e">
        <f>+H50:H51+H76:H98</f>
        <v>#VALUE!</v>
      </c>
      <c r="O39" s="73" t="s">
        <v>107</v>
      </c>
      <c r="P39" s="69">
        <v>18</v>
      </c>
      <c r="Q39" s="69">
        <v>9</v>
      </c>
      <c r="R39" s="69">
        <v>22</v>
      </c>
      <c r="T39" s="10"/>
      <c r="U39" s="39"/>
      <c r="V39" s="39"/>
      <c r="W39" s="39"/>
    </row>
    <row r="40" spans="1:23" x14ac:dyDescent="0.25">
      <c r="A40" s="106" t="s">
        <v>83</v>
      </c>
      <c r="B40" s="107">
        <f>SUM(E28:F28)</f>
        <v>1249</v>
      </c>
      <c r="C40" s="107">
        <f>SUM(E13:F13)</f>
        <v>1196</v>
      </c>
      <c r="D40" s="107">
        <f>SUM(E14:F18)</f>
        <v>3681</v>
      </c>
      <c r="E40" s="108">
        <f>SUM(E19:F21)</f>
        <v>4527</v>
      </c>
      <c r="F40" s="108">
        <f>SUM(E22:F26)</f>
        <v>7146</v>
      </c>
      <c r="G40" s="103">
        <f t="shared" si="0"/>
        <v>17799</v>
      </c>
      <c r="H40" s="105">
        <f t="shared" si="1"/>
        <v>16550</v>
      </c>
      <c r="I40" s="21"/>
      <c r="J40" s="22"/>
      <c r="K40" s="20"/>
      <c r="L40" s="22"/>
      <c r="M40" s="22"/>
      <c r="N40" s="22"/>
      <c r="O40" s="74" t="s">
        <v>31</v>
      </c>
      <c r="P40" s="71">
        <v>99</v>
      </c>
      <c r="Q40" s="71">
        <v>128</v>
      </c>
      <c r="R40" s="71">
        <v>229</v>
      </c>
      <c r="T40" s="10" t="s">
        <v>149</v>
      </c>
      <c r="U40" s="39"/>
      <c r="V40" s="39"/>
      <c r="W40" s="39"/>
    </row>
    <row r="41" spans="1:23" x14ac:dyDescent="0.25">
      <c r="A41" s="99" t="s">
        <v>84</v>
      </c>
      <c r="B41" s="103">
        <f>SUM(G28:J28)</f>
        <v>2057</v>
      </c>
      <c r="C41" s="103">
        <f>SUM(G13:J13)</f>
        <v>1133</v>
      </c>
      <c r="D41" s="103">
        <f>SUM(G14:J18)</f>
        <v>8248</v>
      </c>
      <c r="E41" s="104">
        <f>SUM(G19:J21)</f>
        <v>3212</v>
      </c>
      <c r="F41" s="104">
        <f>SUM(G22:J26)</f>
        <v>2620</v>
      </c>
      <c r="G41" s="103">
        <f t="shared" si="0"/>
        <v>17270</v>
      </c>
      <c r="H41" s="105">
        <f t="shared" si="1"/>
        <v>15213</v>
      </c>
      <c r="I41" s="18"/>
      <c r="J41" s="10"/>
      <c r="K41" s="24"/>
      <c r="L41" s="25"/>
      <c r="M41" s="25"/>
      <c r="N41" s="25"/>
      <c r="O41" s="68" t="s">
        <v>113</v>
      </c>
      <c r="P41" s="69">
        <v>147</v>
      </c>
      <c r="Q41" s="69">
        <v>78</v>
      </c>
      <c r="R41" s="69">
        <v>220</v>
      </c>
      <c r="T41" s="88" t="s">
        <v>150</v>
      </c>
      <c r="U41" s="18">
        <v>21301</v>
      </c>
      <c r="V41" s="18">
        <v>21040</v>
      </c>
      <c r="W41" s="18">
        <v>42335</v>
      </c>
    </row>
    <row r="42" spans="1:23" x14ac:dyDescent="0.25">
      <c r="A42" s="109" t="s">
        <v>92</v>
      </c>
      <c r="B42" s="107">
        <f>B38+SUM(B40:B41)</f>
        <v>4721</v>
      </c>
      <c r="C42" s="107">
        <f t="shared" ref="C42:H42" si="2">C38+SUM(C40:C41)</f>
        <v>5220</v>
      </c>
      <c r="D42" s="107">
        <f t="shared" si="2"/>
        <v>17607</v>
      </c>
      <c r="E42" s="107">
        <f t="shared" si="2"/>
        <v>12639</v>
      </c>
      <c r="F42" s="107">
        <f t="shared" si="2"/>
        <v>14236</v>
      </c>
      <c r="G42" s="107">
        <f t="shared" si="2"/>
        <v>54423</v>
      </c>
      <c r="H42" s="110">
        <f t="shared" si="2"/>
        <v>49702</v>
      </c>
      <c r="I42" s="18"/>
      <c r="J42" s="10"/>
      <c r="K42" s="26"/>
      <c r="L42" s="18"/>
      <c r="M42" s="18"/>
      <c r="N42" s="18"/>
      <c r="O42" s="70" t="s">
        <v>114</v>
      </c>
      <c r="P42" s="71">
        <v>569</v>
      </c>
      <c r="Q42" s="71">
        <v>559</v>
      </c>
      <c r="R42" s="71">
        <v>1128</v>
      </c>
      <c r="T42" s="88" t="s">
        <v>151</v>
      </c>
      <c r="U42" s="18">
        <v>8876</v>
      </c>
      <c r="V42" s="18">
        <v>9477</v>
      </c>
      <c r="W42" s="18">
        <v>18357</v>
      </c>
    </row>
    <row r="43" spans="1:23" x14ac:dyDescent="0.25">
      <c r="A43" s="111"/>
      <c r="B43" s="103"/>
      <c r="C43" s="103"/>
      <c r="D43" s="103"/>
      <c r="E43" s="112"/>
      <c r="F43" s="113"/>
      <c r="G43" s="103"/>
      <c r="H43" s="105"/>
      <c r="I43" s="18"/>
      <c r="J43" s="10"/>
      <c r="K43" s="10"/>
      <c r="L43" s="18"/>
      <c r="M43" s="18"/>
      <c r="N43" s="18"/>
      <c r="O43" s="72"/>
      <c r="P43" s="56"/>
      <c r="Q43" s="56"/>
      <c r="R43" s="56"/>
      <c r="T43" s="10"/>
      <c r="U43" s="39"/>
      <c r="V43" s="39"/>
      <c r="W43" s="39"/>
    </row>
    <row r="44" spans="1:23" x14ac:dyDescent="0.25">
      <c r="A44" s="114" t="s">
        <v>125</v>
      </c>
      <c r="B44" s="103"/>
      <c r="C44" s="103"/>
      <c r="D44" s="103"/>
      <c r="E44" s="112"/>
      <c r="F44" s="113"/>
      <c r="G44" s="103"/>
      <c r="H44" s="105"/>
      <c r="I44" s="18"/>
      <c r="J44" s="10"/>
      <c r="K44" s="10"/>
      <c r="L44" s="18"/>
      <c r="M44" s="18"/>
      <c r="N44" s="18"/>
      <c r="O44" s="56" t="s">
        <v>115</v>
      </c>
      <c r="P44" s="56"/>
      <c r="Q44" s="56"/>
      <c r="R44" s="56"/>
      <c r="T44" s="10" t="s">
        <v>152</v>
      </c>
      <c r="U44" s="18">
        <v>24805</v>
      </c>
      <c r="V44" s="18">
        <v>25138</v>
      </c>
      <c r="W44" s="18">
        <v>49943</v>
      </c>
    </row>
    <row r="45" spans="1:23" x14ac:dyDescent="0.25">
      <c r="A45" s="114" t="s">
        <v>126</v>
      </c>
      <c r="B45" s="103">
        <f>SUM(W14:W24)</f>
        <v>64674</v>
      </c>
      <c r="C45" s="103"/>
      <c r="D45" s="103"/>
      <c r="E45" s="112"/>
      <c r="F45" s="113"/>
      <c r="G45" s="103"/>
      <c r="H45" s="105"/>
      <c r="I45" s="18"/>
      <c r="J45" s="10"/>
      <c r="K45" s="10"/>
      <c r="L45" s="18"/>
      <c r="M45" s="18"/>
      <c r="N45" s="18"/>
      <c r="O45" s="68" t="s">
        <v>116</v>
      </c>
      <c r="P45" s="69">
        <v>52</v>
      </c>
      <c r="Q45" s="69">
        <v>66</v>
      </c>
      <c r="R45" s="69">
        <v>113</v>
      </c>
      <c r="T45" s="10"/>
      <c r="U45" s="39"/>
      <c r="V45" s="39"/>
      <c r="W45" s="39"/>
    </row>
    <row r="46" spans="1:23" x14ac:dyDescent="0.25">
      <c r="A46" s="106" t="s">
        <v>74</v>
      </c>
      <c r="B46" s="107">
        <f>SUM(W16:W24)</f>
        <v>54477</v>
      </c>
      <c r="C46" s="107"/>
      <c r="D46" s="107"/>
      <c r="E46" s="115"/>
      <c r="F46" s="115"/>
      <c r="G46" s="107"/>
      <c r="H46" s="110"/>
      <c r="I46" s="21"/>
      <c r="J46" s="22"/>
      <c r="K46" s="22"/>
      <c r="L46" s="27"/>
      <c r="M46" s="27"/>
      <c r="N46" s="27"/>
      <c r="O46" s="68" t="s">
        <v>117</v>
      </c>
      <c r="P46" s="69">
        <v>9</v>
      </c>
      <c r="Q46" s="69">
        <v>12</v>
      </c>
      <c r="R46" s="69">
        <v>22</v>
      </c>
      <c r="T46" s="41" t="s">
        <v>153</v>
      </c>
      <c r="U46" s="39"/>
      <c r="V46" s="39"/>
      <c r="W46" s="39"/>
    </row>
    <row r="47" spans="1:23" x14ac:dyDescent="0.25">
      <c r="A47" s="106" t="s">
        <v>75</v>
      </c>
      <c r="B47" s="104">
        <f>SUM(W17:W24)</f>
        <v>51365</v>
      </c>
      <c r="C47" s="104"/>
      <c r="D47" s="104"/>
      <c r="E47" s="115"/>
      <c r="F47" s="115"/>
      <c r="G47" s="104"/>
      <c r="H47" s="116"/>
      <c r="I47" s="39"/>
      <c r="J47" s="22"/>
      <c r="K47" s="22"/>
      <c r="L47" s="27"/>
      <c r="M47" s="27"/>
      <c r="N47" s="27"/>
      <c r="O47" s="68" t="s">
        <v>118</v>
      </c>
      <c r="P47" s="69">
        <v>4</v>
      </c>
      <c r="Q47" s="69">
        <v>0</v>
      </c>
      <c r="R47" s="69">
        <v>5</v>
      </c>
      <c r="T47" s="8" t="s">
        <v>154</v>
      </c>
      <c r="U47" s="39"/>
      <c r="V47" s="39"/>
      <c r="W47" s="39"/>
    </row>
    <row r="48" spans="1:23" x14ac:dyDescent="0.25">
      <c r="A48" s="117"/>
      <c r="B48" s="104"/>
      <c r="C48" s="104"/>
      <c r="D48" s="104"/>
      <c r="E48" s="115"/>
      <c r="F48" s="115"/>
      <c r="G48" s="104"/>
      <c r="H48" s="116"/>
      <c r="I48" s="39"/>
      <c r="J48" s="22"/>
      <c r="K48" s="22"/>
      <c r="L48" s="27"/>
      <c r="M48" s="27"/>
      <c r="N48" s="27"/>
      <c r="O48" s="70" t="s">
        <v>119</v>
      </c>
      <c r="P48" s="71">
        <v>68</v>
      </c>
      <c r="Q48" s="71">
        <v>79</v>
      </c>
      <c r="R48" s="71">
        <v>145</v>
      </c>
      <c r="T48" s="8" t="s">
        <v>155</v>
      </c>
      <c r="U48" s="39"/>
      <c r="V48" s="39"/>
      <c r="W48" s="39"/>
    </row>
    <row r="49" spans="1:23" x14ac:dyDescent="0.25">
      <c r="A49" s="117" t="s">
        <v>164</v>
      </c>
      <c r="B49" s="50"/>
      <c r="C49" s="50"/>
      <c r="D49" s="50"/>
      <c r="E49" s="115"/>
      <c r="F49" s="115"/>
      <c r="G49" s="50"/>
      <c r="H49" s="118"/>
      <c r="I49" s="10"/>
      <c r="J49" s="20"/>
      <c r="K49" s="20"/>
      <c r="L49" s="22"/>
      <c r="M49" s="22"/>
      <c r="N49" s="22"/>
      <c r="O49" s="72"/>
      <c r="P49" s="56"/>
      <c r="Q49" s="56"/>
      <c r="R49" s="56"/>
      <c r="T49" s="8" t="s">
        <v>156</v>
      </c>
      <c r="U49" s="39"/>
      <c r="V49" s="39"/>
      <c r="W49" s="39"/>
    </row>
    <row r="50" spans="1:23" x14ac:dyDescent="0.25">
      <c r="A50" s="119" t="s">
        <v>97</v>
      </c>
      <c r="B50" s="120">
        <f>(R11+R33+R45)/(R23+R42+R48)</f>
        <v>7.8096118299445474E-2</v>
      </c>
      <c r="C50" s="53" t="s">
        <v>165</v>
      </c>
      <c r="D50" s="53"/>
      <c r="E50" s="53" t="s">
        <v>166</v>
      </c>
      <c r="F50" s="137">
        <f>R27/(R23+R42+R48)</f>
        <v>1.3649936015924926E-2</v>
      </c>
      <c r="G50" s="53"/>
      <c r="H50" s="122"/>
      <c r="I50" s="3"/>
      <c r="J50" s="51"/>
      <c r="K50" s="52"/>
      <c r="L50" s="25"/>
      <c r="M50" s="25"/>
      <c r="N50" s="25"/>
      <c r="O50" s="56" t="s">
        <v>120</v>
      </c>
      <c r="P50" s="69">
        <v>415</v>
      </c>
      <c r="Q50" s="69">
        <v>597</v>
      </c>
      <c r="R50" s="69">
        <v>1016</v>
      </c>
      <c r="T50" s="8" t="s">
        <v>157</v>
      </c>
      <c r="U50" s="39"/>
      <c r="V50" s="39"/>
      <c r="W50" s="39"/>
    </row>
    <row r="51" spans="1:23" x14ac:dyDescent="0.25">
      <c r="A51" s="138" t="s">
        <v>98</v>
      </c>
      <c r="B51" s="137">
        <f>(R12+R27+R40+R46)/(R23+R42+R48)</f>
        <v>8.886677093701123E-2</v>
      </c>
      <c r="C51" s="139"/>
      <c r="D51" s="139"/>
      <c r="E51" s="139"/>
      <c r="F51" s="139"/>
      <c r="G51" s="140"/>
      <c r="H51" s="141"/>
      <c r="I51" s="135"/>
      <c r="J51" s="135"/>
      <c r="K51" s="135"/>
      <c r="O51" s="56"/>
      <c r="P51" s="56"/>
      <c r="Q51" s="56"/>
      <c r="R51" s="56"/>
      <c r="T51" s="8" t="s">
        <v>158</v>
      </c>
      <c r="U51" s="90"/>
      <c r="V51" s="90"/>
      <c r="W51" s="90"/>
    </row>
    <row r="52" spans="1:23" x14ac:dyDescent="0.25">
      <c r="A52" s="142"/>
      <c r="B52" s="140"/>
      <c r="C52" s="140"/>
      <c r="D52" s="140"/>
      <c r="E52" s="140"/>
      <c r="F52" s="140"/>
      <c r="G52" s="140"/>
      <c r="H52" s="141"/>
      <c r="I52" s="135"/>
      <c r="J52" s="135"/>
      <c r="K52" s="135"/>
      <c r="O52" s="56" t="s">
        <v>121</v>
      </c>
      <c r="P52" s="69">
        <v>1217</v>
      </c>
      <c r="Q52" s="69">
        <v>1764</v>
      </c>
      <c r="R52" s="69">
        <v>2985</v>
      </c>
      <c r="T52" s="8" t="s">
        <v>159</v>
      </c>
      <c r="U52" s="90"/>
      <c r="V52" s="90"/>
      <c r="W52" s="90"/>
    </row>
    <row r="53" spans="1:23" x14ac:dyDescent="0.25">
      <c r="A53" s="117" t="s">
        <v>167</v>
      </c>
      <c r="B53" s="140"/>
      <c r="C53" s="140"/>
      <c r="D53" s="140"/>
      <c r="E53" s="140"/>
      <c r="F53" s="140"/>
      <c r="G53" s="140"/>
      <c r="H53" s="141"/>
      <c r="I53" s="135"/>
      <c r="J53" s="135"/>
      <c r="K53" s="135"/>
      <c r="O53" s="56"/>
      <c r="P53" s="56"/>
      <c r="Q53" s="56"/>
      <c r="R53" s="56"/>
      <c r="T53" s="8" t="s">
        <v>160</v>
      </c>
      <c r="U53" s="90"/>
      <c r="V53" s="90"/>
      <c r="W53" s="90"/>
    </row>
    <row r="54" spans="1:23" x14ac:dyDescent="0.25">
      <c r="A54" s="143" t="s">
        <v>168</v>
      </c>
      <c r="B54" s="140"/>
      <c r="C54" s="144">
        <f>(R50/R56)</f>
        <v>3.1335780156062053E-2</v>
      </c>
      <c r="D54" s="140"/>
      <c r="E54" s="140"/>
      <c r="F54" s="140"/>
      <c r="G54" s="140"/>
      <c r="H54" s="141"/>
      <c r="I54" s="135"/>
      <c r="J54" s="135"/>
      <c r="K54" s="135"/>
      <c r="O54" s="56" t="s">
        <v>122</v>
      </c>
      <c r="P54" s="69">
        <v>179</v>
      </c>
      <c r="Q54" s="69">
        <v>115</v>
      </c>
      <c r="R54" s="69">
        <v>293</v>
      </c>
      <c r="T54" s="91" t="s">
        <v>161</v>
      </c>
      <c r="U54" s="90"/>
      <c r="V54" s="90"/>
      <c r="W54" s="90"/>
    </row>
    <row r="55" spans="1:23" x14ac:dyDescent="0.25">
      <c r="A55" s="143" t="s">
        <v>169</v>
      </c>
      <c r="B55" s="140"/>
      <c r="C55" s="144">
        <f>R50/B46</f>
        <v>1.8650072507663786E-2</v>
      </c>
      <c r="D55" s="140"/>
      <c r="E55" s="140"/>
      <c r="F55" s="140"/>
      <c r="G55" s="140"/>
      <c r="H55" s="141"/>
      <c r="I55" s="135"/>
      <c r="J55" s="135"/>
      <c r="K55" s="135"/>
      <c r="O55" s="56"/>
      <c r="P55" s="56"/>
      <c r="Q55" s="56"/>
      <c r="R55" s="56"/>
      <c r="T55" s="8" t="s">
        <v>162</v>
      </c>
      <c r="U55" s="90"/>
      <c r="V55" s="90"/>
      <c r="W55" s="90"/>
    </row>
    <row r="56" spans="1:23" x14ac:dyDescent="0.25">
      <c r="A56" s="143" t="s">
        <v>170</v>
      </c>
      <c r="B56" s="140"/>
      <c r="C56" s="144">
        <f>R50/B47</f>
        <v>1.9780005840552905E-2</v>
      </c>
      <c r="D56" s="140"/>
      <c r="E56" s="140"/>
      <c r="F56" s="140"/>
      <c r="G56" s="140"/>
      <c r="H56" s="141"/>
      <c r="I56" s="135"/>
      <c r="J56" s="135"/>
      <c r="K56" s="135"/>
      <c r="O56" s="75" t="s">
        <v>31</v>
      </c>
      <c r="P56" s="76">
        <v>17134</v>
      </c>
      <c r="Q56" s="76">
        <v>15286</v>
      </c>
      <c r="R56" s="76">
        <v>32423</v>
      </c>
      <c r="T56" s="8" t="s">
        <v>163</v>
      </c>
      <c r="U56" s="90"/>
      <c r="V56" s="90"/>
      <c r="W56" s="90"/>
    </row>
    <row r="57" spans="1:23" ht="15.75" thickBot="1" x14ac:dyDescent="0.3">
      <c r="A57" s="145" t="s">
        <v>171</v>
      </c>
      <c r="B57" s="146"/>
      <c r="C57" s="147">
        <f>R50/B45</f>
        <v>1.5709558709837028E-2</v>
      </c>
      <c r="D57" s="146"/>
      <c r="E57" s="146"/>
      <c r="F57" s="146"/>
      <c r="G57" s="146"/>
      <c r="H57" s="148"/>
      <c r="I57" s="135"/>
      <c r="J57" s="135"/>
      <c r="K57" s="135"/>
      <c r="O57" s="56"/>
      <c r="P57" s="77"/>
      <c r="Q57" s="77"/>
      <c r="R57" s="77"/>
      <c r="T57" s="92"/>
      <c r="U57" s="10"/>
      <c r="V57" s="10"/>
      <c r="W57" s="10"/>
    </row>
    <row r="58" spans="1:23" ht="15" customHeight="1" x14ac:dyDescent="0.25">
      <c r="A58" s="135"/>
      <c r="B58" s="135"/>
      <c r="C58" s="135"/>
      <c r="D58" s="135"/>
      <c r="E58" s="135"/>
      <c r="F58" s="135"/>
      <c r="G58" s="135"/>
      <c r="H58" s="135"/>
      <c r="I58" s="135"/>
      <c r="J58" s="135"/>
      <c r="K58" s="135"/>
      <c r="O58" s="78" t="s">
        <v>69</v>
      </c>
      <c r="P58" s="77"/>
      <c r="Q58" s="77"/>
      <c r="R58" s="77"/>
      <c r="T58" s="159" t="s">
        <v>70</v>
      </c>
      <c r="U58" s="160"/>
      <c r="V58" s="160"/>
      <c r="W58" s="160"/>
    </row>
    <row r="59" spans="1:23" x14ac:dyDescent="0.25">
      <c r="A59" s="135"/>
      <c r="B59" s="135"/>
      <c r="C59" s="135"/>
      <c r="D59" s="135"/>
      <c r="E59" s="135"/>
      <c r="F59" s="135"/>
      <c r="G59" s="135"/>
      <c r="H59" s="135"/>
      <c r="I59" s="135"/>
      <c r="J59" s="135"/>
      <c r="K59" s="135"/>
      <c r="O59" s="56"/>
      <c r="P59" s="56"/>
      <c r="Q59" s="56"/>
      <c r="R59" s="56"/>
      <c r="T59" s="160"/>
      <c r="U59" s="160"/>
      <c r="V59" s="160"/>
      <c r="W59" s="160"/>
    </row>
    <row r="60" spans="1:23" x14ac:dyDescent="0.25">
      <c r="O60" s="79" t="s">
        <v>123</v>
      </c>
      <c r="P60" s="56"/>
      <c r="Q60" s="56"/>
      <c r="R60" s="56"/>
    </row>
    <row r="61" spans="1:23" x14ac:dyDescent="0.25">
      <c r="O61" s="80" t="s">
        <v>124</v>
      </c>
      <c r="P61" s="56"/>
      <c r="Q61" s="56"/>
      <c r="R61" s="56"/>
    </row>
  </sheetData>
  <mergeCells count="4">
    <mergeCell ref="J3:K3"/>
    <mergeCell ref="B8:J8"/>
    <mergeCell ref="B11:K11"/>
    <mergeCell ref="T58:W59"/>
  </mergeCells>
  <hyperlinks>
    <hyperlink ref="W1" location="'List of Tables (1) '!A1" tooltip="List of tables" display="List of tables" xr:uid="{4AA07DD9-842F-49D2-BA00-1860FDAC1EBB}"/>
    <hyperlink ref="J3" r:id="rId1" tooltip="Personal Income" xr:uid="{EDC3A7B7-F497-485A-8D32-6B87D677A07E}"/>
    <hyperlink ref="K4" r:id="rId2" tooltip="Age" xr:uid="{605DA450-1C99-4A8C-9D04-FE7CC460C177}"/>
    <hyperlink ref="K5" r:id="rId3" tooltip="Sex" xr:uid="{FBDE40D8-0514-4681-A9F8-CA13239FD439}"/>
    <hyperlink ref="K1" location="'List of Tables (1) '!A1" tooltip="List of tables" display="List of tables" xr:uid="{F8C398CC-8030-482B-8F47-1A1FF80E6A0B}"/>
    <hyperlink ref="R3" r:id="rId4" tooltip="Method of Travel to Work" xr:uid="{46922B1E-8B43-4068-B7B9-4E9841B026D3}"/>
    <hyperlink ref="R4" r:id="rId5" tooltip="Sex" xr:uid="{7B35E9B1-40D5-4586-B809-10D8013B6C51}"/>
    <hyperlink ref="R1" location="'List of Tables (1) '!A1" tooltip="List of tables" display="List of tables" xr:uid="{4E2D1B89-0574-4318-B589-90BF6845E7A7}"/>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F079C-6458-4990-AA97-E2DF13C89F4F}">
  <dimension ref="A1:W70"/>
  <sheetViews>
    <sheetView workbookViewId="0">
      <selection activeCell="A36" sqref="A36:H57"/>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175</v>
      </c>
      <c r="B2" s="10"/>
      <c r="C2" s="10"/>
      <c r="D2" s="10"/>
      <c r="J2" s="33"/>
      <c r="K2" s="6" t="s">
        <v>3</v>
      </c>
      <c r="L2" s="3"/>
      <c r="M2" s="3"/>
      <c r="N2" s="6"/>
      <c r="O2" s="57" t="s">
        <v>175</v>
      </c>
      <c r="P2" s="55"/>
      <c r="Q2" s="58"/>
      <c r="R2" s="6" t="s">
        <v>3</v>
      </c>
      <c r="T2" s="5" t="s">
        <v>175</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153</v>
      </c>
      <c r="Q11" s="69">
        <v>149</v>
      </c>
      <c r="R11" s="69">
        <v>296</v>
      </c>
      <c r="T11" s="1" t="s">
        <v>128</v>
      </c>
      <c r="U11" s="18">
        <v>13123</v>
      </c>
      <c r="V11" s="18">
        <v>13657</v>
      </c>
      <c r="W11" s="18">
        <v>26783</v>
      </c>
    </row>
    <row r="12" spans="1:23" x14ac:dyDescent="0.25">
      <c r="A12" s="42"/>
      <c r="B12" s="10"/>
      <c r="C12" s="10"/>
      <c r="D12" s="10"/>
      <c r="E12" s="10"/>
      <c r="F12" s="10"/>
      <c r="G12" s="10"/>
      <c r="H12" s="10"/>
      <c r="I12" s="10"/>
      <c r="J12" s="10"/>
      <c r="K12" s="10"/>
      <c r="L12" s="18"/>
      <c r="M12" s="18"/>
      <c r="N12" s="18"/>
      <c r="O12" s="68" t="s">
        <v>98</v>
      </c>
      <c r="P12" s="69">
        <v>458</v>
      </c>
      <c r="Q12" s="69">
        <v>333</v>
      </c>
      <c r="R12" s="69">
        <v>795</v>
      </c>
      <c r="T12" s="1"/>
      <c r="U12" s="39"/>
      <c r="V12" s="39"/>
      <c r="W12" s="39"/>
    </row>
    <row r="13" spans="1:23" x14ac:dyDescent="0.25">
      <c r="A13" s="38" t="s">
        <v>55</v>
      </c>
      <c r="B13" s="39">
        <v>816</v>
      </c>
      <c r="C13" s="39">
        <v>143</v>
      </c>
      <c r="D13" s="39">
        <v>187</v>
      </c>
      <c r="E13" s="39">
        <v>297</v>
      </c>
      <c r="F13" s="39">
        <v>229</v>
      </c>
      <c r="G13" s="39">
        <v>188</v>
      </c>
      <c r="H13" s="39">
        <v>87</v>
      </c>
      <c r="I13" s="39">
        <v>55</v>
      </c>
      <c r="J13" s="39">
        <v>14</v>
      </c>
      <c r="K13" s="39">
        <v>2020</v>
      </c>
      <c r="L13" s="18"/>
      <c r="M13" s="18"/>
      <c r="N13" s="18"/>
      <c r="O13" s="68" t="s">
        <v>99</v>
      </c>
      <c r="P13" s="69">
        <v>0</v>
      </c>
      <c r="Q13" s="69">
        <v>3</v>
      </c>
      <c r="R13" s="69">
        <v>4</v>
      </c>
      <c r="T13" s="1" t="s">
        <v>129</v>
      </c>
      <c r="U13" s="39"/>
      <c r="V13" s="39"/>
      <c r="W13" s="39"/>
    </row>
    <row r="14" spans="1:23" x14ac:dyDescent="0.25">
      <c r="A14" s="38" t="s">
        <v>68</v>
      </c>
      <c r="B14" s="39">
        <v>502</v>
      </c>
      <c r="C14" s="39">
        <v>202</v>
      </c>
      <c r="D14" s="39">
        <v>56</v>
      </c>
      <c r="E14" s="39">
        <v>76</v>
      </c>
      <c r="F14" s="39">
        <v>82</v>
      </c>
      <c r="G14" s="39">
        <v>66</v>
      </c>
      <c r="H14" s="39">
        <v>59</v>
      </c>
      <c r="I14" s="39">
        <v>28</v>
      </c>
      <c r="J14" s="39">
        <v>20</v>
      </c>
      <c r="K14" s="39">
        <v>1105</v>
      </c>
      <c r="L14" s="18"/>
      <c r="M14" s="18"/>
      <c r="N14" s="18"/>
      <c r="O14" s="68" t="s">
        <v>100</v>
      </c>
      <c r="P14" s="69">
        <v>5</v>
      </c>
      <c r="Q14" s="69">
        <v>0</v>
      </c>
      <c r="R14" s="69">
        <v>3</v>
      </c>
      <c r="T14" s="87" t="s">
        <v>12</v>
      </c>
      <c r="U14" s="18">
        <v>802</v>
      </c>
      <c r="V14" s="18">
        <v>718</v>
      </c>
      <c r="W14" s="18">
        <v>1515</v>
      </c>
    </row>
    <row r="15" spans="1:23" x14ac:dyDescent="0.25">
      <c r="A15" s="38" t="s">
        <v>56</v>
      </c>
      <c r="B15" s="39">
        <v>164</v>
      </c>
      <c r="C15" s="39">
        <v>233</v>
      </c>
      <c r="D15" s="39">
        <v>92</v>
      </c>
      <c r="E15" s="39">
        <v>88</v>
      </c>
      <c r="F15" s="39">
        <v>86</v>
      </c>
      <c r="G15" s="39">
        <v>112</v>
      </c>
      <c r="H15" s="39">
        <v>117</v>
      </c>
      <c r="I15" s="39">
        <v>90</v>
      </c>
      <c r="J15" s="39">
        <v>55</v>
      </c>
      <c r="K15" s="39">
        <v>1025</v>
      </c>
      <c r="L15" s="18"/>
      <c r="M15" s="18"/>
      <c r="N15" s="18"/>
      <c r="O15" s="68" t="s">
        <v>101</v>
      </c>
      <c r="P15" s="69">
        <v>24</v>
      </c>
      <c r="Q15" s="69">
        <v>12</v>
      </c>
      <c r="R15" s="69">
        <v>34</v>
      </c>
      <c r="T15" s="87" t="s">
        <v>130</v>
      </c>
      <c r="U15" s="18">
        <v>2204</v>
      </c>
      <c r="V15" s="18">
        <v>1921</v>
      </c>
      <c r="W15" s="18">
        <v>4127</v>
      </c>
    </row>
    <row r="16" spans="1:23" x14ac:dyDescent="0.25">
      <c r="A16" s="38" t="s">
        <v>57</v>
      </c>
      <c r="B16" s="39">
        <v>42</v>
      </c>
      <c r="C16" s="39">
        <v>136</v>
      </c>
      <c r="D16" s="39">
        <v>100</v>
      </c>
      <c r="E16" s="39">
        <v>87</v>
      </c>
      <c r="F16" s="39">
        <v>90</v>
      </c>
      <c r="G16" s="39">
        <v>98</v>
      </c>
      <c r="H16" s="39">
        <v>139</v>
      </c>
      <c r="I16" s="39">
        <v>172</v>
      </c>
      <c r="J16" s="39">
        <v>99</v>
      </c>
      <c r="K16" s="39">
        <v>950</v>
      </c>
      <c r="L16" s="21"/>
      <c r="M16" s="21"/>
      <c r="N16" s="21"/>
      <c r="O16" s="68" t="s">
        <v>102</v>
      </c>
      <c r="P16" s="69">
        <v>4134</v>
      </c>
      <c r="Q16" s="69">
        <v>3462</v>
      </c>
      <c r="R16" s="69">
        <v>7592</v>
      </c>
      <c r="T16" s="87" t="s">
        <v>131</v>
      </c>
      <c r="U16" s="18">
        <v>848</v>
      </c>
      <c r="V16" s="18">
        <v>844</v>
      </c>
      <c r="W16" s="18">
        <v>1691</v>
      </c>
    </row>
    <row r="17" spans="1:23" x14ac:dyDescent="0.25">
      <c r="A17" s="38" t="s">
        <v>58</v>
      </c>
      <c r="B17" s="39">
        <v>32</v>
      </c>
      <c r="C17" s="39">
        <v>130</v>
      </c>
      <c r="D17" s="39">
        <v>98</v>
      </c>
      <c r="E17" s="39">
        <v>117</v>
      </c>
      <c r="F17" s="39">
        <v>99</v>
      </c>
      <c r="G17" s="39">
        <v>111</v>
      </c>
      <c r="H17" s="39">
        <v>196</v>
      </c>
      <c r="I17" s="39">
        <v>233</v>
      </c>
      <c r="J17" s="39">
        <v>164</v>
      </c>
      <c r="K17" s="39">
        <v>1180</v>
      </c>
      <c r="L17" s="18"/>
      <c r="M17" s="18"/>
      <c r="N17" s="18"/>
      <c r="O17" s="68" t="s">
        <v>103</v>
      </c>
      <c r="P17" s="69">
        <v>214</v>
      </c>
      <c r="Q17" s="69">
        <v>308</v>
      </c>
      <c r="R17" s="69">
        <v>523</v>
      </c>
      <c r="T17" s="87" t="s">
        <v>29</v>
      </c>
      <c r="U17" s="18">
        <v>791</v>
      </c>
      <c r="V17" s="18">
        <v>733</v>
      </c>
      <c r="W17" s="18">
        <v>1528</v>
      </c>
    </row>
    <row r="18" spans="1:23" x14ac:dyDescent="0.25">
      <c r="A18" s="38" t="s">
        <v>59</v>
      </c>
      <c r="B18" s="39">
        <v>24</v>
      </c>
      <c r="C18" s="39">
        <v>118</v>
      </c>
      <c r="D18" s="39">
        <v>122</v>
      </c>
      <c r="E18" s="39">
        <v>128</v>
      </c>
      <c r="F18" s="39">
        <v>141</v>
      </c>
      <c r="G18" s="39">
        <v>133</v>
      </c>
      <c r="H18" s="39">
        <v>200</v>
      </c>
      <c r="I18" s="39">
        <v>151</v>
      </c>
      <c r="J18" s="39">
        <v>76</v>
      </c>
      <c r="K18" s="39">
        <v>1094</v>
      </c>
      <c r="L18" s="18"/>
      <c r="M18" s="18"/>
      <c r="N18" s="18"/>
      <c r="O18" s="68" t="s">
        <v>104</v>
      </c>
      <c r="P18" s="69">
        <v>32</v>
      </c>
      <c r="Q18" s="69">
        <v>0</v>
      </c>
      <c r="R18" s="69">
        <v>28</v>
      </c>
      <c r="T18" s="88" t="s">
        <v>132</v>
      </c>
      <c r="U18" s="18">
        <v>1410</v>
      </c>
      <c r="V18" s="18">
        <v>1440</v>
      </c>
      <c r="W18" s="18">
        <v>2857</v>
      </c>
    </row>
    <row r="19" spans="1:23" x14ac:dyDescent="0.25">
      <c r="A19" s="38" t="s">
        <v>60</v>
      </c>
      <c r="B19" s="39">
        <v>15</v>
      </c>
      <c r="C19" s="39">
        <v>91</v>
      </c>
      <c r="D19" s="39">
        <v>128</v>
      </c>
      <c r="E19" s="39">
        <v>124</v>
      </c>
      <c r="F19" s="39">
        <v>128</v>
      </c>
      <c r="G19" s="39">
        <v>145</v>
      </c>
      <c r="H19" s="39">
        <v>170</v>
      </c>
      <c r="I19" s="39">
        <v>100</v>
      </c>
      <c r="J19" s="39">
        <v>63</v>
      </c>
      <c r="K19" s="39">
        <v>968</v>
      </c>
      <c r="L19" s="18"/>
      <c r="M19" s="18"/>
      <c r="N19" s="18"/>
      <c r="O19" s="68" t="s">
        <v>105</v>
      </c>
      <c r="P19" s="69">
        <v>62</v>
      </c>
      <c r="Q19" s="69">
        <v>9</v>
      </c>
      <c r="R19" s="69">
        <v>68</v>
      </c>
      <c r="T19" s="88" t="s">
        <v>133</v>
      </c>
      <c r="U19" s="18">
        <v>1702</v>
      </c>
      <c r="V19" s="18">
        <v>1923</v>
      </c>
      <c r="W19" s="18">
        <v>3622</v>
      </c>
    </row>
    <row r="20" spans="1:23" x14ac:dyDescent="0.25">
      <c r="A20" s="38" t="s">
        <v>61</v>
      </c>
      <c r="B20" s="39">
        <v>4</v>
      </c>
      <c r="C20" s="39">
        <v>120</v>
      </c>
      <c r="D20" s="39">
        <v>232</v>
      </c>
      <c r="E20" s="39">
        <v>155</v>
      </c>
      <c r="F20" s="39">
        <v>217</v>
      </c>
      <c r="G20" s="39">
        <v>214</v>
      </c>
      <c r="H20" s="39">
        <v>159</v>
      </c>
      <c r="I20" s="39">
        <v>96</v>
      </c>
      <c r="J20" s="39">
        <v>52</v>
      </c>
      <c r="K20" s="39">
        <v>1260</v>
      </c>
      <c r="L20" s="18"/>
      <c r="M20" s="18"/>
      <c r="N20" s="18"/>
      <c r="O20" s="68" t="s">
        <v>106</v>
      </c>
      <c r="P20" s="69">
        <v>342</v>
      </c>
      <c r="Q20" s="69">
        <v>94</v>
      </c>
      <c r="R20" s="69">
        <v>430</v>
      </c>
      <c r="T20" s="88" t="s">
        <v>134</v>
      </c>
      <c r="U20" s="18">
        <v>1965</v>
      </c>
      <c r="V20" s="18">
        <v>2078</v>
      </c>
      <c r="W20" s="18">
        <v>4039</v>
      </c>
    </row>
    <row r="21" spans="1:23" x14ac:dyDescent="0.25">
      <c r="A21" s="38" t="s">
        <v>62</v>
      </c>
      <c r="B21" s="39">
        <v>4</v>
      </c>
      <c r="C21" s="39">
        <v>118</v>
      </c>
      <c r="D21" s="39">
        <v>353</v>
      </c>
      <c r="E21" s="39">
        <v>219</v>
      </c>
      <c r="F21" s="39">
        <v>246</v>
      </c>
      <c r="G21" s="39">
        <v>247</v>
      </c>
      <c r="H21" s="39">
        <v>162</v>
      </c>
      <c r="I21" s="39">
        <v>81</v>
      </c>
      <c r="J21" s="39">
        <v>47</v>
      </c>
      <c r="K21" s="39">
        <v>1472</v>
      </c>
      <c r="L21" s="18"/>
      <c r="M21" s="18"/>
      <c r="N21" s="18"/>
      <c r="O21" s="68" t="s">
        <v>107</v>
      </c>
      <c r="P21" s="69">
        <v>61</v>
      </c>
      <c r="Q21" s="69">
        <v>28</v>
      </c>
      <c r="R21" s="69">
        <v>93</v>
      </c>
      <c r="T21" s="88" t="s">
        <v>135</v>
      </c>
      <c r="U21" s="18">
        <v>1569</v>
      </c>
      <c r="V21" s="18">
        <v>1574</v>
      </c>
      <c r="W21" s="18">
        <v>3144</v>
      </c>
    </row>
    <row r="22" spans="1:23" x14ac:dyDescent="0.25">
      <c r="A22" s="38" t="s">
        <v>63</v>
      </c>
      <c r="B22" s="39">
        <v>0</v>
      </c>
      <c r="C22" s="39">
        <v>82</v>
      </c>
      <c r="D22" s="39">
        <v>288</v>
      </c>
      <c r="E22" s="39">
        <v>179</v>
      </c>
      <c r="F22" s="39">
        <v>224</v>
      </c>
      <c r="G22" s="39">
        <v>194</v>
      </c>
      <c r="H22" s="39">
        <v>99</v>
      </c>
      <c r="I22" s="39">
        <v>66</v>
      </c>
      <c r="J22" s="39">
        <v>24</v>
      </c>
      <c r="K22" s="39">
        <v>1163</v>
      </c>
      <c r="L22" s="21"/>
      <c r="M22" s="21"/>
      <c r="N22" s="21"/>
      <c r="O22" s="68" t="s">
        <v>108</v>
      </c>
      <c r="P22" s="69">
        <v>225</v>
      </c>
      <c r="Q22" s="69">
        <v>253</v>
      </c>
      <c r="R22" s="69">
        <v>477</v>
      </c>
      <c r="T22" s="88" t="s">
        <v>136</v>
      </c>
      <c r="U22" s="18">
        <v>949</v>
      </c>
      <c r="V22" s="18">
        <v>1034</v>
      </c>
      <c r="W22" s="18">
        <v>1980</v>
      </c>
    </row>
    <row r="23" spans="1:23" x14ac:dyDescent="0.25">
      <c r="A23" s="38" t="s">
        <v>64</v>
      </c>
      <c r="B23" s="39">
        <v>0</v>
      </c>
      <c r="C23" s="39">
        <v>33</v>
      </c>
      <c r="D23" s="39">
        <v>268</v>
      </c>
      <c r="E23" s="39">
        <v>261</v>
      </c>
      <c r="F23" s="39">
        <v>293</v>
      </c>
      <c r="G23" s="39">
        <v>219</v>
      </c>
      <c r="H23" s="39">
        <v>90</v>
      </c>
      <c r="I23" s="39">
        <v>39</v>
      </c>
      <c r="J23" s="39">
        <v>16</v>
      </c>
      <c r="K23" s="39">
        <v>1222</v>
      </c>
      <c r="L23" s="18"/>
      <c r="M23" s="18"/>
      <c r="N23" s="18"/>
      <c r="O23" s="70" t="s">
        <v>109</v>
      </c>
      <c r="P23" s="71">
        <v>5699</v>
      </c>
      <c r="Q23" s="71">
        <v>4647</v>
      </c>
      <c r="R23" s="71">
        <v>10343</v>
      </c>
      <c r="T23" s="88" t="s">
        <v>137</v>
      </c>
      <c r="U23" s="18">
        <v>588</v>
      </c>
      <c r="V23" s="18">
        <v>858</v>
      </c>
      <c r="W23" s="18">
        <v>1442</v>
      </c>
    </row>
    <row r="24" spans="1:23" x14ac:dyDescent="0.25">
      <c r="A24" s="38" t="s">
        <v>65</v>
      </c>
      <c r="B24" s="39">
        <v>0</v>
      </c>
      <c r="C24" s="39">
        <v>9</v>
      </c>
      <c r="D24" s="39">
        <v>197</v>
      </c>
      <c r="E24" s="39">
        <v>196</v>
      </c>
      <c r="F24" s="39">
        <v>255</v>
      </c>
      <c r="G24" s="39">
        <v>191</v>
      </c>
      <c r="H24" s="39">
        <v>69</v>
      </c>
      <c r="I24" s="39">
        <v>28</v>
      </c>
      <c r="J24" s="39">
        <v>17</v>
      </c>
      <c r="K24" s="39">
        <v>953</v>
      </c>
      <c r="L24" s="18"/>
      <c r="M24" s="18"/>
      <c r="N24" s="18"/>
      <c r="O24" s="72"/>
      <c r="T24" s="88" t="s">
        <v>138</v>
      </c>
      <c r="U24" s="18">
        <v>295</v>
      </c>
      <c r="V24" s="18">
        <v>534</v>
      </c>
      <c r="W24" s="18">
        <v>831</v>
      </c>
    </row>
    <row r="25" spans="1:23" x14ac:dyDescent="0.25">
      <c r="A25" s="38" t="s">
        <v>66</v>
      </c>
      <c r="B25" s="39">
        <v>0</v>
      </c>
      <c r="C25" s="39">
        <v>13</v>
      </c>
      <c r="D25" s="39">
        <v>294</v>
      </c>
      <c r="E25" s="39">
        <v>544</v>
      </c>
      <c r="F25" s="39">
        <v>588</v>
      </c>
      <c r="G25" s="39">
        <v>437</v>
      </c>
      <c r="H25" s="39">
        <v>132</v>
      </c>
      <c r="I25" s="39">
        <v>56</v>
      </c>
      <c r="J25" s="39">
        <v>16</v>
      </c>
      <c r="K25" s="39">
        <v>2088</v>
      </c>
      <c r="L25" s="18"/>
      <c r="M25" s="18"/>
      <c r="N25" s="18"/>
      <c r="O25" s="56" t="s">
        <v>110</v>
      </c>
      <c r="T25" s="10"/>
      <c r="U25" s="39"/>
      <c r="V25" s="39"/>
      <c r="W25" s="39"/>
    </row>
    <row r="26" spans="1:23" x14ac:dyDescent="0.25">
      <c r="A26" s="38" t="s">
        <v>67</v>
      </c>
      <c r="B26" s="39">
        <v>0</v>
      </c>
      <c r="C26" s="39">
        <v>10</v>
      </c>
      <c r="D26" s="39">
        <v>200</v>
      </c>
      <c r="E26" s="39">
        <v>921</v>
      </c>
      <c r="F26" s="39">
        <v>1146</v>
      </c>
      <c r="G26" s="39">
        <v>599</v>
      </c>
      <c r="H26" s="39">
        <v>146</v>
      </c>
      <c r="I26" s="39">
        <v>59</v>
      </c>
      <c r="J26" s="39">
        <v>27</v>
      </c>
      <c r="K26" s="39">
        <v>3104</v>
      </c>
      <c r="L26" s="18"/>
      <c r="M26" s="18"/>
      <c r="N26" s="18"/>
      <c r="O26" s="68" t="s">
        <v>111</v>
      </c>
      <c r="T26" s="10" t="s">
        <v>139</v>
      </c>
      <c r="U26" s="39"/>
      <c r="V26" s="39"/>
      <c r="W26" s="39"/>
    </row>
    <row r="27" spans="1:23" x14ac:dyDescent="0.25">
      <c r="L27" s="18"/>
      <c r="M27" s="18"/>
      <c r="N27" s="18"/>
      <c r="O27" s="73" t="s">
        <v>98</v>
      </c>
      <c r="P27" s="69">
        <v>54</v>
      </c>
      <c r="Q27" s="69">
        <v>45</v>
      </c>
      <c r="R27" s="69">
        <v>97</v>
      </c>
      <c r="T27" s="88" t="s">
        <v>140</v>
      </c>
      <c r="U27" s="18">
        <v>12443</v>
      </c>
      <c r="V27" s="18">
        <v>13104</v>
      </c>
      <c r="W27" s="18">
        <v>25546</v>
      </c>
    </row>
    <row r="28" spans="1:23" x14ac:dyDescent="0.25">
      <c r="A28" s="10" t="s">
        <v>73</v>
      </c>
      <c r="B28" s="39">
        <v>88</v>
      </c>
      <c r="C28" s="39">
        <v>99</v>
      </c>
      <c r="D28" s="39">
        <v>249</v>
      </c>
      <c r="E28" s="39">
        <v>227</v>
      </c>
      <c r="F28" s="39">
        <v>218</v>
      </c>
      <c r="G28" s="39">
        <v>177</v>
      </c>
      <c r="H28" s="39">
        <v>156</v>
      </c>
      <c r="I28" s="39">
        <v>184</v>
      </c>
      <c r="J28" s="39">
        <v>135</v>
      </c>
      <c r="K28" s="39">
        <v>1537</v>
      </c>
      <c r="L28" s="21"/>
      <c r="M28" s="21"/>
      <c r="N28" s="21"/>
      <c r="O28" s="73" t="s">
        <v>99</v>
      </c>
      <c r="P28" s="69">
        <v>0</v>
      </c>
      <c r="Q28" s="69">
        <v>0</v>
      </c>
      <c r="R28" s="69">
        <v>0</v>
      </c>
      <c r="T28" s="88" t="s">
        <v>141</v>
      </c>
      <c r="U28" s="18">
        <v>682</v>
      </c>
      <c r="V28" s="18">
        <v>559</v>
      </c>
      <c r="W28" s="18">
        <v>1238</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1691</v>
      </c>
      <c r="C30" s="40">
        <v>1528</v>
      </c>
      <c r="D30" s="40">
        <v>2857</v>
      </c>
      <c r="E30" s="40">
        <v>3622</v>
      </c>
      <c r="F30" s="40">
        <v>4039</v>
      </c>
      <c r="G30" s="40">
        <v>3144</v>
      </c>
      <c r="H30" s="40">
        <v>1980</v>
      </c>
      <c r="I30" s="40">
        <v>1442</v>
      </c>
      <c r="J30" s="40">
        <v>831</v>
      </c>
      <c r="K30" s="40">
        <v>21139</v>
      </c>
      <c r="L30" s="18"/>
      <c r="M30" s="18"/>
      <c r="N30" s="18"/>
      <c r="O30" s="73" t="s">
        <v>102</v>
      </c>
      <c r="P30" s="69">
        <v>24</v>
      </c>
      <c r="Q30" s="69">
        <v>18</v>
      </c>
      <c r="R30" s="69">
        <v>43</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5</v>
      </c>
      <c r="Q31" s="69">
        <v>7</v>
      </c>
      <c r="R31" s="69">
        <v>6</v>
      </c>
      <c r="T31" s="88" t="s">
        <v>143</v>
      </c>
      <c r="U31" s="18">
        <v>33</v>
      </c>
      <c r="V31" s="18">
        <v>36</v>
      </c>
      <c r="W31" s="18">
        <v>69</v>
      </c>
    </row>
    <row r="32" spans="1:23" x14ac:dyDescent="0.25">
      <c r="A32" s="41" t="s">
        <v>69</v>
      </c>
      <c r="L32" s="18"/>
      <c r="M32" s="18"/>
      <c r="N32" s="18"/>
      <c r="O32" s="73" t="s">
        <v>107</v>
      </c>
      <c r="P32" s="69">
        <v>3</v>
      </c>
      <c r="Q32" s="69">
        <v>6</v>
      </c>
      <c r="R32" s="69">
        <v>9</v>
      </c>
      <c r="T32" s="88" t="s">
        <v>144</v>
      </c>
      <c r="U32" s="18">
        <v>0</v>
      </c>
      <c r="V32" s="18">
        <v>4</v>
      </c>
      <c r="W32" s="18">
        <v>6</v>
      </c>
    </row>
    <row r="33" spans="1:23" x14ac:dyDescent="0.25">
      <c r="L33" s="18"/>
      <c r="M33" s="18"/>
      <c r="N33" s="18"/>
      <c r="O33" s="74" t="s">
        <v>31</v>
      </c>
      <c r="P33" s="71">
        <v>90</v>
      </c>
      <c r="Q33" s="71">
        <v>70</v>
      </c>
      <c r="R33" s="71">
        <v>162</v>
      </c>
      <c r="T33" s="88" t="s">
        <v>145</v>
      </c>
      <c r="U33" s="18">
        <v>0</v>
      </c>
      <c r="V33" s="18">
        <v>0</v>
      </c>
      <c r="W33" s="18">
        <v>0</v>
      </c>
    </row>
    <row r="34" spans="1:23" x14ac:dyDescent="0.25">
      <c r="A34" s="8" t="s">
        <v>70</v>
      </c>
      <c r="L34" s="21"/>
      <c r="M34" s="21"/>
      <c r="N34" s="21"/>
      <c r="O34" s="68" t="s">
        <v>112</v>
      </c>
      <c r="T34" s="23" t="s">
        <v>31</v>
      </c>
      <c r="U34" s="21">
        <v>32</v>
      </c>
      <c r="V34" s="21">
        <v>40</v>
      </c>
      <c r="W34" s="21">
        <v>72</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17</v>
      </c>
      <c r="Q37" s="69">
        <v>24</v>
      </c>
      <c r="R37" s="69">
        <v>37</v>
      </c>
      <c r="T37" s="88" t="s">
        <v>147</v>
      </c>
      <c r="U37" s="18">
        <v>8638</v>
      </c>
      <c r="V37" s="18">
        <v>8910</v>
      </c>
      <c r="W37" s="18">
        <v>17550</v>
      </c>
    </row>
    <row r="38" spans="1:23" x14ac:dyDescent="0.25">
      <c r="A38" s="99" t="s">
        <v>81</v>
      </c>
      <c r="B38" s="103">
        <f>SUM(B28:D28)</f>
        <v>436</v>
      </c>
      <c r="C38" s="103">
        <f>SUM(B13:D13)</f>
        <v>1146</v>
      </c>
      <c r="D38" s="103">
        <f>SUM(B14:D18)</f>
        <v>2051</v>
      </c>
      <c r="E38" s="104">
        <f>SUM(B19:D21)</f>
        <v>1065</v>
      </c>
      <c r="F38" s="104">
        <f>SUM(B22:D26)</f>
        <v>1394</v>
      </c>
      <c r="G38" s="103">
        <f>SUM(B38:F38)</f>
        <v>6092</v>
      </c>
      <c r="H38" s="105">
        <f>SUM(C38:F38)</f>
        <v>5656</v>
      </c>
      <c r="L38" s="18"/>
      <c r="M38" s="18"/>
      <c r="N38" s="18"/>
      <c r="O38" s="73" t="s">
        <v>103</v>
      </c>
      <c r="P38" s="69">
        <v>6</v>
      </c>
      <c r="Q38" s="69">
        <v>13</v>
      </c>
      <c r="R38" s="69">
        <v>24</v>
      </c>
      <c r="T38" s="88" t="s">
        <v>148</v>
      </c>
      <c r="U38" s="18">
        <v>3762</v>
      </c>
      <c r="V38" s="18">
        <v>4048</v>
      </c>
      <c r="W38" s="18">
        <v>7819</v>
      </c>
    </row>
    <row r="39" spans="1:23" x14ac:dyDescent="0.25">
      <c r="A39" s="99" t="s">
        <v>82</v>
      </c>
      <c r="B39" s="103">
        <f>SUM(C28:D28)</f>
        <v>348</v>
      </c>
      <c r="C39" s="103">
        <f>SUM(C13:D13)</f>
        <v>330</v>
      </c>
      <c r="D39" s="103">
        <f>SUM(C14:D18)</f>
        <v>1287</v>
      </c>
      <c r="E39" s="104">
        <f>SUM(C19:D21)</f>
        <v>1042</v>
      </c>
      <c r="F39" s="104">
        <f>SUM(C22:D26)</f>
        <v>1394</v>
      </c>
      <c r="G39" s="103">
        <f t="shared" ref="G39:G41" si="0">SUM(B39:F39)</f>
        <v>4401</v>
      </c>
      <c r="H39" s="105">
        <f t="shared" ref="H39:H41" si="1">SUM(C39:F39)</f>
        <v>4053</v>
      </c>
      <c r="L39" s="18"/>
      <c r="M39" s="18"/>
      <c r="N39" s="18" t="e">
        <f>+H50:H51+H76:H98</f>
        <v>#VALUE!</v>
      </c>
      <c r="O39" s="73" t="s">
        <v>107</v>
      </c>
      <c r="P39" s="69">
        <v>14</v>
      </c>
      <c r="Q39" s="69">
        <v>0</v>
      </c>
      <c r="R39" s="69">
        <v>17</v>
      </c>
      <c r="T39" s="10"/>
      <c r="U39" s="39"/>
      <c r="V39" s="39"/>
      <c r="W39" s="39"/>
    </row>
    <row r="40" spans="1:23" x14ac:dyDescent="0.25">
      <c r="A40" s="106" t="s">
        <v>83</v>
      </c>
      <c r="B40" s="107">
        <f>SUM(E28:F28)</f>
        <v>445</v>
      </c>
      <c r="C40" s="107">
        <f>SUM(E13:F13)</f>
        <v>526</v>
      </c>
      <c r="D40" s="107">
        <f>SUM(E14:F18)</f>
        <v>994</v>
      </c>
      <c r="E40" s="108">
        <f>SUM(E19:F21)</f>
        <v>1089</v>
      </c>
      <c r="F40" s="108">
        <f>SUM(E22:F26)</f>
        <v>4607</v>
      </c>
      <c r="G40" s="103">
        <f t="shared" si="0"/>
        <v>7661</v>
      </c>
      <c r="H40" s="105">
        <f t="shared" si="1"/>
        <v>7216</v>
      </c>
      <c r="L40" s="22"/>
      <c r="M40" s="22"/>
      <c r="N40" s="22"/>
      <c r="O40" s="74" t="s">
        <v>31</v>
      </c>
      <c r="P40" s="71">
        <v>44</v>
      </c>
      <c r="Q40" s="71">
        <v>40</v>
      </c>
      <c r="R40" s="71">
        <v>83</v>
      </c>
      <c r="T40" s="10" t="s">
        <v>149</v>
      </c>
      <c r="U40" s="39"/>
      <c r="V40" s="39"/>
      <c r="W40" s="39"/>
    </row>
    <row r="41" spans="1:23" x14ac:dyDescent="0.25">
      <c r="A41" s="99" t="s">
        <v>84</v>
      </c>
      <c r="B41" s="103">
        <f>SUM(G28:J28)</f>
        <v>652</v>
      </c>
      <c r="C41" s="103">
        <f>SUM(G13:J13)</f>
        <v>344</v>
      </c>
      <c r="D41" s="103">
        <f>SUM(G14:J18)</f>
        <v>2319</v>
      </c>
      <c r="E41" s="104">
        <f>SUM(G19:J21)</f>
        <v>1536</v>
      </c>
      <c r="F41" s="104">
        <f>SUM(G22:J26)</f>
        <v>2524</v>
      </c>
      <c r="G41" s="103">
        <f t="shared" si="0"/>
        <v>7375</v>
      </c>
      <c r="H41" s="105">
        <f t="shared" si="1"/>
        <v>6723</v>
      </c>
      <c r="L41" s="25"/>
      <c r="M41" s="25"/>
      <c r="N41" s="25"/>
      <c r="O41" s="68" t="s">
        <v>113</v>
      </c>
      <c r="P41" s="69">
        <v>33</v>
      </c>
      <c r="Q41" s="69">
        <v>26</v>
      </c>
      <c r="R41" s="69">
        <v>60</v>
      </c>
      <c r="T41" s="88" t="s">
        <v>150</v>
      </c>
      <c r="U41" s="18">
        <v>10736</v>
      </c>
      <c r="V41" s="18">
        <v>10973</v>
      </c>
      <c r="W41" s="18">
        <v>21708</v>
      </c>
    </row>
    <row r="42" spans="1:23" x14ac:dyDescent="0.25">
      <c r="A42" s="109" t="s">
        <v>92</v>
      </c>
      <c r="B42" s="107">
        <f>B38+SUM(B40:B41)</f>
        <v>1533</v>
      </c>
      <c r="C42" s="107">
        <f t="shared" ref="C42:H42" si="2">C38+SUM(C40:C41)</f>
        <v>2016</v>
      </c>
      <c r="D42" s="107">
        <f t="shared" si="2"/>
        <v>5364</v>
      </c>
      <c r="E42" s="107">
        <f t="shared" si="2"/>
        <v>3690</v>
      </c>
      <c r="F42" s="107">
        <f t="shared" si="2"/>
        <v>8525</v>
      </c>
      <c r="G42" s="107">
        <f t="shared" si="2"/>
        <v>21128</v>
      </c>
      <c r="H42" s="110">
        <f t="shared" si="2"/>
        <v>19595</v>
      </c>
      <c r="L42" s="18"/>
      <c r="M42" s="18"/>
      <c r="N42" s="18"/>
      <c r="O42" s="70" t="s">
        <v>114</v>
      </c>
      <c r="P42" s="71">
        <v>174</v>
      </c>
      <c r="Q42" s="71">
        <v>130</v>
      </c>
      <c r="R42" s="71">
        <v>300</v>
      </c>
      <c r="T42" s="88" t="s">
        <v>151</v>
      </c>
      <c r="U42" s="18">
        <v>1698</v>
      </c>
      <c r="V42" s="18">
        <v>2010</v>
      </c>
      <c r="W42" s="18">
        <v>3707</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11001</v>
      </c>
      <c r="V44" s="18">
        <v>11483</v>
      </c>
      <c r="W44" s="18">
        <v>22490</v>
      </c>
    </row>
    <row r="45" spans="1:23" x14ac:dyDescent="0.25">
      <c r="A45" s="114" t="s">
        <v>126</v>
      </c>
      <c r="B45" s="103">
        <f>SUM(W14:W24)</f>
        <v>26776</v>
      </c>
      <c r="C45" s="103"/>
      <c r="D45" s="103"/>
      <c r="E45" s="112"/>
      <c r="F45" s="113"/>
      <c r="G45" s="103"/>
      <c r="H45" s="105"/>
      <c r="L45" s="18"/>
      <c r="M45" s="18"/>
      <c r="N45" s="18"/>
      <c r="O45" s="68" t="s">
        <v>116</v>
      </c>
      <c r="P45" s="69">
        <v>11</v>
      </c>
      <c r="Q45" s="69">
        <v>12</v>
      </c>
      <c r="R45" s="69">
        <v>18</v>
      </c>
      <c r="T45" s="10"/>
      <c r="U45" s="39"/>
      <c r="V45" s="39"/>
      <c r="W45" s="39"/>
    </row>
    <row r="46" spans="1:23" x14ac:dyDescent="0.25">
      <c r="A46" s="106" t="s">
        <v>74</v>
      </c>
      <c r="B46" s="107">
        <f>SUM(W16:W24)</f>
        <v>21134</v>
      </c>
      <c r="C46" s="107"/>
      <c r="D46" s="107"/>
      <c r="E46" s="115"/>
      <c r="F46" s="115"/>
      <c r="G46" s="107"/>
      <c r="H46" s="110"/>
      <c r="L46" s="27"/>
      <c r="M46" s="27"/>
      <c r="N46" s="27"/>
      <c r="O46" s="68" t="s">
        <v>117</v>
      </c>
      <c r="P46" s="69">
        <v>7</v>
      </c>
      <c r="Q46" s="69">
        <v>5</v>
      </c>
      <c r="R46" s="69">
        <v>9</v>
      </c>
      <c r="T46" s="41" t="s">
        <v>153</v>
      </c>
      <c r="U46" s="39"/>
      <c r="V46" s="39"/>
      <c r="W46" s="39"/>
    </row>
    <row r="47" spans="1:23" x14ac:dyDescent="0.25">
      <c r="A47" s="106" t="s">
        <v>75</v>
      </c>
      <c r="B47" s="104">
        <f>SUM(W17:W24)</f>
        <v>19443</v>
      </c>
      <c r="C47" s="104"/>
      <c r="D47" s="104"/>
      <c r="E47" s="115"/>
      <c r="F47" s="115"/>
      <c r="G47" s="104"/>
      <c r="H47" s="116"/>
      <c r="L47" s="27"/>
      <c r="M47" s="27"/>
      <c r="N47" s="27"/>
      <c r="O47" s="68" t="s">
        <v>118</v>
      </c>
      <c r="P47" s="69">
        <v>3</v>
      </c>
      <c r="Q47" s="69">
        <v>0</v>
      </c>
      <c r="R47" s="69">
        <v>3</v>
      </c>
      <c r="T47" s="8" t="s">
        <v>154</v>
      </c>
      <c r="U47" s="39"/>
      <c r="V47" s="39"/>
      <c r="W47" s="39"/>
    </row>
    <row r="48" spans="1:23" x14ac:dyDescent="0.25">
      <c r="A48" s="117"/>
      <c r="B48" s="104"/>
      <c r="C48" s="104"/>
      <c r="D48" s="104"/>
      <c r="E48" s="115"/>
      <c r="F48" s="115"/>
      <c r="G48" s="104"/>
      <c r="H48" s="116"/>
      <c r="L48" s="27"/>
      <c r="M48" s="27"/>
      <c r="N48" s="27"/>
      <c r="O48" s="70" t="s">
        <v>119</v>
      </c>
      <c r="P48" s="71">
        <v>21</v>
      </c>
      <c r="Q48" s="71">
        <v>15</v>
      </c>
      <c r="R48" s="71">
        <v>35</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4.4577636261472188E-2</v>
      </c>
      <c r="C50" s="53" t="s">
        <v>165</v>
      </c>
      <c r="D50" s="53"/>
      <c r="E50" s="53" t="s">
        <v>166</v>
      </c>
      <c r="F50" s="124">
        <f>R27/(R23+R42+R48)</f>
        <v>9.0840981457201726E-3</v>
      </c>
      <c r="G50" s="53"/>
      <c r="H50" s="122"/>
      <c r="L50" s="25"/>
      <c r="M50" s="25"/>
      <c r="N50" s="25"/>
      <c r="O50" s="56" t="s">
        <v>120</v>
      </c>
      <c r="P50" s="69">
        <v>369</v>
      </c>
      <c r="Q50" s="69">
        <v>528</v>
      </c>
      <c r="R50" s="69">
        <v>895</v>
      </c>
      <c r="T50" s="8" t="s">
        <v>157</v>
      </c>
      <c r="U50" s="39"/>
      <c r="V50" s="39"/>
      <c r="W50" s="39"/>
    </row>
    <row r="51" spans="1:23" x14ac:dyDescent="0.25">
      <c r="A51" s="123" t="s">
        <v>98</v>
      </c>
      <c r="B51" s="124">
        <f>(R12+R27+R40+R46)/(R23+R42+R48)</f>
        <v>9.2152088406068547E-2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468</v>
      </c>
      <c r="Q52" s="69">
        <v>795</v>
      </c>
      <c r="R52" s="69">
        <v>1263</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6.9192114418245076E-2</v>
      </c>
      <c r="D54" s="125"/>
      <c r="E54" s="125"/>
      <c r="F54" s="125"/>
      <c r="G54" s="125"/>
      <c r="H54" s="126"/>
      <c r="O54" s="56" t="s">
        <v>122</v>
      </c>
      <c r="P54" s="69">
        <v>46</v>
      </c>
      <c r="Q54" s="69">
        <v>51</v>
      </c>
      <c r="R54" s="69">
        <v>96</v>
      </c>
      <c r="T54" s="91" t="s">
        <v>161</v>
      </c>
      <c r="U54" s="90"/>
      <c r="V54" s="90"/>
      <c r="W54" s="90"/>
    </row>
    <row r="55" spans="1:23" x14ac:dyDescent="0.25">
      <c r="A55" s="128" t="s">
        <v>169</v>
      </c>
      <c r="B55" s="125"/>
      <c r="C55" s="132">
        <f>R50/B46</f>
        <v>4.2348821803728592E-2</v>
      </c>
      <c r="D55" s="125"/>
      <c r="E55" s="125"/>
      <c r="F55" s="125"/>
      <c r="G55" s="125"/>
      <c r="H55" s="126"/>
      <c r="T55" s="8" t="s">
        <v>162</v>
      </c>
      <c r="U55" s="90"/>
      <c r="V55" s="90"/>
      <c r="W55" s="90"/>
    </row>
    <row r="56" spans="1:23" x14ac:dyDescent="0.25">
      <c r="A56" s="128" t="s">
        <v>170</v>
      </c>
      <c r="B56" s="125"/>
      <c r="C56" s="132">
        <f>R50/B47</f>
        <v>4.6031990947898983E-2</v>
      </c>
      <c r="D56" s="125"/>
      <c r="E56" s="125"/>
      <c r="F56" s="125"/>
      <c r="G56" s="125"/>
      <c r="H56" s="126"/>
      <c r="O56" s="75" t="s">
        <v>31</v>
      </c>
      <c r="P56" s="76">
        <v>6762</v>
      </c>
      <c r="Q56" s="76">
        <v>6169</v>
      </c>
      <c r="R56" s="76">
        <v>12935</v>
      </c>
      <c r="T56" s="8" t="s">
        <v>163</v>
      </c>
      <c r="U56" s="90"/>
      <c r="V56" s="90"/>
      <c r="W56" s="90"/>
    </row>
    <row r="57" spans="1:23" ht="15.75" thickBot="1" x14ac:dyDescent="0.3">
      <c r="A57" s="129" t="s">
        <v>171</v>
      </c>
      <c r="B57" s="130"/>
      <c r="C57" s="133">
        <f>R50/B45</f>
        <v>3.3425455631909171E-2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516173E2-6ACC-4CF5-871E-84F79B7EB67E}"/>
    <hyperlink ref="J3" r:id="rId1" tooltip="Personal Income" xr:uid="{A0F76BEB-C61C-494A-9FC9-B308119A1AD7}"/>
    <hyperlink ref="K4" r:id="rId2" tooltip="Age" xr:uid="{AFF206C5-B6FF-468D-B4E8-EADF9E960375}"/>
    <hyperlink ref="K5" r:id="rId3" tooltip="Sex" xr:uid="{BB655B74-F238-4D7A-806E-A0F12F10CE02}"/>
    <hyperlink ref="K1" location="'List of Tables (1) '!A1" tooltip="List of tables" display="List of tables" xr:uid="{CEE2F1CC-1DFD-434B-97FD-A372671507B7}"/>
    <hyperlink ref="R3" r:id="rId4" tooltip="Method of Travel to Work" xr:uid="{67EE38B5-8AA0-44B0-85C5-FA7391EB0122}"/>
    <hyperlink ref="R4" r:id="rId5" tooltip="Sex" xr:uid="{438ACECF-4632-4F78-95F9-C5476D659576}"/>
    <hyperlink ref="R1" location="'List of Tables (1) '!A1" tooltip="List of tables" display="List of tables" xr:uid="{559F2F86-1AEE-4D15-8CE3-F665650AB17F}"/>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A0A3-0A17-4028-A8EA-04CFE8AAE05A}">
  <dimension ref="A1:W70"/>
  <sheetViews>
    <sheetView workbookViewId="0">
      <selection activeCell="A36" sqref="A36:H57"/>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176</v>
      </c>
      <c r="B2" s="10"/>
      <c r="C2" s="10"/>
      <c r="D2" s="10"/>
      <c r="J2" s="33"/>
      <c r="K2" s="6" t="s">
        <v>3</v>
      </c>
      <c r="L2" s="3"/>
      <c r="M2" s="3"/>
      <c r="N2" s="6"/>
      <c r="O2" s="57" t="s">
        <v>176</v>
      </c>
      <c r="P2" s="55"/>
      <c r="Q2" s="58"/>
      <c r="R2" s="6" t="s">
        <v>3</v>
      </c>
      <c r="T2" s="5" t="s">
        <v>176</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584</v>
      </c>
      <c r="Q11" s="69">
        <v>625</v>
      </c>
      <c r="R11" s="69">
        <v>1208</v>
      </c>
      <c r="T11" s="1" t="s">
        <v>128</v>
      </c>
      <c r="U11" s="18">
        <v>45294</v>
      </c>
      <c r="V11" s="18">
        <v>44887</v>
      </c>
      <c r="W11" s="18">
        <v>90184</v>
      </c>
    </row>
    <row r="12" spans="1:23" x14ac:dyDescent="0.25">
      <c r="A12" s="42"/>
      <c r="B12" s="10"/>
      <c r="C12" s="10"/>
      <c r="D12" s="10"/>
      <c r="E12" s="10"/>
      <c r="F12" s="10"/>
      <c r="G12" s="10"/>
      <c r="H12" s="10"/>
      <c r="I12" s="10"/>
      <c r="J12" s="10"/>
      <c r="K12" s="10"/>
      <c r="L12" s="18"/>
      <c r="M12" s="18"/>
      <c r="N12" s="18"/>
      <c r="O12" s="68" t="s">
        <v>98</v>
      </c>
      <c r="P12" s="69">
        <v>775</v>
      </c>
      <c r="Q12" s="69">
        <v>717</v>
      </c>
      <c r="R12" s="69">
        <v>1490</v>
      </c>
      <c r="T12" s="1"/>
      <c r="U12" s="39"/>
      <c r="V12" s="39"/>
      <c r="W12" s="39"/>
    </row>
    <row r="13" spans="1:23" x14ac:dyDescent="0.25">
      <c r="A13" s="38" t="s">
        <v>55</v>
      </c>
      <c r="B13" s="39">
        <v>3255</v>
      </c>
      <c r="C13" s="39">
        <v>1802</v>
      </c>
      <c r="D13" s="39">
        <v>1864</v>
      </c>
      <c r="E13" s="39">
        <v>1276</v>
      </c>
      <c r="F13" s="39">
        <v>977</v>
      </c>
      <c r="G13" s="39">
        <v>1103</v>
      </c>
      <c r="H13" s="39">
        <v>496</v>
      </c>
      <c r="I13" s="39">
        <v>163</v>
      </c>
      <c r="J13" s="39">
        <v>39</v>
      </c>
      <c r="K13" s="39">
        <v>10979</v>
      </c>
      <c r="L13" s="18"/>
      <c r="M13" s="18"/>
      <c r="N13" s="18"/>
      <c r="O13" s="68" t="s">
        <v>99</v>
      </c>
      <c r="P13" s="69">
        <v>9</v>
      </c>
      <c r="Q13" s="69">
        <v>0</v>
      </c>
      <c r="R13" s="69">
        <v>9</v>
      </c>
      <c r="T13" s="1" t="s">
        <v>129</v>
      </c>
      <c r="U13" s="39"/>
      <c r="V13" s="39"/>
      <c r="W13" s="39"/>
    </row>
    <row r="14" spans="1:23" x14ac:dyDescent="0.25">
      <c r="A14" s="38" t="s">
        <v>68</v>
      </c>
      <c r="B14" s="39">
        <v>1265</v>
      </c>
      <c r="C14" s="39">
        <v>707</v>
      </c>
      <c r="D14" s="39">
        <v>362</v>
      </c>
      <c r="E14" s="39">
        <v>361</v>
      </c>
      <c r="F14" s="39">
        <v>257</v>
      </c>
      <c r="G14" s="39">
        <v>351</v>
      </c>
      <c r="H14" s="39">
        <v>246</v>
      </c>
      <c r="I14" s="39">
        <v>87</v>
      </c>
      <c r="J14" s="39">
        <v>23</v>
      </c>
      <c r="K14" s="39">
        <v>3658</v>
      </c>
      <c r="L14" s="18"/>
      <c r="M14" s="18"/>
      <c r="N14" s="18"/>
      <c r="O14" s="68" t="s">
        <v>100</v>
      </c>
      <c r="P14" s="69">
        <v>9</v>
      </c>
      <c r="Q14" s="69">
        <v>0</v>
      </c>
      <c r="R14" s="69">
        <v>9</v>
      </c>
      <c r="T14" s="87" t="s">
        <v>12</v>
      </c>
      <c r="U14" s="18">
        <v>2585</v>
      </c>
      <c r="V14" s="18">
        <v>2497</v>
      </c>
      <c r="W14" s="18">
        <v>5085</v>
      </c>
    </row>
    <row r="15" spans="1:23" x14ac:dyDescent="0.25">
      <c r="A15" s="38" t="s">
        <v>56</v>
      </c>
      <c r="B15" s="39">
        <v>662</v>
      </c>
      <c r="C15" s="39">
        <v>1061</v>
      </c>
      <c r="D15" s="39">
        <v>849</v>
      </c>
      <c r="E15" s="39">
        <v>599</v>
      </c>
      <c r="F15" s="39">
        <v>518</v>
      </c>
      <c r="G15" s="39">
        <v>686</v>
      </c>
      <c r="H15" s="39">
        <v>656</v>
      </c>
      <c r="I15" s="39">
        <v>331</v>
      </c>
      <c r="J15" s="39">
        <v>109</v>
      </c>
      <c r="K15" s="39">
        <v>5469</v>
      </c>
      <c r="L15" s="18"/>
      <c r="M15" s="18"/>
      <c r="N15" s="18"/>
      <c r="O15" s="68" t="s">
        <v>101</v>
      </c>
      <c r="P15" s="69">
        <v>70</v>
      </c>
      <c r="Q15" s="69">
        <v>12</v>
      </c>
      <c r="R15" s="69">
        <v>77</v>
      </c>
      <c r="T15" s="87" t="s">
        <v>130</v>
      </c>
      <c r="U15" s="18">
        <v>5566</v>
      </c>
      <c r="V15" s="18">
        <v>5204</v>
      </c>
      <c r="W15" s="18">
        <v>10766</v>
      </c>
    </row>
    <row r="16" spans="1:23" x14ac:dyDescent="0.25">
      <c r="A16" s="38" t="s">
        <v>57</v>
      </c>
      <c r="B16" s="39">
        <v>231</v>
      </c>
      <c r="C16" s="39">
        <v>777</v>
      </c>
      <c r="D16" s="39">
        <v>739</v>
      </c>
      <c r="E16" s="39">
        <v>450</v>
      </c>
      <c r="F16" s="39">
        <v>456</v>
      </c>
      <c r="G16" s="39">
        <v>539</v>
      </c>
      <c r="H16" s="39">
        <v>1209</v>
      </c>
      <c r="I16" s="39">
        <v>801</v>
      </c>
      <c r="J16" s="39">
        <v>299</v>
      </c>
      <c r="K16" s="39">
        <v>5504</v>
      </c>
      <c r="L16" s="21"/>
      <c r="M16" s="21"/>
      <c r="N16" s="21"/>
      <c r="O16" s="68" t="s">
        <v>102</v>
      </c>
      <c r="P16" s="69">
        <v>15574</v>
      </c>
      <c r="Q16" s="69">
        <v>11884</v>
      </c>
      <c r="R16" s="69">
        <v>27459</v>
      </c>
      <c r="T16" s="87" t="s">
        <v>131</v>
      </c>
      <c r="U16" s="18">
        <v>3291</v>
      </c>
      <c r="V16" s="18">
        <v>2934</v>
      </c>
      <c r="W16" s="18">
        <v>6227</v>
      </c>
    </row>
    <row r="17" spans="1:23" x14ac:dyDescent="0.25">
      <c r="A17" s="38" t="s">
        <v>58</v>
      </c>
      <c r="B17" s="39">
        <v>176</v>
      </c>
      <c r="C17" s="39">
        <v>652</v>
      </c>
      <c r="D17" s="39">
        <v>803</v>
      </c>
      <c r="E17" s="39">
        <v>554</v>
      </c>
      <c r="F17" s="39">
        <v>516</v>
      </c>
      <c r="G17" s="39">
        <v>487</v>
      </c>
      <c r="H17" s="39">
        <v>1008</v>
      </c>
      <c r="I17" s="39">
        <v>761</v>
      </c>
      <c r="J17" s="39">
        <v>350</v>
      </c>
      <c r="K17" s="39">
        <v>5313</v>
      </c>
      <c r="L17" s="18"/>
      <c r="M17" s="18"/>
      <c r="N17" s="18"/>
      <c r="O17" s="68" t="s">
        <v>103</v>
      </c>
      <c r="P17" s="69">
        <v>766</v>
      </c>
      <c r="Q17" s="69">
        <v>1228</v>
      </c>
      <c r="R17" s="69">
        <v>2000</v>
      </c>
      <c r="T17" s="87" t="s">
        <v>29</v>
      </c>
      <c r="U17" s="18">
        <v>4505</v>
      </c>
      <c r="V17" s="18">
        <v>3794</v>
      </c>
      <c r="W17" s="18">
        <v>8294</v>
      </c>
    </row>
    <row r="18" spans="1:23" x14ac:dyDescent="0.25">
      <c r="A18" s="38" t="s">
        <v>59</v>
      </c>
      <c r="B18" s="39">
        <v>155</v>
      </c>
      <c r="C18" s="39">
        <v>649</v>
      </c>
      <c r="D18" s="39">
        <v>960</v>
      </c>
      <c r="E18" s="39">
        <v>719</v>
      </c>
      <c r="F18" s="39">
        <v>662</v>
      </c>
      <c r="G18" s="39">
        <v>627</v>
      </c>
      <c r="H18" s="39">
        <v>726</v>
      </c>
      <c r="I18" s="39">
        <v>329</v>
      </c>
      <c r="J18" s="39">
        <v>156</v>
      </c>
      <c r="K18" s="39">
        <v>4977</v>
      </c>
      <c r="L18" s="18"/>
      <c r="M18" s="18"/>
      <c r="N18" s="18"/>
      <c r="O18" s="68" t="s">
        <v>104</v>
      </c>
      <c r="P18" s="69">
        <v>173</v>
      </c>
      <c r="Q18" s="69">
        <v>6</v>
      </c>
      <c r="R18" s="69">
        <v>179</v>
      </c>
      <c r="T18" s="88" t="s">
        <v>132</v>
      </c>
      <c r="U18" s="18">
        <v>7759</v>
      </c>
      <c r="V18" s="18">
        <v>7159</v>
      </c>
      <c r="W18" s="18">
        <v>14923</v>
      </c>
    </row>
    <row r="19" spans="1:23" x14ac:dyDescent="0.25">
      <c r="A19" s="38" t="s">
        <v>60</v>
      </c>
      <c r="B19" s="39">
        <v>85</v>
      </c>
      <c r="C19" s="39">
        <v>645</v>
      </c>
      <c r="D19" s="39">
        <v>1167</v>
      </c>
      <c r="E19" s="39">
        <v>841</v>
      </c>
      <c r="F19" s="39">
        <v>717</v>
      </c>
      <c r="G19" s="39">
        <v>649</v>
      </c>
      <c r="H19" s="39">
        <v>507</v>
      </c>
      <c r="I19" s="39">
        <v>250</v>
      </c>
      <c r="J19" s="39">
        <v>92</v>
      </c>
      <c r="K19" s="39">
        <v>4942</v>
      </c>
      <c r="L19" s="18"/>
      <c r="M19" s="18"/>
      <c r="N19" s="18"/>
      <c r="O19" s="68" t="s">
        <v>105</v>
      </c>
      <c r="P19" s="69">
        <v>140</v>
      </c>
      <c r="Q19" s="69">
        <v>13</v>
      </c>
      <c r="R19" s="69">
        <v>155</v>
      </c>
      <c r="T19" s="88" t="s">
        <v>133</v>
      </c>
      <c r="U19" s="18">
        <v>6091</v>
      </c>
      <c r="V19" s="18">
        <v>6087</v>
      </c>
      <c r="W19" s="18">
        <v>12177</v>
      </c>
    </row>
    <row r="20" spans="1:23" x14ac:dyDescent="0.25">
      <c r="A20" s="38" t="s">
        <v>61</v>
      </c>
      <c r="B20" s="39">
        <v>40</v>
      </c>
      <c r="C20" s="39">
        <v>593</v>
      </c>
      <c r="D20" s="39">
        <v>1559</v>
      </c>
      <c r="E20" s="39">
        <v>968</v>
      </c>
      <c r="F20" s="39">
        <v>999</v>
      </c>
      <c r="G20" s="39">
        <v>769</v>
      </c>
      <c r="H20" s="39">
        <v>438</v>
      </c>
      <c r="I20" s="39">
        <v>159</v>
      </c>
      <c r="J20" s="39">
        <v>91</v>
      </c>
      <c r="K20" s="39">
        <v>5610</v>
      </c>
      <c r="L20" s="18"/>
      <c r="M20" s="18"/>
      <c r="N20" s="18"/>
      <c r="O20" s="68" t="s">
        <v>106</v>
      </c>
      <c r="P20" s="69">
        <v>336</v>
      </c>
      <c r="Q20" s="69">
        <v>74</v>
      </c>
      <c r="R20" s="69">
        <v>408</v>
      </c>
      <c r="T20" s="88" t="s">
        <v>134</v>
      </c>
      <c r="U20" s="18">
        <v>5557</v>
      </c>
      <c r="V20" s="18">
        <v>5690</v>
      </c>
      <c r="W20" s="18">
        <v>11245</v>
      </c>
    </row>
    <row r="21" spans="1:23" x14ac:dyDescent="0.25">
      <c r="A21" s="38" t="s">
        <v>62</v>
      </c>
      <c r="B21" s="39">
        <v>13</v>
      </c>
      <c r="C21" s="39">
        <v>431</v>
      </c>
      <c r="D21" s="39">
        <v>1833</v>
      </c>
      <c r="E21" s="39">
        <v>1191</v>
      </c>
      <c r="F21" s="39">
        <v>1174</v>
      </c>
      <c r="G21" s="39">
        <v>988</v>
      </c>
      <c r="H21" s="39">
        <v>372</v>
      </c>
      <c r="I21" s="39">
        <v>86</v>
      </c>
      <c r="J21" s="39">
        <v>42</v>
      </c>
      <c r="K21" s="39">
        <v>6136</v>
      </c>
      <c r="L21" s="18"/>
      <c r="M21" s="18"/>
      <c r="N21" s="18"/>
      <c r="O21" s="68" t="s">
        <v>107</v>
      </c>
      <c r="P21" s="69">
        <v>323</v>
      </c>
      <c r="Q21" s="69">
        <v>84</v>
      </c>
      <c r="R21" s="69">
        <v>407</v>
      </c>
      <c r="T21" s="88" t="s">
        <v>135</v>
      </c>
      <c r="U21" s="18">
        <v>4596</v>
      </c>
      <c r="V21" s="18">
        <v>5082</v>
      </c>
      <c r="W21" s="18">
        <v>9681</v>
      </c>
    </row>
    <row r="22" spans="1:23" x14ac:dyDescent="0.25">
      <c r="A22" s="38" t="s">
        <v>63</v>
      </c>
      <c r="B22" s="39">
        <v>3</v>
      </c>
      <c r="C22" s="39">
        <v>247</v>
      </c>
      <c r="D22" s="39">
        <v>1273</v>
      </c>
      <c r="E22" s="39">
        <v>981</v>
      </c>
      <c r="F22" s="39">
        <v>872</v>
      </c>
      <c r="G22" s="39">
        <v>693</v>
      </c>
      <c r="H22" s="39">
        <v>211</v>
      </c>
      <c r="I22" s="39">
        <v>31</v>
      </c>
      <c r="J22" s="39">
        <v>13</v>
      </c>
      <c r="K22" s="39">
        <v>4328</v>
      </c>
      <c r="L22" s="21"/>
      <c r="M22" s="21"/>
      <c r="N22" s="21"/>
      <c r="O22" s="68" t="s">
        <v>108</v>
      </c>
      <c r="P22" s="69">
        <v>270</v>
      </c>
      <c r="Q22" s="69">
        <v>298</v>
      </c>
      <c r="R22" s="69">
        <v>566</v>
      </c>
      <c r="T22" s="88" t="s">
        <v>136</v>
      </c>
      <c r="U22" s="18">
        <v>3319</v>
      </c>
      <c r="V22" s="18">
        <v>3486</v>
      </c>
      <c r="W22" s="18">
        <v>6800</v>
      </c>
    </row>
    <row r="23" spans="1:23" x14ac:dyDescent="0.25">
      <c r="A23" s="38" t="s">
        <v>64</v>
      </c>
      <c r="B23" s="39">
        <v>0</v>
      </c>
      <c r="C23" s="39">
        <v>79</v>
      </c>
      <c r="D23" s="39">
        <v>911</v>
      </c>
      <c r="E23" s="39">
        <v>937</v>
      </c>
      <c r="F23" s="39">
        <v>838</v>
      </c>
      <c r="G23" s="39">
        <v>654</v>
      </c>
      <c r="H23" s="39">
        <v>156</v>
      </c>
      <c r="I23" s="39">
        <v>23</v>
      </c>
      <c r="J23" s="39">
        <v>9</v>
      </c>
      <c r="K23" s="39">
        <v>3615</v>
      </c>
      <c r="L23" s="18"/>
      <c r="M23" s="18"/>
      <c r="N23" s="18"/>
      <c r="O23" s="70" t="s">
        <v>109</v>
      </c>
      <c r="P23" s="71">
        <v>19030</v>
      </c>
      <c r="Q23" s="71">
        <v>14941</v>
      </c>
      <c r="R23" s="71">
        <v>33965</v>
      </c>
      <c r="T23" s="88" t="s">
        <v>137</v>
      </c>
      <c r="U23" s="18">
        <v>1490</v>
      </c>
      <c r="V23" s="18">
        <v>1948</v>
      </c>
      <c r="W23" s="18">
        <v>3445</v>
      </c>
    </row>
    <row r="24" spans="1:23" x14ac:dyDescent="0.25">
      <c r="A24" s="38" t="s">
        <v>65</v>
      </c>
      <c r="B24" s="39">
        <v>0</v>
      </c>
      <c r="C24" s="39">
        <v>45</v>
      </c>
      <c r="D24" s="39">
        <v>580</v>
      </c>
      <c r="E24" s="39">
        <v>763</v>
      </c>
      <c r="F24" s="39">
        <v>699</v>
      </c>
      <c r="G24" s="39">
        <v>482</v>
      </c>
      <c r="H24" s="39">
        <v>102</v>
      </c>
      <c r="I24" s="39">
        <v>7</v>
      </c>
      <c r="J24" s="39">
        <v>9</v>
      </c>
      <c r="K24" s="39">
        <v>2684</v>
      </c>
      <c r="L24" s="18"/>
      <c r="M24" s="18"/>
      <c r="N24" s="18"/>
      <c r="O24" s="72"/>
      <c r="T24" s="88" t="s">
        <v>138</v>
      </c>
      <c r="U24" s="18">
        <v>538</v>
      </c>
      <c r="V24" s="18">
        <v>1006</v>
      </c>
      <c r="W24" s="18">
        <v>1549</v>
      </c>
    </row>
    <row r="25" spans="1:23" x14ac:dyDescent="0.25">
      <c r="A25" s="38" t="s">
        <v>66</v>
      </c>
      <c r="B25" s="39">
        <v>0</v>
      </c>
      <c r="C25" s="39">
        <v>31</v>
      </c>
      <c r="D25" s="39">
        <v>790</v>
      </c>
      <c r="E25" s="39">
        <v>1206</v>
      </c>
      <c r="F25" s="39">
        <v>1204</v>
      </c>
      <c r="G25" s="39">
        <v>772</v>
      </c>
      <c r="H25" s="39">
        <v>144</v>
      </c>
      <c r="I25" s="39">
        <v>30</v>
      </c>
      <c r="J25" s="39">
        <v>9</v>
      </c>
      <c r="K25" s="39">
        <v>4178</v>
      </c>
      <c r="L25" s="18"/>
      <c r="M25" s="18"/>
      <c r="N25" s="18"/>
      <c r="O25" s="56" t="s">
        <v>110</v>
      </c>
      <c r="T25" s="10"/>
      <c r="U25" s="39"/>
      <c r="V25" s="39"/>
      <c r="W25" s="39"/>
    </row>
    <row r="26" spans="1:23" x14ac:dyDescent="0.25">
      <c r="A26" s="38" t="s">
        <v>67</v>
      </c>
      <c r="B26" s="39">
        <v>0</v>
      </c>
      <c r="C26" s="39">
        <v>18</v>
      </c>
      <c r="D26" s="39">
        <v>214</v>
      </c>
      <c r="E26" s="39">
        <v>631</v>
      </c>
      <c r="F26" s="39">
        <v>748</v>
      </c>
      <c r="G26" s="39">
        <v>383</v>
      </c>
      <c r="H26" s="39">
        <v>81</v>
      </c>
      <c r="I26" s="39">
        <v>18</v>
      </c>
      <c r="J26" s="39">
        <v>12</v>
      </c>
      <c r="K26" s="39">
        <v>2108</v>
      </c>
      <c r="L26" s="18"/>
      <c r="M26" s="18"/>
      <c r="N26" s="18"/>
      <c r="O26" s="68" t="s">
        <v>111</v>
      </c>
      <c r="T26" s="10" t="s">
        <v>139</v>
      </c>
      <c r="U26" s="39"/>
      <c r="V26" s="39"/>
      <c r="W26" s="39"/>
    </row>
    <row r="27" spans="1:23" x14ac:dyDescent="0.25">
      <c r="L27" s="18"/>
      <c r="M27" s="18"/>
      <c r="N27" s="18"/>
      <c r="O27" s="73" t="s">
        <v>98</v>
      </c>
      <c r="P27" s="69">
        <v>649</v>
      </c>
      <c r="Q27" s="69">
        <v>594</v>
      </c>
      <c r="R27" s="69">
        <v>1241</v>
      </c>
      <c r="T27" s="88" t="s">
        <v>140</v>
      </c>
      <c r="U27" s="18">
        <v>43243</v>
      </c>
      <c r="V27" s="18">
        <v>43474</v>
      </c>
      <c r="W27" s="18">
        <v>86713</v>
      </c>
    </row>
    <row r="28" spans="1:23" x14ac:dyDescent="0.25">
      <c r="A28" s="10" t="s">
        <v>73</v>
      </c>
      <c r="B28" s="39">
        <v>339</v>
      </c>
      <c r="C28" s="39">
        <v>550</v>
      </c>
      <c r="D28" s="39">
        <v>1017</v>
      </c>
      <c r="E28" s="39">
        <v>694</v>
      </c>
      <c r="F28" s="39">
        <v>615</v>
      </c>
      <c r="G28" s="39">
        <v>499</v>
      </c>
      <c r="H28" s="39">
        <v>439</v>
      </c>
      <c r="I28" s="39">
        <v>374</v>
      </c>
      <c r="J28" s="39">
        <v>303</v>
      </c>
      <c r="K28" s="39">
        <v>4824</v>
      </c>
      <c r="L28" s="21"/>
      <c r="M28" s="21"/>
      <c r="N28" s="21"/>
      <c r="O28" s="73" t="s">
        <v>99</v>
      </c>
      <c r="P28" s="69">
        <v>0</v>
      </c>
      <c r="Q28" s="69">
        <v>0</v>
      </c>
      <c r="R28" s="69">
        <v>0</v>
      </c>
      <c r="T28" s="88" t="s">
        <v>141</v>
      </c>
      <c r="U28" s="18">
        <v>2053</v>
      </c>
      <c r="V28" s="18">
        <v>1416</v>
      </c>
      <c r="W28" s="18">
        <v>3476</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6227</v>
      </c>
      <c r="C30" s="40">
        <v>8294</v>
      </c>
      <c r="D30" s="40">
        <v>14923</v>
      </c>
      <c r="E30" s="40">
        <v>12177</v>
      </c>
      <c r="F30" s="40">
        <v>11245</v>
      </c>
      <c r="G30" s="40">
        <v>9681</v>
      </c>
      <c r="H30" s="40">
        <v>6800</v>
      </c>
      <c r="I30" s="40">
        <v>3445</v>
      </c>
      <c r="J30" s="40">
        <v>1549</v>
      </c>
      <c r="K30" s="40">
        <v>74339</v>
      </c>
      <c r="L30" s="18"/>
      <c r="M30" s="18"/>
      <c r="N30" s="18"/>
      <c r="O30" s="73" t="s">
        <v>102</v>
      </c>
      <c r="P30" s="69">
        <v>229</v>
      </c>
      <c r="Q30" s="69">
        <v>205</v>
      </c>
      <c r="R30" s="69">
        <v>435</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22</v>
      </c>
      <c r="Q31" s="69">
        <v>64</v>
      </c>
      <c r="R31" s="69">
        <v>90</v>
      </c>
      <c r="T31" s="88" t="s">
        <v>143</v>
      </c>
      <c r="U31" s="18">
        <v>411</v>
      </c>
      <c r="V31" s="18">
        <v>452</v>
      </c>
      <c r="W31" s="18">
        <v>859</v>
      </c>
    </row>
    <row r="32" spans="1:23" x14ac:dyDescent="0.25">
      <c r="A32" s="41" t="s">
        <v>69</v>
      </c>
      <c r="L32" s="18"/>
      <c r="M32" s="18"/>
      <c r="N32" s="18"/>
      <c r="O32" s="73" t="s">
        <v>107</v>
      </c>
      <c r="P32" s="69">
        <v>26</v>
      </c>
      <c r="Q32" s="69">
        <v>3</v>
      </c>
      <c r="R32" s="69">
        <v>34</v>
      </c>
      <c r="T32" s="88" t="s">
        <v>144</v>
      </c>
      <c r="U32" s="18">
        <v>11</v>
      </c>
      <c r="V32" s="18">
        <v>5</v>
      </c>
      <c r="W32" s="18">
        <v>14</v>
      </c>
    </row>
    <row r="33" spans="1:23" x14ac:dyDescent="0.25">
      <c r="L33" s="18"/>
      <c r="M33" s="18"/>
      <c r="N33" s="18"/>
      <c r="O33" s="74" t="s">
        <v>31</v>
      </c>
      <c r="P33" s="71">
        <v>929</v>
      </c>
      <c r="Q33" s="71">
        <v>869</v>
      </c>
      <c r="R33" s="71">
        <v>1797</v>
      </c>
      <c r="T33" s="88" t="s">
        <v>145</v>
      </c>
      <c r="U33" s="18">
        <v>3</v>
      </c>
      <c r="V33" s="18">
        <v>12</v>
      </c>
      <c r="W33" s="18">
        <v>18</v>
      </c>
    </row>
    <row r="34" spans="1:23" x14ac:dyDescent="0.25">
      <c r="A34" s="8" t="s">
        <v>70</v>
      </c>
      <c r="L34" s="21"/>
      <c r="M34" s="21"/>
      <c r="N34" s="21"/>
      <c r="O34" s="68" t="s">
        <v>112</v>
      </c>
      <c r="T34" s="23" t="s">
        <v>31</v>
      </c>
      <c r="U34" s="21">
        <v>425</v>
      </c>
      <c r="V34" s="21">
        <v>470</v>
      </c>
      <c r="W34" s="21">
        <v>889</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50</v>
      </c>
      <c r="Q37" s="69">
        <v>51</v>
      </c>
      <c r="R37" s="69">
        <v>104</v>
      </c>
      <c r="T37" s="88" t="s">
        <v>147</v>
      </c>
      <c r="U37" s="18">
        <v>20110</v>
      </c>
      <c r="V37" s="18">
        <v>20200</v>
      </c>
      <c r="W37" s="18">
        <v>40310</v>
      </c>
    </row>
    <row r="38" spans="1:23" x14ac:dyDescent="0.25">
      <c r="A38" s="99" t="s">
        <v>81</v>
      </c>
      <c r="B38" s="103">
        <f>SUM(B28:D28)</f>
        <v>1906</v>
      </c>
      <c r="C38" s="103">
        <f>SUM(B13:D13)</f>
        <v>6921</v>
      </c>
      <c r="D38" s="103">
        <f>SUM(B14:D18)</f>
        <v>10048</v>
      </c>
      <c r="E38" s="104">
        <f>SUM(B19:D21)</f>
        <v>6366</v>
      </c>
      <c r="F38" s="104">
        <f>SUM(B22:D26)</f>
        <v>4191</v>
      </c>
      <c r="G38" s="103">
        <f>SUM(B38:F38)</f>
        <v>29432</v>
      </c>
      <c r="H38" s="105">
        <f>SUM(C38:F38)</f>
        <v>27526</v>
      </c>
      <c r="L38" s="18"/>
      <c r="M38" s="18"/>
      <c r="N38" s="18"/>
      <c r="O38" s="73" t="s">
        <v>103</v>
      </c>
      <c r="P38" s="69">
        <v>33</v>
      </c>
      <c r="Q38" s="69">
        <v>52</v>
      </c>
      <c r="R38" s="69">
        <v>85</v>
      </c>
      <c r="T38" s="88" t="s">
        <v>148</v>
      </c>
      <c r="U38" s="18">
        <v>22859</v>
      </c>
      <c r="V38" s="18">
        <v>22488</v>
      </c>
      <c r="W38" s="18">
        <v>45346</v>
      </c>
    </row>
    <row r="39" spans="1:23" x14ac:dyDescent="0.25">
      <c r="A39" s="99" t="s">
        <v>82</v>
      </c>
      <c r="B39" s="103">
        <f>SUM(C28:D28)</f>
        <v>1567</v>
      </c>
      <c r="C39" s="103">
        <f>SUM(C13:D13)</f>
        <v>3666</v>
      </c>
      <c r="D39" s="103">
        <f>SUM(C14:D18)</f>
        <v>7559</v>
      </c>
      <c r="E39" s="104">
        <f>SUM(C19:D21)</f>
        <v>6228</v>
      </c>
      <c r="F39" s="104">
        <f>SUM(C22:D26)</f>
        <v>4188</v>
      </c>
      <c r="G39" s="103">
        <f t="shared" ref="G39:G41" si="0">SUM(B39:F39)</f>
        <v>23208</v>
      </c>
      <c r="H39" s="105">
        <f t="shared" ref="H39:H41" si="1">SUM(C39:F39)</f>
        <v>21641</v>
      </c>
      <c r="L39" s="18"/>
      <c r="M39" s="18"/>
      <c r="N39" s="18" t="e">
        <f>+H50:H51+H76:H98</f>
        <v>#VALUE!</v>
      </c>
      <c r="O39" s="73" t="s">
        <v>107</v>
      </c>
      <c r="P39" s="69">
        <v>10</v>
      </c>
      <c r="Q39" s="69">
        <v>11</v>
      </c>
      <c r="R39" s="69">
        <v>19</v>
      </c>
      <c r="T39" s="10"/>
      <c r="U39" s="39"/>
      <c r="V39" s="39"/>
      <c r="W39" s="39"/>
    </row>
    <row r="40" spans="1:23" x14ac:dyDescent="0.25">
      <c r="A40" s="106" t="s">
        <v>83</v>
      </c>
      <c r="B40" s="107">
        <f>SUM(E28:F28)</f>
        <v>1309</v>
      </c>
      <c r="C40" s="107">
        <f>SUM(E13:F13)</f>
        <v>2253</v>
      </c>
      <c r="D40" s="107">
        <f>SUM(E14:F18)</f>
        <v>5092</v>
      </c>
      <c r="E40" s="108">
        <f>SUM(E19:F21)</f>
        <v>5890</v>
      </c>
      <c r="F40" s="108">
        <f>SUM(E22:F26)</f>
        <v>8879</v>
      </c>
      <c r="G40" s="103">
        <f t="shared" si="0"/>
        <v>23423</v>
      </c>
      <c r="H40" s="105">
        <f t="shared" si="1"/>
        <v>22114</v>
      </c>
      <c r="L40" s="22"/>
      <c r="M40" s="22"/>
      <c r="N40" s="22"/>
      <c r="O40" s="74" t="s">
        <v>31</v>
      </c>
      <c r="P40" s="71">
        <v>98</v>
      </c>
      <c r="Q40" s="71">
        <v>116</v>
      </c>
      <c r="R40" s="71">
        <v>215</v>
      </c>
      <c r="T40" s="10" t="s">
        <v>149</v>
      </c>
      <c r="U40" s="39"/>
      <c r="V40" s="39"/>
      <c r="W40" s="39"/>
    </row>
    <row r="41" spans="1:23" x14ac:dyDescent="0.25">
      <c r="A41" s="99" t="s">
        <v>84</v>
      </c>
      <c r="B41" s="103">
        <f>SUM(G28:J28)</f>
        <v>1615</v>
      </c>
      <c r="C41" s="103">
        <f>SUM(G13:J13)</f>
        <v>1801</v>
      </c>
      <c r="D41" s="103">
        <f>SUM(G14:J18)</f>
        <v>9781</v>
      </c>
      <c r="E41" s="104">
        <f>SUM(G19:J21)</f>
        <v>4443</v>
      </c>
      <c r="F41" s="104">
        <f>SUM(G22:J26)</f>
        <v>3839</v>
      </c>
      <c r="G41" s="103">
        <f t="shared" si="0"/>
        <v>21479</v>
      </c>
      <c r="H41" s="105">
        <f t="shared" si="1"/>
        <v>19864</v>
      </c>
      <c r="L41" s="25"/>
      <c r="M41" s="25"/>
      <c r="N41" s="25"/>
      <c r="O41" s="68" t="s">
        <v>113</v>
      </c>
      <c r="P41" s="69">
        <v>166</v>
      </c>
      <c r="Q41" s="69">
        <v>92</v>
      </c>
      <c r="R41" s="69">
        <v>263</v>
      </c>
      <c r="T41" s="88" t="s">
        <v>150</v>
      </c>
      <c r="U41" s="18">
        <v>25074</v>
      </c>
      <c r="V41" s="18">
        <v>25016</v>
      </c>
      <c r="W41" s="18">
        <v>50086</v>
      </c>
    </row>
    <row r="42" spans="1:23" x14ac:dyDescent="0.25">
      <c r="A42" s="109" t="s">
        <v>92</v>
      </c>
      <c r="B42" s="107">
        <f>B38+SUM(B40:B41)</f>
        <v>4830</v>
      </c>
      <c r="C42" s="107">
        <f t="shared" ref="C42:H42" si="2">C38+SUM(C40:C41)</f>
        <v>10975</v>
      </c>
      <c r="D42" s="107">
        <f t="shared" si="2"/>
        <v>24921</v>
      </c>
      <c r="E42" s="107">
        <f t="shared" si="2"/>
        <v>16699</v>
      </c>
      <c r="F42" s="107">
        <f t="shared" si="2"/>
        <v>16909</v>
      </c>
      <c r="G42" s="107">
        <f t="shared" si="2"/>
        <v>74334</v>
      </c>
      <c r="H42" s="110">
        <f t="shared" si="2"/>
        <v>69504</v>
      </c>
      <c r="L42" s="18"/>
      <c r="M42" s="18"/>
      <c r="N42" s="18"/>
      <c r="O42" s="70" t="s">
        <v>114</v>
      </c>
      <c r="P42" s="71">
        <v>1190</v>
      </c>
      <c r="Q42" s="71">
        <v>1078</v>
      </c>
      <c r="R42" s="71">
        <v>2270</v>
      </c>
      <c r="T42" s="88" t="s">
        <v>151</v>
      </c>
      <c r="U42" s="18">
        <v>17991</v>
      </c>
      <c r="V42" s="18">
        <v>17821</v>
      </c>
      <c r="W42" s="18">
        <v>35815</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31066</v>
      </c>
      <c r="V44" s="18">
        <v>31492</v>
      </c>
      <c r="W44" s="18">
        <v>62549</v>
      </c>
    </row>
    <row r="45" spans="1:23" x14ac:dyDescent="0.25">
      <c r="A45" s="114" t="s">
        <v>126</v>
      </c>
      <c r="B45" s="103">
        <f>SUM(W14:W24)</f>
        <v>90192</v>
      </c>
      <c r="C45" s="103"/>
      <c r="D45" s="103"/>
      <c r="E45" s="112"/>
      <c r="F45" s="113"/>
      <c r="G45" s="103"/>
      <c r="H45" s="105"/>
      <c r="L45" s="18"/>
      <c r="M45" s="18"/>
      <c r="N45" s="18"/>
      <c r="O45" s="68" t="s">
        <v>116</v>
      </c>
      <c r="P45" s="69">
        <v>128</v>
      </c>
      <c r="Q45" s="69">
        <v>147</v>
      </c>
      <c r="R45" s="69">
        <v>282</v>
      </c>
      <c r="T45" s="10"/>
      <c r="U45" s="39"/>
      <c r="V45" s="39"/>
      <c r="W45" s="39"/>
    </row>
    <row r="46" spans="1:23" x14ac:dyDescent="0.25">
      <c r="A46" s="106" t="s">
        <v>74</v>
      </c>
      <c r="B46" s="107">
        <f>SUM(W16:W24)</f>
        <v>74341</v>
      </c>
      <c r="C46" s="107"/>
      <c r="D46" s="107"/>
      <c r="E46" s="115"/>
      <c r="F46" s="115"/>
      <c r="G46" s="107"/>
      <c r="H46" s="110"/>
      <c r="L46" s="27"/>
      <c r="M46" s="27"/>
      <c r="N46" s="27"/>
      <c r="O46" s="68" t="s">
        <v>117</v>
      </c>
      <c r="P46" s="69">
        <v>8</v>
      </c>
      <c r="Q46" s="69">
        <v>6</v>
      </c>
      <c r="R46" s="69">
        <v>17</v>
      </c>
      <c r="T46" s="41" t="s">
        <v>153</v>
      </c>
      <c r="U46" s="39"/>
      <c r="V46" s="39"/>
      <c r="W46" s="39"/>
    </row>
    <row r="47" spans="1:23" x14ac:dyDescent="0.25">
      <c r="A47" s="106" t="s">
        <v>75</v>
      </c>
      <c r="B47" s="104">
        <f>SUM(W17:W24)</f>
        <v>68114</v>
      </c>
      <c r="C47" s="104"/>
      <c r="D47" s="104"/>
      <c r="E47" s="115"/>
      <c r="F47" s="115"/>
      <c r="G47" s="104"/>
      <c r="H47" s="116"/>
      <c r="L47" s="27"/>
      <c r="M47" s="27"/>
      <c r="N47" s="27"/>
      <c r="O47" s="68" t="s">
        <v>118</v>
      </c>
      <c r="P47" s="69">
        <v>5</v>
      </c>
      <c r="Q47" s="69">
        <v>5</v>
      </c>
      <c r="R47" s="69">
        <v>14</v>
      </c>
      <c r="T47" s="8" t="s">
        <v>154</v>
      </c>
      <c r="U47" s="39"/>
      <c r="V47" s="39"/>
      <c r="W47" s="39"/>
    </row>
    <row r="48" spans="1:23" x14ac:dyDescent="0.25">
      <c r="A48" s="117"/>
      <c r="B48" s="104"/>
      <c r="C48" s="104"/>
      <c r="D48" s="104"/>
      <c r="E48" s="115"/>
      <c r="F48" s="115"/>
      <c r="G48" s="104"/>
      <c r="H48" s="116"/>
      <c r="L48" s="27"/>
      <c r="M48" s="27"/>
      <c r="N48" s="27"/>
      <c r="O48" s="70" t="s">
        <v>119</v>
      </c>
      <c r="P48" s="71">
        <v>150</v>
      </c>
      <c r="Q48" s="71">
        <v>161</v>
      </c>
      <c r="R48" s="71">
        <v>307</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8.9951288927809098E-2</v>
      </c>
      <c r="C50" s="53" t="s">
        <v>165</v>
      </c>
      <c r="D50" s="53"/>
      <c r="E50" s="53" t="s">
        <v>166</v>
      </c>
      <c r="F50" s="124">
        <f>R27/(R23+R42+R48)</f>
        <v>3.3960921679163703E-2</v>
      </c>
      <c r="G50" s="53"/>
      <c r="H50" s="122"/>
      <c r="L50" s="25"/>
      <c r="M50" s="25"/>
      <c r="N50" s="25"/>
      <c r="O50" s="56" t="s">
        <v>120</v>
      </c>
      <c r="P50" s="69">
        <v>519</v>
      </c>
      <c r="Q50" s="69">
        <v>760</v>
      </c>
      <c r="R50" s="69">
        <v>1283</v>
      </c>
      <c r="T50" s="8" t="s">
        <v>157</v>
      </c>
      <c r="U50" s="39"/>
      <c r="V50" s="39"/>
      <c r="W50" s="39"/>
    </row>
    <row r="51" spans="1:23" x14ac:dyDescent="0.25">
      <c r="A51" s="123" t="s">
        <v>98</v>
      </c>
      <c r="B51" s="124">
        <f>(R12+R27+R40+R46)/(R23+R42+R48)</f>
        <v>8.1084779158228884E-2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1711</v>
      </c>
      <c r="Q52" s="69">
        <v>2227</v>
      </c>
      <c r="R52" s="69">
        <v>3933</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3.0450467555893104E-2</v>
      </c>
      <c r="D54" s="125"/>
      <c r="E54" s="125"/>
      <c r="F54" s="125"/>
      <c r="G54" s="125"/>
      <c r="H54" s="126"/>
      <c r="O54" s="56" t="s">
        <v>122</v>
      </c>
      <c r="P54" s="69">
        <v>225</v>
      </c>
      <c r="Q54" s="69">
        <v>144</v>
      </c>
      <c r="R54" s="69">
        <v>371</v>
      </c>
      <c r="T54" s="91" t="s">
        <v>161</v>
      </c>
      <c r="U54" s="90"/>
      <c r="V54" s="90"/>
      <c r="W54" s="90"/>
    </row>
    <row r="55" spans="1:23" x14ac:dyDescent="0.25">
      <c r="A55" s="128" t="s">
        <v>169</v>
      </c>
      <c r="B55" s="125"/>
      <c r="C55" s="132">
        <f>R50/B46</f>
        <v>1.7258309681064284E-2</v>
      </c>
      <c r="D55" s="125"/>
      <c r="E55" s="125"/>
      <c r="F55" s="125"/>
      <c r="G55" s="125"/>
      <c r="H55" s="126"/>
      <c r="T55" s="8" t="s">
        <v>162</v>
      </c>
      <c r="U55" s="90"/>
      <c r="V55" s="90"/>
      <c r="W55" s="90"/>
    </row>
    <row r="56" spans="1:23" x14ac:dyDescent="0.25">
      <c r="A56" s="128" t="s">
        <v>170</v>
      </c>
      <c r="B56" s="125"/>
      <c r="C56" s="132">
        <f>R50/B47</f>
        <v>1.8836068943242211E-2</v>
      </c>
      <c r="D56" s="125"/>
      <c r="E56" s="125"/>
      <c r="F56" s="125"/>
      <c r="G56" s="125"/>
      <c r="H56" s="126"/>
      <c r="O56" s="75" t="s">
        <v>31</v>
      </c>
      <c r="P56" s="76">
        <v>22820</v>
      </c>
      <c r="Q56" s="76">
        <v>19312</v>
      </c>
      <c r="R56" s="76">
        <v>42134</v>
      </c>
      <c r="T56" s="8" t="s">
        <v>163</v>
      </c>
      <c r="U56" s="90"/>
      <c r="V56" s="90"/>
      <c r="W56" s="90"/>
    </row>
    <row r="57" spans="1:23" ht="15.75" thickBot="1" x14ac:dyDescent="0.3">
      <c r="A57" s="129" t="s">
        <v>171</v>
      </c>
      <c r="B57" s="130"/>
      <c r="C57" s="133">
        <f>R50/B45</f>
        <v>1.4225208444207911E-2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98021430-0839-4A7E-BD4D-335BA599C68D}"/>
    <hyperlink ref="J3" r:id="rId1" tooltip="Personal Income" xr:uid="{4DA2A829-C35C-4BAE-A4B4-E9CD25A95434}"/>
    <hyperlink ref="K4" r:id="rId2" tooltip="Age" xr:uid="{F4746531-4054-486D-AC0A-12C9C85F7910}"/>
    <hyperlink ref="K5" r:id="rId3" tooltip="Sex" xr:uid="{2E79D3C3-F616-4761-BB21-252F0784BF80}"/>
    <hyperlink ref="K1" location="'List of Tables (1) '!A1" tooltip="List of tables" display="List of tables" xr:uid="{AA5025CB-E19D-43D6-B11E-D34C3D580D1C}"/>
    <hyperlink ref="R3" r:id="rId4" tooltip="Method of Travel to Work" xr:uid="{CC445344-AE65-4AFA-8F7D-D29DCB20534F}"/>
    <hyperlink ref="R4" r:id="rId5" tooltip="Sex" xr:uid="{55E7B10D-972F-4CBF-8351-F96354B6EB37}"/>
    <hyperlink ref="R1" location="'List of Tables (1) '!A1" tooltip="List of tables" display="List of tables" xr:uid="{6951189F-7EE3-46B7-8972-CB8F561A36A1}"/>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8A416-C1A0-4584-8EE2-F658DDA1B5F2}">
  <dimension ref="A1:W70"/>
  <sheetViews>
    <sheetView workbookViewId="0">
      <selection activeCell="K59" sqref="K59"/>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177</v>
      </c>
      <c r="B2" s="10"/>
      <c r="C2" s="10"/>
      <c r="D2" s="10"/>
      <c r="J2" s="33"/>
      <c r="K2" s="6" t="s">
        <v>3</v>
      </c>
      <c r="L2" s="3"/>
      <c r="M2" s="3"/>
      <c r="N2" s="6"/>
      <c r="O2" s="57" t="s">
        <v>177</v>
      </c>
      <c r="P2" s="55"/>
      <c r="Q2" s="58"/>
      <c r="R2" s="6" t="s">
        <v>3</v>
      </c>
      <c r="T2" s="5" t="s">
        <v>177</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190</v>
      </c>
      <c r="Q11" s="69">
        <v>136</v>
      </c>
      <c r="R11" s="69">
        <v>325</v>
      </c>
      <c r="T11" s="1" t="s">
        <v>128</v>
      </c>
      <c r="U11" s="18">
        <v>4875</v>
      </c>
      <c r="V11" s="18">
        <v>5185</v>
      </c>
      <c r="W11" s="18">
        <v>10054</v>
      </c>
    </row>
    <row r="12" spans="1:23" x14ac:dyDescent="0.25">
      <c r="A12" s="42"/>
      <c r="B12" s="10"/>
      <c r="C12" s="10"/>
      <c r="D12" s="10"/>
      <c r="E12" s="10"/>
      <c r="F12" s="10"/>
      <c r="G12" s="10"/>
      <c r="H12" s="10"/>
      <c r="I12" s="10"/>
      <c r="J12" s="10"/>
      <c r="K12" s="10"/>
      <c r="L12" s="18"/>
      <c r="M12" s="18"/>
      <c r="N12" s="18"/>
      <c r="O12" s="68" t="s">
        <v>98</v>
      </c>
      <c r="P12" s="69">
        <v>105</v>
      </c>
      <c r="Q12" s="69">
        <v>80</v>
      </c>
      <c r="R12" s="69">
        <v>190</v>
      </c>
      <c r="T12" s="1"/>
      <c r="U12" s="39"/>
      <c r="V12" s="39"/>
      <c r="W12" s="39"/>
    </row>
    <row r="13" spans="1:23" x14ac:dyDescent="0.25">
      <c r="A13" s="38" t="s">
        <v>55</v>
      </c>
      <c r="B13" s="39">
        <v>483</v>
      </c>
      <c r="C13" s="39">
        <v>86</v>
      </c>
      <c r="D13" s="39">
        <v>73</v>
      </c>
      <c r="E13" s="39">
        <v>81</v>
      </c>
      <c r="F13" s="39">
        <v>100</v>
      </c>
      <c r="G13" s="39">
        <v>66</v>
      </c>
      <c r="H13" s="39">
        <v>52</v>
      </c>
      <c r="I13" s="39">
        <v>13</v>
      </c>
      <c r="J13" s="39">
        <v>17</v>
      </c>
      <c r="K13" s="39">
        <v>958</v>
      </c>
      <c r="L13" s="18"/>
      <c r="M13" s="18"/>
      <c r="N13" s="18"/>
      <c r="O13" s="68" t="s">
        <v>99</v>
      </c>
      <c r="P13" s="69">
        <v>0</v>
      </c>
      <c r="Q13" s="69">
        <v>0</v>
      </c>
      <c r="R13" s="69">
        <v>0</v>
      </c>
      <c r="T13" s="1" t="s">
        <v>129</v>
      </c>
      <c r="U13" s="39"/>
      <c r="V13" s="39"/>
      <c r="W13" s="39"/>
    </row>
    <row r="14" spans="1:23" x14ac:dyDescent="0.25">
      <c r="A14" s="38" t="s">
        <v>68</v>
      </c>
      <c r="B14" s="39">
        <v>171</v>
      </c>
      <c r="C14" s="39">
        <v>73</v>
      </c>
      <c r="D14" s="39">
        <v>24</v>
      </c>
      <c r="E14" s="39">
        <v>19</v>
      </c>
      <c r="F14" s="39">
        <v>29</v>
      </c>
      <c r="G14" s="39">
        <v>30</v>
      </c>
      <c r="H14" s="39">
        <v>27</v>
      </c>
      <c r="I14" s="39">
        <v>13</v>
      </c>
      <c r="J14" s="39">
        <v>14</v>
      </c>
      <c r="K14" s="39">
        <v>401</v>
      </c>
      <c r="L14" s="18"/>
      <c r="M14" s="18"/>
      <c r="N14" s="18"/>
      <c r="O14" s="68" t="s">
        <v>100</v>
      </c>
      <c r="P14" s="69">
        <v>0</v>
      </c>
      <c r="Q14" s="69">
        <v>0</v>
      </c>
      <c r="R14" s="69">
        <v>0</v>
      </c>
      <c r="T14" s="87" t="s">
        <v>12</v>
      </c>
      <c r="U14" s="18">
        <v>216</v>
      </c>
      <c r="V14" s="18">
        <v>186</v>
      </c>
      <c r="W14" s="18">
        <v>400</v>
      </c>
    </row>
    <row r="15" spans="1:23" x14ac:dyDescent="0.25">
      <c r="A15" s="38" t="s">
        <v>56</v>
      </c>
      <c r="B15" s="39">
        <v>49</v>
      </c>
      <c r="C15" s="39">
        <v>99</v>
      </c>
      <c r="D15" s="39">
        <v>35</v>
      </c>
      <c r="E15" s="39">
        <v>26</v>
      </c>
      <c r="F15" s="39">
        <v>29</v>
      </c>
      <c r="G15" s="39">
        <v>42</v>
      </c>
      <c r="H15" s="39">
        <v>45</v>
      </c>
      <c r="I15" s="39">
        <v>39</v>
      </c>
      <c r="J15" s="39">
        <v>11</v>
      </c>
      <c r="K15" s="39">
        <v>368</v>
      </c>
      <c r="L15" s="18"/>
      <c r="M15" s="18"/>
      <c r="N15" s="18"/>
      <c r="O15" s="68" t="s">
        <v>101</v>
      </c>
      <c r="P15" s="69">
        <v>3</v>
      </c>
      <c r="Q15" s="69">
        <v>3</v>
      </c>
      <c r="R15" s="69">
        <v>8</v>
      </c>
      <c r="T15" s="87" t="s">
        <v>130</v>
      </c>
      <c r="U15" s="18">
        <v>660</v>
      </c>
      <c r="V15" s="18">
        <v>540</v>
      </c>
      <c r="W15" s="18">
        <v>1198</v>
      </c>
    </row>
    <row r="16" spans="1:23" x14ac:dyDescent="0.25">
      <c r="A16" s="38" t="s">
        <v>57</v>
      </c>
      <c r="B16" s="39">
        <v>22</v>
      </c>
      <c r="C16" s="39">
        <v>58</v>
      </c>
      <c r="D16" s="39">
        <v>34</v>
      </c>
      <c r="E16" s="39">
        <v>29</v>
      </c>
      <c r="F16" s="39">
        <v>33</v>
      </c>
      <c r="G16" s="39">
        <v>43</v>
      </c>
      <c r="H16" s="39">
        <v>54</v>
      </c>
      <c r="I16" s="39">
        <v>60</v>
      </c>
      <c r="J16" s="39">
        <v>38</v>
      </c>
      <c r="K16" s="39">
        <v>380</v>
      </c>
      <c r="L16" s="21"/>
      <c r="M16" s="21"/>
      <c r="N16" s="21"/>
      <c r="O16" s="68" t="s">
        <v>102</v>
      </c>
      <c r="P16" s="69">
        <v>1326</v>
      </c>
      <c r="Q16" s="69">
        <v>1136</v>
      </c>
      <c r="R16" s="69">
        <v>2463</v>
      </c>
      <c r="T16" s="87" t="s">
        <v>131</v>
      </c>
      <c r="U16" s="18">
        <v>485</v>
      </c>
      <c r="V16" s="18">
        <v>332</v>
      </c>
      <c r="W16" s="18">
        <v>811</v>
      </c>
    </row>
    <row r="17" spans="1:23" x14ac:dyDescent="0.25">
      <c r="A17" s="38" t="s">
        <v>58</v>
      </c>
      <c r="B17" s="39">
        <v>11</v>
      </c>
      <c r="C17" s="39">
        <v>47</v>
      </c>
      <c r="D17" s="39">
        <v>48</v>
      </c>
      <c r="E17" s="39">
        <v>35</v>
      </c>
      <c r="F17" s="39">
        <v>34</v>
      </c>
      <c r="G17" s="39">
        <v>47</v>
      </c>
      <c r="H17" s="39">
        <v>80</v>
      </c>
      <c r="I17" s="39">
        <v>77</v>
      </c>
      <c r="J17" s="39">
        <v>52</v>
      </c>
      <c r="K17" s="39">
        <v>427</v>
      </c>
      <c r="L17" s="18"/>
      <c r="M17" s="18"/>
      <c r="N17" s="18"/>
      <c r="O17" s="68" t="s">
        <v>103</v>
      </c>
      <c r="P17" s="69">
        <v>72</v>
      </c>
      <c r="Q17" s="69">
        <v>109</v>
      </c>
      <c r="R17" s="69">
        <v>175</v>
      </c>
      <c r="T17" s="87" t="s">
        <v>29</v>
      </c>
      <c r="U17" s="18">
        <v>357</v>
      </c>
      <c r="V17" s="18">
        <v>304</v>
      </c>
      <c r="W17" s="18">
        <v>662</v>
      </c>
    </row>
    <row r="18" spans="1:23" x14ac:dyDescent="0.25">
      <c r="A18" s="38" t="s">
        <v>59</v>
      </c>
      <c r="B18" s="39">
        <v>9</v>
      </c>
      <c r="C18" s="39">
        <v>51</v>
      </c>
      <c r="D18" s="39">
        <v>53</v>
      </c>
      <c r="E18" s="39">
        <v>39</v>
      </c>
      <c r="F18" s="39">
        <v>55</v>
      </c>
      <c r="G18" s="39">
        <v>50</v>
      </c>
      <c r="H18" s="39">
        <v>81</v>
      </c>
      <c r="I18" s="39">
        <v>75</v>
      </c>
      <c r="J18" s="39">
        <v>40</v>
      </c>
      <c r="K18" s="39">
        <v>453</v>
      </c>
      <c r="L18" s="18"/>
      <c r="M18" s="18"/>
      <c r="N18" s="18"/>
      <c r="O18" s="68" t="s">
        <v>104</v>
      </c>
      <c r="P18" s="69">
        <v>7</v>
      </c>
      <c r="Q18" s="69">
        <v>0</v>
      </c>
      <c r="R18" s="69">
        <v>7</v>
      </c>
      <c r="T18" s="88" t="s">
        <v>132</v>
      </c>
      <c r="U18" s="18">
        <v>563</v>
      </c>
      <c r="V18" s="18">
        <v>569</v>
      </c>
      <c r="W18" s="18">
        <v>1135</v>
      </c>
    </row>
    <row r="19" spans="1:23" x14ac:dyDescent="0.25">
      <c r="A19" s="38" t="s">
        <v>60</v>
      </c>
      <c r="B19" s="39">
        <v>0</v>
      </c>
      <c r="C19" s="39">
        <v>42</v>
      </c>
      <c r="D19" s="39">
        <v>52</v>
      </c>
      <c r="E19" s="39">
        <v>24</v>
      </c>
      <c r="F19" s="39">
        <v>52</v>
      </c>
      <c r="G19" s="39">
        <v>48</v>
      </c>
      <c r="H19" s="39">
        <v>77</v>
      </c>
      <c r="I19" s="39">
        <v>77</v>
      </c>
      <c r="J19" s="39">
        <v>30</v>
      </c>
      <c r="K19" s="39">
        <v>409</v>
      </c>
      <c r="L19" s="18"/>
      <c r="M19" s="18"/>
      <c r="N19" s="18"/>
      <c r="O19" s="68" t="s">
        <v>105</v>
      </c>
      <c r="P19" s="69">
        <v>18</v>
      </c>
      <c r="Q19" s="69">
        <v>9</v>
      </c>
      <c r="R19" s="69">
        <v>26</v>
      </c>
      <c r="T19" s="88" t="s">
        <v>133</v>
      </c>
      <c r="U19" s="18">
        <v>503</v>
      </c>
      <c r="V19" s="18">
        <v>535</v>
      </c>
      <c r="W19" s="18">
        <v>1040</v>
      </c>
    </row>
    <row r="20" spans="1:23" x14ac:dyDescent="0.25">
      <c r="A20" s="38" t="s">
        <v>61</v>
      </c>
      <c r="B20" s="39">
        <v>3</v>
      </c>
      <c r="C20" s="39">
        <v>48</v>
      </c>
      <c r="D20" s="39">
        <v>90</v>
      </c>
      <c r="E20" s="39">
        <v>48</v>
      </c>
      <c r="F20" s="39">
        <v>70</v>
      </c>
      <c r="G20" s="39">
        <v>71</v>
      </c>
      <c r="H20" s="39">
        <v>89</v>
      </c>
      <c r="I20" s="39">
        <v>50</v>
      </c>
      <c r="J20" s="39">
        <v>34</v>
      </c>
      <c r="K20" s="39">
        <v>509</v>
      </c>
      <c r="L20" s="18"/>
      <c r="M20" s="18"/>
      <c r="N20" s="18"/>
      <c r="O20" s="68" t="s">
        <v>106</v>
      </c>
      <c r="P20" s="69">
        <v>86</v>
      </c>
      <c r="Q20" s="69">
        <v>29</v>
      </c>
      <c r="R20" s="69">
        <v>111</v>
      </c>
      <c r="T20" s="88" t="s">
        <v>134</v>
      </c>
      <c r="U20" s="18">
        <v>586</v>
      </c>
      <c r="V20" s="18">
        <v>736</v>
      </c>
      <c r="W20" s="18">
        <v>1320</v>
      </c>
    </row>
    <row r="21" spans="1:23" x14ac:dyDescent="0.25">
      <c r="A21" s="38" t="s">
        <v>62</v>
      </c>
      <c r="B21" s="39">
        <v>0</v>
      </c>
      <c r="C21" s="39">
        <v>38</v>
      </c>
      <c r="D21" s="39">
        <v>101</v>
      </c>
      <c r="E21" s="39">
        <v>62</v>
      </c>
      <c r="F21" s="39">
        <v>67</v>
      </c>
      <c r="G21" s="39">
        <v>92</v>
      </c>
      <c r="H21" s="39">
        <v>81</v>
      </c>
      <c r="I21" s="39">
        <v>56</v>
      </c>
      <c r="J21" s="39">
        <v>38</v>
      </c>
      <c r="K21" s="39">
        <v>538</v>
      </c>
      <c r="L21" s="18"/>
      <c r="M21" s="18"/>
      <c r="N21" s="18"/>
      <c r="O21" s="68" t="s">
        <v>107</v>
      </c>
      <c r="P21" s="69">
        <v>21</v>
      </c>
      <c r="Q21" s="69">
        <v>16</v>
      </c>
      <c r="R21" s="69">
        <v>36</v>
      </c>
      <c r="T21" s="88" t="s">
        <v>135</v>
      </c>
      <c r="U21" s="18">
        <v>551</v>
      </c>
      <c r="V21" s="18">
        <v>634</v>
      </c>
      <c r="W21" s="18">
        <v>1190</v>
      </c>
    </row>
    <row r="22" spans="1:23" x14ac:dyDescent="0.25">
      <c r="A22" s="38" t="s">
        <v>63</v>
      </c>
      <c r="B22" s="39">
        <v>0</v>
      </c>
      <c r="C22" s="39">
        <v>35</v>
      </c>
      <c r="D22" s="39">
        <v>108</v>
      </c>
      <c r="E22" s="39">
        <v>53</v>
      </c>
      <c r="F22" s="39">
        <v>79</v>
      </c>
      <c r="G22" s="39">
        <v>73</v>
      </c>
      <c r="H22" s="39">
        <v>69</v>
      </c>
      <c r="I22" s="39">
        <v>29</v>
      </c>
      <c r="J22" s="39">
        <v>32</v>
      </c>
      <c r="K22" s="39">
        <v>474</v>
      </c>
      <c r="L22" s="21"/>
      <c r="M22" s="21"/>
      <c r="N22" s="21"/>
      <c r="O22" s="68" t="s">
        <v>108</v>
      </c>
      <c r="P22" s="69">
        <v>103</v>
      </c>
      <c r="Q22" s="69">
        <v>111</v>
      </c>
      <c r="R22" s="69">
        <v>216</v>
      </c>
      <c r="T22" s="88" t="s">
        <v>136</v>
      </c>
      <c r="U22" s="18">
        <v>489</v>
      </c>
      <c r="V22" s="18">
        <v>595</v>
      </c>
      <c r="W22" s="18">
        <v>1087</v>
      </c>
    </row>
    <row r="23" spans="1:23" x14ac:dyDescent="0.25">
      <c r="A23" s="38" t="s">
        <v>64</v>
      </c>
      <c r="B23" s="39">
        <v>0</v>
      </c>
      <c r="C23" s="39">
        <v>17</v>
      </c>
      <c r="D23" s="39">
        <v>110</v>
      </c>
      <c r="E23" s="39">
        <v>50</v>
      </c>
      <c r="F23" s="39">
        <v>86</v>
      </c>
      <c r="G23" s="39">
        <v>83</v>
      </c>
      <c r="H23" s="39">
        <v>41</v>
      </c>
      <c r="I23" s="39">
        <v>34</v>
      </c>
      <c r="J23" s="39">
        <v>18</v>
      </c>
      <c r="K23" s="39">
        <v>438</v>
      </c>
      <c r="L23" s="18"/>
      <c r="M23" s="18"/>
      <c r="N23" s="18"/>
      <c r="O23" s="70" t="s">
        <v>109</v>
      </c>
      <c r="P23" s="71">
        <v>1938</v>
      </c>
      <c r="Q23" s="71">
        <v>1626</v>
      </c>
      <c r="R23" s="71">
        <v>3558</v>
      </c>
      <c r="T23" s="88" t="s">
        <v>137</v>
      </c>
      <c r="U23" s="18">
        <v>318</v>
      </c>
      <c r="V23" s="18">
        <v>436</v>
      </c>
      <c r="W23" s="18">
        <v>757</v>
      </c>
    </row>
    <row r="24" spans="1:23" x14ac:dyDescent="0.25">
      <c r="A24" s="38" t="s">
        <v>65</v>
      </c>
      <c r="B24" s="39">
        <v>0</v>
      </c>
      <c r="C24" s="39">
        <v>3</v>
      </c>
      <c r="D24" s="39">
        <v>83</v>
      </c>
      <c r="E24" s="39">
        <v>61</v>
      </c>
      <c r="F24" s="39">
        <v>58</v>
      </c>
      <c r="G24" s="39">
        <v>60</v>
      </c>
      <c r="H24" s="39">
        <v>50</v>
      </c>
      <c r="I24" s="39">
        <v>18</v>
      </c>
      <c r="J24" s="39">
        <v>17</v>
      </c>
      <c r="K24" s="39">
        <v>353</v>
      </c>
      <c r="L24" s="18"/>
      <c r="M24" s="18"/>
      <c r="N24" s="18"/>
      <c r="O24" s="72"/>
      <c r="T24" s="88" t="s">
        <v>138</v>
      </c>
      <c r="U24" s="18">
        <v>139</v>
      </c>
      <c r="V24" s="18">
        <v>317</v>
      </c>
      <c r="W24" s="18">
        <v>461</v>
      </c>
    </row>
    <row r="25" spans="1:23" x14ac:dyDescent="0.25">
      <c r="A25" s="38" t="s">
        <v>66</v>
      </c>
      <c r="B25" s="39">
        <v>0</v>
      </c>
      <c r="C25" s="39">
        <v>3</v>
      </c>
      <c r="D25" s="39">
        <v>133</v>
      </c>
      <c r="E25" s="39">
        <v>135</v>
      </c>
      <c r="F25" s="39">
        <v>150</v>
      </c>
      <c r="G25" s="39">
        <v>130</v>
      </c>
      <c r="H25" s="39">
        <v>88</v>
      </c>
      <c r="I25" s="39">
        <v>65</v>
      </c>
      <c r="J25" s="39">
        <v>24</v>
      </c>
      <c r="K25" s="39">
        <v>728</v>
      </c>
      <c r="L25" s="18"/>
      <c r="M25" s="18"/>
      <c r="N25" s="18"/>
      <c r="O25" s="56" t="s">
        <v>110</v>
      </c>
      <c r="T25" s="10"/>
      <c r="U25" s="39"/>
      <c r="V25" s="39"/>
      <c r="W25" s="39"/>
    </row>
    <row r="26" spans="1:23" x14ac:dyDescent="0.25">
      <c r="A26" s="38" t="s">
        <v>67</v>
      </c>
      <c r="B26" s="39">
        <v>3</v>
      </c>
      <c r="C26" s="39">
        <v>4</v>
      </c>
      <c r="D26" s="39">
        <v>69</v>
      </c>
      <c r="E26" s="39">
        <v>271</v>
      </c>
      <c r="F26" s="39">
        <v>382</v>
      </c>
      <c r="G26" s="39">
        <v>239</v>
      </c>
      <c r="H26" s="39">
        <v>135</v>
      </c>
      <c r="I26" s="39">
        <v>55</v>
      </c>
      <c r="J26" s="39">
        <v>22</v>
      </c>
      <c r="K26" s="39">
        <v>1173</v>
      </c>
      <c r="L26" s="18"/>
      <c r="M26" s="18"/>
      <c r="N26" s="18"/>
      <c r="O26" s="68" t="s">
        <v>111</v>
      </c>
      <c r="T26" s="10" t="s">
        <v>139</v>
      </c>
      <c r="U26" s="39"/>
      <c r="V26" s="39"/>
      <c r="W26" s="39"/>
    </row>
    <row r="27" spans="1:23" x14ac:dyDescent="0.25">
      <c r="L27" s="18"/>
      <c r="M27" s="18"/>
      <c r="N27" s="18"/>
      <c r="O27" s="73" t="s">
        <v>98</v>
      </c>
      <c r="P27" s="69">
        <v>14</v>
      </c>
      <c r="Q27" s="69">
        <v>12</v>
      </c>
      <c r="R27" s="69">
        <v>27</v>
      </c>
      <c r="T27" s="88" t="s">
        <v>140</v>
      </c>
      <c r="U27" s="18">
        <v>4615</v>
      </c>
      <c r="V27" s="18">
        <v>4957</v>
      </c>
      <c r="W27" s="18">
        <v>9578</v>
      </c>
    </row>
    <row r="28" spans="1:23" x14ac:dyDescent="0.25">
      <c r="A28" s="10" t="s">
        <v>73</v>
      </c>
      <c r="B28" s="39">
        <v>54</v>
      </c>
      <c r="C28" s="39">
        <v>54</v>
      </c>
      <c r="D28" s="39">
        <v>122</v>
      </c>
      <c r="E28" s="39">
        <v>100</v>
      </c>
      <c r="F28" s="39">
        <v>108</v>
      </c>
      <c r="G28" s="39">
        <v>120</v>
      </c>
      <c r="H28" s="39">
        <v>120</v>
      </c>
      <c r="I28" s="39">
        <v>100</v>
      </c>
      <c r="J28" s="39">
        <v>77</v>
      </c>
      <c r="K28" s="39">
        <v>849</v>
      </c>
      <c r="L28" s="21"/>
      <c r="M28" s="21"/>
      <c r="N28" s="21"/>
      <c r="O28" s="73" t="s">
        <v>99</v>
      </c>
      <c r="P28" s="69">
        <v>0</v>
      </c>
      <c r="Q28" s="69">
        <v>0</v>
      </c>
      <c r="R28" s="69">
        <v>0</v>
      </c>
      <c r="T28" s="88" t="s">
        <v>141</v>
      </c>
      <c r="U28" s="18">
        <v>253</v>
      </c>
      <c r="V28" s="18">
        <v>224</v>
      </c>
      <c r="W28" s="18">
        <v>477</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811</v>
      </c>
      <c r="C30" s="40">
        <v>662</v>
      </c>
      <c r="D30" s="40">
        <v>1135</v>
      </c>
      <c r="E30" s="40">
        <v>1040</v>
      </c>
      <c r="F30" s="40">
        <v>1320</v>
      </c>
      <c r="G30" s="40">
        <v>1190</v>
      </c>
      <c r="H30" s="40">
        <v>1087</v>
      </c>
      <c r="I30" s="40">
        <v>757</v>
      </c>
      <c r="J30" s="40">
        <v>461</v>
      </c>
      <c r="K30" s="40">
        <v>8458</v>
      </c>
      <c r="L30" s="18"/>
      <c r="M30" s="18"/>
      <c r="N30" s="18"/>
      <c r="O30" s="73" t="s">
        <v>102</v>
      </c>
      <c r="P30" s="69">
        <v>0</v>
      </c>
      <c r="Q30" s="69">
        <v>13</v>
      </c>
      <c r="R30" s="69">
        <v>14</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v>
      </c>
      <c r="Q31" s="69">
        <v>4</v>
      </c>
      <c r="R31" s="69">
        <v>10</v>
      </c>
      <c r="T31" s="88" t="s">
        <v>143</v>
      </c>
      <c r="U31" s="18">
        <v>45</v>
      </c>
      <c r="V31" s="18">
        <v>14</v>
      </c>
      <c r="W31" s="18">
        <v>63</v>
      </c>
    </row>
    <row r="32" spans="1:23" x14ac:dyDescent="0.25">
      <c r="A32" s="41" t="s">
        <v>69</v>
      </c>
      <c r="L32" s="18"/>
      <c r="M32" s="18"/>
      <c r="N32" s="18"/>
      <c r="O32" s="73" t="s">
        <v>107</v>
      </c>
      <c r="P32" s="69">
        <v>9</v>
      </c>
      <c r="Q32" s="69">
        <v>0</v>
      </c>
      <c r="R32" s="69">
        <v>9</v>
      </c>
      <c r="T32" s="88" t="s">
        <v>144</v>
      </c>
      <c r="U32" s="18">
        <v>0</v>
      </c>
      <c r="V32" s="18">
        <v>0</v>
      </c>
      <c r="W32" s="18">
        <v>0</v>
      </c>
    </row>
    <row r="33" spans="1:23" x14ac:dyDescent="0.25">
      <c r="L33" s="18"/>
      <c r="M33" s="18"/>
      <c r="N33" s="18"/>
      <c r="O33" s="74" t="s">
        <v>31</v>
      </c>
      <c r="P33" s="71">
        <v>29</v>
      </c>
      <c r="Q33" s="71">
        <v>33</v>
      </c>
      <c r="R33" s="71">
        <v>58</v>
      </c>
      <c r="T33" s="88" t="s">
        <v>145</v>
      </c>
      <c r="U33" s="18">
        <v>0</v>
      </c>
      <c r="V33" s="18">
        <v>0</v>
      </c>
      <c r="W33" s="18">
        <v>0</v>
      </c>
    </row>
    <row r="34" spans="1:23" x14ac:dyDescent="0.25">
      <c r="A34" s="8" t="s">
        <v>70</v>
      </c>
      <c r="L34" s="21"/>
      <c r="M34" s="21"/>
      <c r="N34" s="21"/>
      <c r="O34" s="68" t="s">
        <v>112</v>
      </c>
      <c r="T34" s="23" t="s">
        <v>31</v>
      </c>
      <c r="U34" s="21">
        <v>52</v>
      </c>
      <c r="V34" s="21">
        <v>14</v>
      </c>
      <c r="W34" s="21">
        <v>65</v>
      </c>
    </row>
    <row r="35" spans="1:23" ht="15.75" thickBot="1" x14ac:dyDescent="0.3">
      <c r="L35" s="18"/>
      <c r="M35" s="18"/>
      <c r="N35" s="18"/>
      <c r="O35" s="73" t="s">
        <v>99</v>
      </c>
      <c r="P35" s="69">
        <v>0</v>
      </c>
      <c r="Q35" s="69">
        <v>0</v>
      </c>
      <c r="R35" s="69">
        <v>0</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3</v>
      </c>
      <c r="Q37" s="69">
        <v>4</v>
      </c>
      <c r="R37" s="69">
        <v>6</v>
      </c>
      <c r="T37" s="88" t="s">
        <v>147</v>
      </c>
      <c r="U37" s="18">
        <v>3079</v>
      </c>
      <c r="V37" s="18">
        <v>3232</v>
      </c>
      <c r="W37" s="18">
        <v>6309</v>
      </c>
    </row>
    <row r="38" spans="1:23" x14ac:dyDescent="0.25">
      <c r="A38" s="99" t="s">
        <v>81</v>
      </c>
      <c r="B38" s="103">
        <f>SUM(B28:D28)</f>
        <v>230</v>
      </c>
      <c r="C38" s="103">
        <f>SUM(B13:D13)</f>
        <v>642</v>
      </c>
      <c r="D38" s="103">
        <f>SUM(B14:D18)</f>
        <v>784</v>
      </c>
      <c r="E38" s="104">
        <f>SUM(B19:D21)</f>
        <v>374</v>
      </c>
      <c r="F38" s="104">
        <f>SUM(B22:D26)</f>
        <v>568</v>
      </c>
      <c r="G38" s="103">
        <f>SUM(B38:F38)</f>
        <v>2598</v>
      </c>
      <c r="H38" s="105">
        <f>SUM(C38:F38)</f>
        <v>2368</v>
      </c>
      <c r="L38" s="18"/>
      <c r="M38" s="18"/>
      <c r="N38" s="18"/>
      <c r="O38" s="73" t="s">
        <v>103</v>
      </c>
      <c r="P38" s="69">
        <v>0</v>
      </c>
      <c r="Q38" s="69">
        <v>0</v>
      </c>
      <c r="R38" s="69">
        <v>0</v>
      </c>
      <c r="T38" s="88" t="s">
        <v>148</v>
      </c>
      <c r="U38" s="18">
        <v>1446</v>
      </c>
      <c r="V38" s="18">
        <v>1540</v>
      </c>
      <c r="W38" s="18">
        <v>2988</v>
      </c>
    </row>
    <row r="39" spans="1:23" x14ac:dyDescent="0.25">
      <c r="A39" s="99" t="s">
        <v>82</v>
      </c>
      <c r="B39" s="103">
        <f>SUM(C28:D28)</f>
        <v>176</v>
      </c>
      <c r="C39" s="103">
        <f>SUM(C13:D13)</f>
        <v>159</v>
      </c>
      <c r="D39" s="103">
        <f>SUM(C14:D18)</f>
        <v>522</v>
      </c>
      <c r="E39" s="104">
        <f>SUM(C19:D21)</f>
        <v>371</v>
      </c>
      <c r="F39" s="104">
        <f>SUM(C22:D26)</f>
        <v>565</v>
      </c>
      <c r="G39" s="103">
        <f t="shared" ref="G39:G41" si="0">SUM(B39:F39)</f>
        <v>1793</v>
      </c>
      <c r="H39" s="105">
        <f t="shared" ref="H39:H41" si="1">SUM(C39:F39)</f>
        <v>1617</v>
      </c>
      <c r="L39" s="18"/>
      <c r="M39" s="18"/>
      <c r="N39" s="18" t="e">
        <f>+H50:H51+H76:H98</f>
        <v>#VALUE!</v>
      </c>
      <c r="O39" s="73" t="s">
        <v>107</v>
      </c>
      <c r="P39" s="69">
        <v>3</v>
      </c>
      <c r="Q39" s="69">
        <v>0</v>
      </c>
      <c r="R39" s="69">
        <v>3</v>
      </c>
      <c r="T39" s="10"/>
      <c r="U39" s="39"/>
      <c r="V39" s="39"/>
      <c r="W39" s="39"/>
    </row>
    <row r="40" spans="1:23" x14ac:dyDescent="0.25">
      <c r="A40" s="106" t="s">
        <v>83</v>
      </c>
      <c r="B40" s="107">
        <f>SUM(E28:F28)</f>
        <v>208</v>
      </c>
      <c r="C40" s="107">
        <f>SUM(E13:F13)</f>
        <v>181</v>
      </c>
      <c r="D40" s="107">
        <f>SUM(E14:F18)</f>
        <v>328</v>
      </c>
      <c r="E40" s="108">
        <f>SUM(E19:F21)</f>
        <v>323</v>
      </c>
      <c r="F40" s="108">
        <f>SUM(E22:F26)</f>
        <v>1325</v>
      </c>
      <c r="G40" s="103">
        <f t="shared" si="0"/>
        <v>2365</v>
      </c>
      <c r="H40" s="105">
        <f t="shared" si="1"/>
        <v>2157</v>
      </c>
      <c r="L40" s="22"/>
      <c r="M40" s="22"/>
      <c r="N40" s="22"/>
      <c r="O40" s="74" t="s">
        <v>31</v>
      </c>
      <c r="P40" s="71">
        <v>3</v>
      </c>
      <c r="Q40" s="71">
        <v>3</v>
      </c>
      <c r="R40" s="71">
        <v>9</v>
      </c>
      <c r="T40" s="10" t="s">
        <v>149</v>
      </c>
      <c r="U40" s="39"/>
      <c r="V40" s="39"/>
      <c r="W40" s="39"/>
    </row>
    <row r="41" spans="1:23" x14ac:dyDescent="0.25">
      <c r="A41" s="99" t="s">
        <v>84</v>
      </c>
      <c r="B41" s="103">
        <f>SUM(G28:J28)</f>
        <v>417</v>
      </c>
      <c r="C41" s="103">
        <f>SUM(G13:J13)</f>
        <v>148</v>
      </c>
      <c r="D41" s="103">
        <f>SUM(G14:J18)</f>
        <v>918</v>
      </c>
      <c r="E41" s="104">
        <f>SUM(G19:J21)</f>
        <v>743</v>
      </c>
      <c r="F41" s="104">
        <f>SUM(G22:J26)</f>
        <v>1282</v>
      </c>
      <c r="G41" s="103">
        <f t="shared" si="0"/>
        <v>3508</v>
      </c>
      <c r="H41" s="105">
        <f t="shared" si="1"/>
        <v>3091</v>
      </c>
      <c r="L41" s="25"/>
      <c r="M41" s="25"/>
      <c r="N41" s="25"/>
      <c r="O41" s="68" t="s">
        <v>113</v>
      </c>
      <c r="P41" s="69">
        <v>20</v>
      </c>
      <c r="Q41" s="69">
        <v>8</v>
      </c>
      <c r="R41" s="69">
        <v>32</v>
      </c>
      <c r="T41" s="88" t="s">
        <v>150</v>
      </c>
      <c r="U41" s="18">
        <v>3917</v>
      </c>
      <c r="V41" s="18">
        <v>4129</v>
      </c>
      <c r="W41" s="18">
        <v>8041</v>
      </c>
    </row>
    <row r="42" spans="1:23" x14ac:dyDescent="0.25">
      <c r="A42" s="109" t="s">
        <v>92</v>
      </c>
      <c r="B42" s="107">
        <f>B38+SUM(B40:B41)</f>
        <v>855</v>
      </c>
      <c r="C42" s="107">
        <f t="shared" ref="C42:H42" si="2">C38+SUM(C40:C41)</f>
        <v>971</v>
      </c>
      <c r="D42" s="107">
        <f t="shared" si="2"/>
        <v>2030</v>
      </c>
      <c r="E42" s="107">
        <f t="shared" si="2"/>
        <v>1440</v>
      </c>
      <c r="F42" s="107">
        <f t="shared" si="2"/>
        <v>3175</v>
      </c>
      <c r="G42" s="107">
        <f t="shared" si="2"/>
        <v>8471</v>
      </c>
      <c r="H42" s="110">
        <f t="shared" si="2"/>
        <v>7616</v>
      </c>
      <c r="L42" s="18"/>
      <c r="M42" s="18"/>
      <c r="N42" s="18"/>
      <c r="O42" s="70" t="s">
        <v>114</v>
      </c>
      <c r="P42" s="71">
        <v>51</v>
      </c>
      <c r="Q42" s="71">
        <v>45</v>
      </c>
      <c r="R42" s="71">
        <v>97</v>
      </c>
      <c r="T42" s="88" t="s">
        <v>151</v>
      </c>
      <c r="U42" s="18">
        <v>588</v>
      </c>
      <c r="V42" s="18">
        <v>655</v>
      </c>
      <c r="W42" s="18">
        <v>1241</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3950</v>
      </c>
      <c r="V44" s="18">
        <v>4178</v>
      </c>
      <c r="W44" s="18">
        <v>8133</v>
      </c>
    </row>
    <row r="45" spans="1:23" x14ac:dyDescent="0.25">
      <c r="A45" s="114" t="s">
        <v>126</v>
      </c>
      <c r="B45" s="103">
        <f>SUM(W14:W24)</f>
        <v>10061</v>
      </c>
      <c r="C45" s="103"/>
      <c r="D45" s="103"/>
      <c r="E45" s="112"/>
      <c r="F45" s="113"/>
      <c r="G45" s="103"/>
      <c r="H45" s="105"/>
      <c r="L45" s="18"/>
      <c r="M45" s="18"/>
      <c r="N45" s="18"/>
      <c r="O45" s="68" t="s">
        <v>116</v>
      </c>
      <c r="P45" s="69">
        <v>8</v>
      </c>
      <c r="Q45" s="69">
        <v>4</v>
      </c>
      <c r="R45" s="69">
        <v>15</v>
      </c>
      <c r="T45" s="10"/>
      <c r="U45" s="39"/>
      <c r="V45" s="39"/>
      <c r="W45" s="39"/>
    </row>
    <row r="46" spans="1:23" x14ac:dyDescent="0.25">
      <c r="A46" s="106" t="s">
        <v>74</v>
      </c>
      <c r="B46" s="107">
        <f>SUM(W16:W24)</f>
        <v>8463</v>
      </c>
      <c r="C46" s="107"/>
      <c r="D46" s="107"/>
      <c r="E46" s="115"/>
      <c r="F46" s="115"/>
      <c r="G46" s="107"/>
      <c r="H46" s="110"/>
      <c r="L46" s="27"/>
      <c r="M46" s="27"/>
      <c r="N46" s="27"/>
      <c r="O46" s="68" t="s">
        <v>117</v>
      </c>
      <c r="P46" s="69">
        <v>0</v>
      </c>
      <c r="Q46" s="69">
        <v>0</v>
      </c>
      <c r="R46" s="69">
        <v>3</v>
      </c>
      <c r="T46" s="41" t="s">
        <v>153</v>
      </c>
      <c r="U46" s="39"/>
      <c r="V46" s="39"/>
      <c r="W46" s="39"/>
    </row>
    <row r="47" spans="1:23" x14ac:dyDescent="0.25">
      <c r="A47" s="106" t="s">
        <v>75</v>
      </c>
      <c r="B47" s="104">
        <f>SUM(W17:W24)</f>
        <v>7652</v>
      </c>
      <c r="C47" s="104"/>
      <c r="D47" s="104"/>
      <c r="E47" s="115"/>
      <c r="F47" s="115"/>
      <c r="G47" s="104"/>
      <c r="H47" s="116"/>
      <c r="L47" s="27"/>
      <c r="M47" s="27"/>
      <c r="N47" s="27"/>
      <c r="O47" s="68" t="s">
        <v>118</v>
      </c>
      <c r="P47" s="69">
        <v>0</v>
      </c>
      <c r="Q47" s="69">
        <v>0</v>
      </c>
      <c r="R47" s="69">
        <v>3</v>
      </c>
      <c r="T47" s="8" t="s">
        <v>154</v>
      </c>
      <c r="U47" s="39"/>
      <c r="V47" s="39"/>
      <c r="W47" s="39"/>
    </row>
    <row r="48" spans="1:23" x14ac:dyDescent="0.25">
      <c r="A48" s="117"/>
      <c r="B48" s="104"/>
      <c r="C48" s="104"/>
      <c r="D48" s="104"/>
      <c r="E48" s="115"/>
      <c r="F48" s="115"/>
      <c r="G48" s="104"/>
      <c r="H48" s="116"/>
      <c r="L48" s="27"/>
      <c r="M48" s="27"/>
      <c r="N48" s="27"/>
      <c r="O48" s="70" t="s">
        <v>119</v>
      </c>
      <c r="P48" s="71">
        <v>11</v>
      </c>
      <c r="Q48" s="71">
        <v>11</v>
      </c>
      <c r="R48" s="71">
        <v>18</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0.10835829022597332</v>
      </c>
      <c r="C50" s="53" t="s">
        <v>165</v>
      </c>
      <c r="D50" s="53"/>
      <c r="E50" s="53" t="s">
        <v>166</v>
      </c>
      <c r="F50" s="124">
        <f>R27/(R23+R42+R48)</f>
        <v>7.3509392866866318E-3</v>
      </c>
      <c r="G50" s="53"/>
      <c r="H50" s="122"/>
      <c r="L50" s="25"/>
      <c r="M50" s="25"/>
      <c r="N50" s="25"/>
      <c r="O50" s="56" t="s">
        <v>120</v>
      </c>
      <c r="P50" s="69">
        <v>160</v>
      </c>
      <c r="Q50" s="69">
        <v>182</v>
      </c>
      <c r="R50" s="69">
        <v>340</v>
      </c>
      <c r="T50" s="8" t="s">
        <v>157</v>
      </c>
      <c r="U50" s="39"/>
      <c r="V50" s="39"/>
      <c r="W50" s="39"/>
    </row>
    <row r="51" spans="1:23" x14ac:dyDescent="0.25">
      <c r="A51" s="123" t="s">
        <v>98</v>
      </c>
      <c r="B51" s="124">
        <f>(R12+R27+R40+R46)/(R23+R42+R48)</f>
        <v>6.2346855431527362E-2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137</v>
      </c>
      <c r="Q52" s="69">
        <v>235</v>
      </c>
      <c r="R52" s="69">
        <v>368</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7.6940484272459836E-2</v>
      </c>
      <c r="D54" s="125"/>
      <c r="E54" s="125"/>
      <c r="F54" s="125"/>
      <c r="G54" s="125"/>
      <c r="H54" s="126"/>
      <c r="O54" s="56" t="s">
        <v>122</v>
      </c>
      <c r="P54" s="69">
        <v>18</v>
      </c>
      <c r="Q54" s="69">
        <v>12</v>
      </c>
      <c r="R54" s="69">
        <v>31</v>
      </c>
      <c r="T54" s="91" t="s">
        <v>161</v>
      </c>
      <c r="U54" s="90"/>
      <c r="V54" s="90"/>
      <c r="W54" s="90"/>
    </row>
    <row r="55" spans="1:23" x14ac:dyDescent="0.25">
      <c r="A55" s="128" t="s">
        <v>169</v>
      </c>
      <c r="B55" s="125"/>
      <c r="C55" s="132">
        <f>R50/B46</f>
        <v>4.0174878884556307E-2</v>
      </c>
      <c r="D55" s="125"/>
      <c r="E55" s="125"/>
      <c r="F55" s="125"/>
      <c r="G55" s="125"/>
      <c r="H55" s="126"/>
      <c r="T55" s="8" t="s">
        <v>162</v>
      </c>
      <c r="U55" s="90"/>
      <c r="V55" s="90"/>
      <c r="W55" s="90"/>
    </row>
    <row r="56" spans="1:23" x14ac:dyDescent="0.25">
      <c r="A56" s="128" t="s">
        <v>170</v>
      </c>
      <c r="B56" s="125"/>
      <c r="C56" s="132">
        <f>R50/B47</f>
        <v>4.4432828018818607E-2</v>
      </c>
      <c r="D56" s="125"/>
      <c r="E56" s="125"/>
      <c r="F56" s="125"/>
      <c r="G56" s="125"/>
      <c r="H56" s="126"/>
      <c r="O56" s="75" t="s">
        <v>31</v>
      </c>
      <c r="P56" s="76">
        <v>2315</v>
      </c>
      <c r="Q56" s="76">
        <v>2104</v>
      </c>
      <c r="R56" s="76">
        <v>4419</v>
      </c>
      <c r="T56" s="8" t="s">
        <v>163</v>
      </c>
      <c r="U56" s="90"/>
      <c r="V56" s="90"/>
      <c r="W56" s="90"/>
    </row>
    <row r="57" spans="1:23" ht="15.75" thickBot="1" x14ac:dyDescent="0.3">
      <c r="A57" s="129" t="s">
        <v>171</v>
      </c>
      <c r="B57" s="130"/>
      <c r="C57" s="133">
        <f>R50/B45</f>
        <v>3.3793857469436438E-2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5955401F-5590-4ACA-A671-715453103F0F}"/>
    <hyperlink ref="J3" r:id="rId1" tooltip="Personal Income" xr:uid="{8E4CE5BF-0871-4AD6-B50C-32B9CE3059C3}"/>
    <hyperlink ref="K4" r:id="rId2" tooltip="Age" xr:uid="{1DA6309F-7E0C-45E7-ADDC-DEAD49F25019}"/>
    <hyperlink ref="K5" r:id="rId3" tooltip="Sex" xr:uid="{0DC43F92-9028-49E0-B05F-FA5C8B97BFCF}"/>
    <hyperlink ref="K1" location="'List of Tables (1) '!A1" tooltip="List of tables" display="List of tables" xr:uid="{D9CFAFA1-C606-4316-8886-5457C93E4E6D}"/>
    <hyperlink ref="R3" r:id="rId4" tooltip="Method of Travel to Work" xr:uid="{63FDF969-484F-42FE-99FF-06D208816A6C}"/>
    <hyperlink ref="R4" r:id="rId5" tooltip="Sex" xr:uid="{27D1EDC2-6027-4B9B-A5C2-D315EEAE85C9}"/>
    <hyperlink ref="R1" location="'List of Tables (1) '!A1" tooltip="List of tables" display="List of tables" xr:uid="{42BBE1F4-A906-41B7-901C-DC6215A9A5B8}"/>
  </hyperlinks>
  <pageMargins left="0.7" right="0.7" top="0.75" bottom="0.75" header="0.3" footer="0.3"/>
  <pageSetup paperSize="9"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D046A-BF51-4EE2-8F0A-B83C0F7D96F7}">
  <dimension ref="A1:W70"/>
  <sheetViews>
    <sheetView workbookViewId="0">
      <selection activeCell="L25" sqref="L25"/>
    </sheetView>
  </sheetViews>
  <sheetFormatPr defaultRowHeight="15" x14ac:dyDescent="0.25"/>
  <cols>
    <col min="1" max="1" width="25.7109375" style="3" customWidth="1"/>
    <col min="2" max="11" width="10.7109375" style="3" customWidth="1"/>
    <col min="15" max="15" width="33.7109375" style="56" customWidth="1"/>
    <col min="16" max="18" width="16.7109375" style="56" customWidth="1"/>
    <col min="20" max="20" width="47.7109375" style="136" customWidth="1"/>
    <col min="21" max="23" width="18.7109375" style="136" customWidth="1"/>
  </cols>
  <sheetData>
    <row r="1" spans="1:23" x14ac:dyDescent="0.25">
      <c r="A1" s="1" t="s">
        <v>0</v>
      </c>
      <c r="B1" s="10"/>
      <c r="C1" s="10"/>
      <c r="D1" s="10"/>
      <c r="K1" s="4" t="s">
        <v>1</v>
      </c>
      <c r="L1" s="3"/>
      <c r="M1" s="3"/>
      <c r="N1" s="4"/>
      <c r="O1" s="54" t="s">
        <v>0</v>
      </c>
      <c r="P1" s="55"/>
      <c r="R1" s="4" t="s">
        <v>1</v>
      </c>
      <c r="T1" s="1" t="s">
        <v>0</v>
      </c>
      <c r="U1" s="81"/>
      <c r="V1" s="81"/>
      <c r="W1" s="4" t="s">
        <v>1</v>
      </c>
    </row>
    <row r="2" spans="1:23" x14ac:dyDescent="0.25">
      <c r="A2" s="5" t="s">
        <v>178</v>
      </c>
      <c r="B2" s="10"/>
      <c r="C2" s="10"/>
      <c r="D2" s="10"/>
      <c r="J2" s="33"/>
      <c r="K2" s="6" t="s">
        <v>3</v>
      </c>
      <c r="L2" s="3"/>
      <c r="M2" s="3"/>
      <c r="N2" s="6"/>
      <c r="O2" s="57" t="s">
        <v>178</v>
      </c>
      <c r="P2" s="55"/>
      <c r="Q2" s="58"/>
      <c r="R2" s="6" t="s">
        <v>3</v>
      </c>
      <c r="T2" s="5" t="s">
        <v>178</v>
      </c>
      <c r="U2" s="81"/>
      <c r="V2" s="81"/>
      <c r="W2" s="6"/>
    </row>
    <row r="3" spans="1:23" x14ac:dyDescent="0.25">
      <c r="J3" s="155" t="s">
        <v>42</v>
      </c>
      <c r="K3" s="155"/>
      <c r="L3" s="9"/>
      <c r="M3" s="10"/>
      <c r="N3" s="34"/>
      <c r="Q3" s="58"/>
      <c r="R3" s="4" t="s">
        <v>93</v>
      </c>
      <c r="T3" s="5"/>
      <c r="U3" s="81"/>
      <c r="V3" s="81"/>
      <c r="W3" s="34"/>
    </row>
    <row r="4" spans="1:23" x14ac:dyDescent="0.25">
      <c r="A4" s="12" t="s">
        <v>71</v>
      </c>
      <c r="J4" s="33"/>
      <c r="K4" s="34" t="s">
        <v>4</v>
      </c>
      <c r="L4" s="3"/>
      <c r="M4" s="10"/>
      <c r="N4" s="34"/>
      <c r="O4" s="59" t="s">
        <v>94</v>
      </c>
      <c r="P4" s="60"/>
      <c r="Q4" s="60"/>
      <c r="R4" s="4" t="s">
        <v>6</v>
      </c>
      <c r="T4" s="82" t="s">
        <v>127</v>
      </c>
      <c r="U4" s="81"/>
      <c r="V4" s="81"/>
      <c r="W4" s="4"/>
    </row>
    <row r="5" spans="1:23" x14ac:dyDescent="0.25">
      <c r="A5" s="10" t="s">
        <v>43</v>
      </c>
      <c r="B5" s="12"/>
      <c r="C5" s="12"/>
      <c r="D5" s="12"/>
      <c r="E5" s="12"/>
      <c r="J5" s="12"/>
      <c r="K5" s="34" t="s">
        <v>6</v>
      </c>
      <c r="L5" s="3"/>
      <c r="M5" s="3"/>
      <c r="N5" s="3"/>
      <c r="O5" s="61" t="s">
        <v>95</v>
      </c>
      <c r="P5" s="61"/>
      <c r="T5" s="1" t="s">
        <v>7</v>
      </c>
      <c r="U5" s="81"/>
      <c r="V5" s="81"/>
      <c r="W5" s="4"/>
    </row>
    <row r="6" spans="1:23" x14ac:dyDescent="0.25">
      <c r="L6" s="3"/>
      <c r="M6" s="3"/>
      <c r="N6" s="3"/>
      <c r="T6" s="83"/>
      <c r="U6" s="84"/>
      <c r="V6" s="84"/>
      <c r="W6" s="84"/>
    </row>
    <row r="7" spans="1:23" x14ac:dyDescent="0.25">
      <c r="L7" s="14"/>
      <c r="M7" s="14"/>
      <c r="N7" s="4"/>
      <c r="O7" s="62"/>
      <c r="P7" s="62"/>
      <c r="Q7" s="62"/>
      <c r="R7" s="63"/>
      <c r="T7" s="83"/>
      <c r="U7" s="84"/>
      <c r="V7" s="84"/>
      <c r="W7" s="84"/>
    </row>
    <row r="8" spans="1:23" x14ac:dyDescent="0.25">
      <c r="B8" s="156" t="s">
        <v>4</v>
      </c>
      <c r="C8" s="156"/>
      <c r="D8" s="156"/>
      <c r="E8" s="156"/>
      <c r="F8" s="156"/>
      <c r="G8" s="156"/>
      <c r="H8" s="156"/>
      <c r="I8" s="156"/>
      <c r="J8" s="156"/>
      <c r="L8" s="15"/>
      <c r="M8" s="15"/>
      <c r="N8" s="15"/>
      <c r="O8" s="64"/>
      <c r="P8" s="65" t="s">
        <v>8</v>
      </c>
      <c r="Q8" s="65" t="s">
        <v>9</v>
      </c>
      <c r="R8" s="65" t="s">
        <v>10</v>
      </c>
      <c r="T8" s="83"/>
      <c r="U8" s="84"/>
      <c r="V8" s="84"/>
      <c r="W8" s="84"/>
    </row>
    <row r="9" spans="1:23" x14ac:dyDescent="0.25">
      <c r="A9" s="20"/>
      <c r="B9" s="35" t="s">
        <v>44</v>
      </c>
      <c r="C9" s="35" t="s">
        <v>45</v>
      </c>
      <c r="D9" s="35" t="s">
        <v>46</v>
      </c>
      <c r="E9" s="35" t="s">
        <v>47</v>
      </c>
      <c r="F9" s="35" t="s">
        <v>48</v>
      </c>
      <c r="G9" s="35" t="s">
        <v>49</v>
      </c>
      <c r="H9" s="35" t="s">
        <v>50</v>
      </c>
      <c r="I9" s="35" t="s">
        <v>51</v>
      </c>
      <c r="J9" s="35" t="s">
        <v>52</v>
      </c>
      <c r="K9" s="27"/>
      <c r="L9" s="16"/>
      <c r="M9" s="16"/>
      <c r="N9" s="16"/>
      <c r="O9" s="66"/>
      <c r="P9" s="66"/>
      <c r="Q9" s="66"/>
      <c r="R9" s="66"/>
      <c r="T9" s="85"/>
      <c r="U9" s="86" t="s">
        <v>8</v>
      </c>
      <c r="V9" s="86" t="s">
        <v>9</v>
      </c>
      <c r="W9" s="86" t="s">
        <v>10</v>
      </c>
    </row>
    <row r="10" spans="1:23" x14ac:dyDescent="0.25">
      <c r="A10" s="36"/>
      <c r="B10" s="37" t="s">
        <v>53</v>
      </c>
      <c r="C10" s="37" t="s">
        <v>53</v>
      </c>
      <c r="D10" s="37" t="s">
        <v>53</v>
      </c>
      <c r="E10" s="37" t="s">
        <v>53</v>
      </c>
      <c r="F10" s="37" t="s">
        <v>53</v>
      </c>
      <c r="G10" s="37" t="s">
        <v>53</v>
      </c>
      <c r="H10" s="37" t="s">
        <v>53</v>
      </c>
      <c r="I10" s="37" t="s">
        <v>53</v>
      </c>
      <c r="J10" s="37" t="s">
        <v>54</v>
      </c>
      <c r="K10" s="37" t="s">
        <v>31</v>
      </c>
      <c r="L10" s="16"/>
      <c r="M10" s="16"/>
      <c r="N10" s="16"/>
      <c r="O10" s="56" t="s">
        <v>96</v>
      </c>
      <c r="P10" s="67"/>
      <c r="Q10" s="67"/>
      <c r="R10" s="67"/>
      <c r="T10" s="1"/>
      <c r="U10" s="39"/>
      <c r="V10" s="39"/>
      <c r="W10" s="39"/>
    </row>
    <row r="11" spans="1:23" x14ac:dyDescent="0.25">
      <c r="A11" s="42"/>
      <c r="B11" s="157" t="s">
        <v>72</v>
      </c>
      <c r="C11" s="158"/>
      <c r="D11" s="158"/>
      <c r="E11" s="158"/>
      <c r="F11" s="158"/>
      <c r="G11" s="158"/>
      <c r="H11" s="158"/>
      <c r="I11" s="158"/>
      <c r="J11" s="158"/>
      <c r="K11" s="158"/>
      <c r="L11" s="18"/>
      <c r="M11" s="18"/>
      <c r="N11" s="18"/>
      <c r="O11" s="68" t="s">
        <v>97</v>
      </c>
      <c r="P11" s="69">
        <v>660</v>
      </c>
      <c r="Q11" s="69">
        <v>774</v>
      </c>
      <c r="R11" s="69">
        <v>1427</v>
      </c>
      <c r="T11" s="1" t="s">
        <v>128</v>
      </c>
      <c r="U11" s="18">
        <v>51565</v>
      </c>
      <c r="V11" s="18">
        <v>52908</v>
      </c>
      <c r="W11" s="18">
        <v>104473</v>
      </c>
    </row>
    <row r="12" spans="1:23" x14ac:dyDescent="0.25">
      <c r="A12" s="42"/>
      <c r="B12" s="10"/>
      <c r="C12" s="10"/>
      <c r="D12" s="10"/>
      <c r="E12" s="10"/>
      <c r="F12" s="10"/>
      <c r="G12" s="10"/>
      <c r="H12" s="10"/>
      <c r="I12" s="10"/>
      <c r="J12" s="10"/>
      <c r="K12" s="10"/>
      <c r="L12" s="18"/>
      <c r="M12" s="18"/>
      <c r="N12" s="18"/>
      <c r="O12" s="68" t="s">
        <v>98</v>
      </c>
      <c r="P12" s="69">
        <v>791</v>
      </c>
      <c r="Q12" s="69">
        <v>460</v>
      </c>
      <c r="R12" s="69">
        <v>1249</v>
      </c>
      <c r="T12" s="1"/>
      <c r="U12" s="39"/>
      <c r="V12" s="39"/>
      <c r="W12" s="39"/>
    </row>
    <row r="13" spans="1:23" x14ac:dyDescent="0.25">
      <c r="A13" s="38" t="s">
        <v>55</v>
      </c>
      <c r="B13" s="39">
        <v>2823</v>
      </c>
      <c r="C13" s="39">
        <v>724</v>
      </c>
      <c r="D13" s="39">
        <v>1291</v>
      </c>
      <c r="E13" s="39">
        <v>1272</v>
      </c>
      <c r="F13" s="39">
        <v>910</v>
      </c>
      <c r="G13" s="39">
        <v>1017</v>
      </c>
      <c r="H13" s="39">
        <v>456</v>
      </c>
      <c r="I13" s="39">
        <v>163</v>
      </c>
      <c r="J13" s="39">
        <v>63</v>
      </c>
      <c r="K13" s="39">
        <v>8715</v>
      </c>
      <c r="L13" s="18"/>
      <c r="M13" s="18"/>
      <c r="N13" s="18"/>
      <c r="O13" s="68" t="s">
        <v>99</v>
      </c>
      <c r="P13" s="69">
        <v>9</v>
      </c>
      <c r="Q13" s="69">
        <v>3</v>
      </c>
      <c r="R13" s="69">
        <v>15</v>
      </c>
      <c r="T13" s="1" t="s">
        <v>129</v>
      </c>
      <c r="U13" s="39"/>
      <c r="V13" s="39"/>
      <c r="W13" s="39"/>
    </row>
    <row r="14" spans="1:23" x14ac:dyDescent="0.25">
      <c r="A14" s="38" t="s">
        <v>68</v>
      </c>
      <c r="B14" s="39">
        <v>1452</v>
      </c>
      <c r="C14" s="39">
        <v>431</v>
      </c>
      <c r="D14" s="39">
        <v>378</v>
      </c>
      <c r="E14" s="39">
        <v>385</v>
      </c>
      <c r="F14" s="39">
        <v>271</v>
      </c>
      <c r="G14" s="39">
        <v>340</v>
      </c>
      <c r="H14" s="39">
        <v>238</v>
      </c>
      <c r="I14" s="39">
        <v>61</v>
      </c>
      <c r="J14" s="39">
        <v>26</v>
      </c>
      <c r="K14" s="39">
        <v>3581</v>
      </c>
      <c r="L14" s="18"/>
      <c r="M14" s="18"/>
      <c r="N14" s="18"/>
      <c r="O14" s="68" t="s">
        <v>100</v>
      </c>
      <c r="P14" s="69">
        <v>4</v>
      </c>
      <c r="Q14" s="69">
        <v>4</v>
      </c>
      <c r="R14" s="69">
        <v>6</v>
      </c>
      <c r="T14" s="87" t="s">
        <v>12</v>
      </c>
      <c r="U14" s="18">
        <v>3791</v>
      </c>
      <c r="V14" s="18">
        <v>3792</v>
      </c>
      <c r="W14" s="18">
        <v>7581</v>
      </c>
    </row>
    <row r="15" spans="1:23" x14ac:dyDescent="0.25">
      <c r="A15" s="38" t="s">
        <v>56</v>
      </c>
      <c r="B15" s="39">
        <v>624</v>
      </c>
      <c r="C15" s="39">
        <v>736</v>
      </c>
      <c r="D15" s="39">
        <v>734</v>
      </c>
      <c r="E15" s="39">
        <v>698</v>
      </c>
      <c r="F15" s="39">
        <v>578</v>
      </c>
      <c r="G15" s="39">
        <v>729</v>
      </c>
      <c r="H15" s="39">
        <v>669</v>
      </c>
      <c r="I15" s="39">
        <v>364</v>
      </c>
      <c r="J15" s="39">
        <v>94</v>
      </c>
      <c r="K15" s="39">
        <v>5241</v>
      </c>
      <c r="L15" s="18"/>
      <c r="M15" s="18"/>
      <c r="N15" s="18"/>
      <c r="O15" s="68" t="s">
        <v>101</v>
      </c>
      <c r="P15" s="69">
        <v>38</v>
      </c>
      <c r="Q15" s="69">
        <v>23</v>
      </c>
      <c r="R15" s="69">
        <v>60</v>
      </c>
      <c r="T15" s="87" t="s">
        <v>130</v>
      </c>
      <c r="U15" s="18">
        <v>6803</v>
      </c>
      <c r="V15" s="18">
        <v>6513</v>
      </c>
      <c r="W15" s="18">
        <v>13314</v>
      </c>
    </row>
    <row r="16" spans="1:23" x14ac:dyDescent="0.25">
      <c r="A16" s="38" t="s">
        <v>57</v>
      </c>
      <c r="B16" s="39">
        <v>264</v>
      </c>
      <c r="C16" s="39">
        <v>505</v>
      </c>
      <c r="D16" s="39">
        <v>572</v>
      </c>
      <c r="E16" s="39">
        <v>553</v>
      </c>
      <c r="F16" s="39">
        <v>588</v>
      </c>
      <c r="G16" s="39">
        <v>775</v>
      </c>
      <c r="H16" s="39">
        <v>1458</v>
      </c>
      <c r="I16" s="39">
        <v>1058</v>
      </c>
      <c r="J16" s="39">
        <v>253</v>
      </c>
      <c r="K16" s="39">
        <v>6021</v>
      </c>
      <c r="L16" s="21"/>
      <c r="M16" s="21"/>
      <c r="N16" s="21"/>
      <c r="O16" s="68" t="s">
        <v>102</v>
      </c>
      <c r="P16" s="69">
        <v>18804</v>
      </c>
      <c r="Q16" s="69">
        <v>15910</v>
      </c>
      <c r="R16" s="69">
        <v>34711</v>
      </c>
      <c r="T16" s="87" t="s">
        <v>131</v>
      </c>
      <c r="U16" s="18">
        <v>3260</v>
      </c>
      <c r="V16" s="18">
        <v>3149</v>
      </c>
      <c r="W16" s="18">
        <v>6401</v>
      </c>
    </row>
    <row r="17" spans="1:23" x14ac:dyDescent="0.25">
      <c r="A17" s="38" t="s">
        <v>58</v>
      </c>
      <c r="B17" s="39">
        <v>214</v>
      </c>
      <c r="C17" s="39">
        <v>498</v>
      </c>
      <c r="D17" s="39">
        <v>588</v>
      </c>
      <c r="E17" s="39">
        <v>655</v>
      </c>
      <c r="F17" s="39">
        <v>606</v>
      </c>
      <c r="G17" s="39">
        <v>658</v>
      </c>
      <c r="H17" s="39">
        <v>1072</v>
      </c>
      <c r="I17" s="39">
        <v>744</v>
      </c>
      <c r="J17" s="39">
        <v>327</v>
      </c>
      <c r="K17" s="39">
        <v>5371</v>
      </c>
      <c r="L17" s="18"/>
      <c r="M17" s="18"/>
      <c r="N17" s="18"/>
      <c r="O17" s="68" t="s">
        <v>103</v>
      </c>
      <c r="P17" s="69">
        <v>1067</v>
      </c>
      <c r="Q17" s="69">
        <v>1245</v>
      </c>
      <c r="R17" s="69">
        <v>2313</v>
      </c>
      <c r="T17" s="87" t="s">
        <v>29</v>
      </c>
      <c r="U17" s="18">
        <v>3377</v>
      </c>
      <c r="V17" s="18">
        <v>3351</v>
      </c>
      <c r="W17" s="18">
        <v>6722</v>
      </c>
    </row>
    <row r="18" spans="1:23" x14ac:dyDescent="0.25">
      <c r="A18" s="38" t="s">
        <v>59</v>
      </c>
      <c r="B18" s="39">
        <v>237</v>
      </c>
      <c r="C18" s="39">
        <v>670</v>
      </c>
      <c r="D18" s="39">
        <v>913</v>
      </c>
      <c r="E18" s="39">
        <v>884</v>
      </c>
      <c r="F18" s="39">
        <v>838</v>
      </c>
      <c r="G18" s="39">
        <v>704</v>
      </c>
      <c r="H18" s="39">
        <v>727</v>
      </c>
      <c r="I18" s="39">
        <v>352</v>
      </c>
      <c r="J18" s="39">
        <v>127</v>
      </c>
      <c r="K18" s="39">
        <v>5458</v>
      </c>
      <c r="L18" s="18"/>
      <c r="M18" s="18"/>
      <c r="N18" s="18"/>
      <c r="O18" s="68" t="s">
        <v>104</v>
      </c>
      <c r="P18" s="69">
        <v>333</v>
      </c>
      <c r="Q18" s="69">
        <v>8</v>
      </c>
      <c r="R18" s="69">
        <v>344</v>
      </c>
      <c r="T18" s="88" t="s">
        <v>132</v>
      </c>
      <c r="U18" s="18">
        <v>8180</v>
      </c>
      <c r="V18" s="18">
        <v>8621</v>
      </c>
      <c r="W18" s="18">
        <v>16800</v>
      </c>
    </row>
    <row r="19" spans="1:23" x14ac:dyDescent="0.25">
      <c r="A19" s="38" t="s">
        <v>60</v>
      </c>
      <c r="B19" s="39">
        <v>155</v>
      </c>
      <c r="C19" s="39">
        <v>740</v>
      </c>
      <c r="D19" s="39">
        <v>1165</v>
      </c>
      <c r="E19" s="39">
        <v>954</v>
      </c>
      <c r="F19" s="39">
        <v>972</v>
      </c>
      <c r="G19" s="39">
        <v>680</v>
      </c>
      <c r="H19" s="39">
        <v>425</v>
      </c>
      <c r="I19" s="39">
        <v>149</v>
      </c>
      <c r="J19" s="39">
        <v>45</v>
      </c>
      <c r="K19" s="39">
        <v>5298</v>
      </c>
      <c r="L19" s="18"/>
      <c r="M19" s="18"/>
      <c r="N19" s="18"/>
      <c r="O19" s="68" t="s">
        <v>105</v>
      </c>
      <c r="P19" s="69">
        <v>210</v>
      </c>
      <c r="Q19" s="69">
        <v>23</v>
      </c>
      <c r="R19" s="69">
        <v>231</v>
      </c>
      <c r="T19" s="88" t="s">
        <v>133</v>
      </c>
      <c r="U19" s="18">
        <v>8213</v>
      </c>
      <c r="V19" s="18">
        <v>8165</v>
      </c>
      <c r="W19" s="18">
        <v>16381</v>
      </c>
    </row>
    <row r="20" spans="1:23" x14ac:dyDescent="0.25">
      <c r="A20" s="38" t="s">
        <v>61</v>
      </c>
      <c r="B20" s="39">
        <v>72</v>
      </c>
      <c r="C20" s="39">
        <v>718</v>
      </c>
      <c r="D20" s="39">
        <v>1679</v>
      </c>
      <c r="E20" s="39">
        <v>1313</v>
      </c>
      <c r="F20" s="39">
        <v>1285</v>
      </c>
      <c r="G20" s="39">
        <v>898</v>
      </c>
      <c r="H20" s="39">
        <v>329</v>
      </c>
      <c r="I20" s="39">
        <v>103</v>
      </c>
      <c r="J20" s="39">
        <v>34</v>
      </c>
      <c r="K20" s="39">
        <v>6439</v>
      </c>
      <c r="L20" s="18"/>
      <c r="M20" s="18"/>
      <c r="N20" s="18"/>
      <c r="O20" s="68" t="s">
        <v>106</v>
      </c>
      <c r="P20" s="69">
        <v>269</v>
      </c>
      <c r="Q20" s="69">
        <v>86</v>
      </c>
      <c r="R20" s="69">
        <v>357</v>
      </c>
      <c r="T20" s="88" t="s">
        <v>134</v>
      </c>
      <c r="U20" s="18">
        <v>7078</v>
      </c>
      <c r="V20" s="18">
        <v>7186</v>
      </c>
      <c r="W20" s="18">
        <v>14270</v>
      </c>
    </row>
    <row r="21" spans="1:23" x14ac:dyDescent="0.25">
      <c r="A21" s="38" t="s">
        <v>62</v>
      </c>
      <c r="B21" s="39">
        <v>34</v>
      </c>
      <c r="C21" s="39">
        <v>582</v>
      </c>
      <c r="D21" s="39">
        <v>2064</v>
      </c>
      <c r="E21" s="39">
        <v>1776</v>
      </c>
      <c r="F21" s="39">
        <v>1558</v>
      </c>
      <c r="G21" s="39">
        <v>1069</v>
      </c>
      <c r="H21" s="39">
        <v>295</v>
      </c>
      <c r="I21" s="39">
        <v>52</v>
      </c>
      <c r="J21" s="39">
        <v>16</v>
      </c>
      <c r="K21" s="39">
        <v>7444</v>
      </c>
      <c r="L21" s="18"/>
      <c r="M21" s="18"/>
      <c r="N21" s="18"/>
      <c r="O21" s="68" t="s">
        <v>107</v>
      </c>
      <c r="P21" s="69">
        <v>466</v>
      </c>
      <c r="Q21" s="69">
        <v>113</v>
      </c>
      <c r="R21" s="69">
        <v>571</v>
      </c>
      <c r="T21" s="88" t="s">
        <v>135</v>
      </c>
      <c r="U21" s="18">
        <v>5237</v>
      </c>
      <c r="V21" s="18">
        <v>5649</v>
      </c>
      <c r="W21" s="18">
        <v>10886</v>
      </c>
    </row>
    <row r="22" spans="1:23" x14ac:dyDescent="0.25">
      <c r="A22" s="38" t="s">
        <v>63</v>
      </c>
      <c r="B22" s="39">
        <v>11</v>
      </c>
      <c r="C22" s="39">
        <v>324</v>
      </c>
      <c r="D22" s="39">
        <v>1750</v>
      </c>
      <c r="E22" s="39">
        <v>1413</v>
      </c>
      <c r="F22" s="39">
        <v>1196</v>
      </c>
      <c r="G22" s="39">
        <v>746</v>
      </c>
      <c r="H22" s="39">
        <v>197</v>
      </c>
      <c r="I22" s="39">
        <v>22</v>
      </c>
      <c r="J22" s="39">
        <v>5</v>
      </c>
      <c r="K22" s="39">
        <v>5678</v>
      </c>
      <c r="L22" s="21"/>
      <c r="M22" s="21"/>
      <c r="N22" s="21"/>
      <c r="O22" s="68" t="s">
        <v>108</v>
      </c>
      <c r="P22" s="69">
        <v>301</v>
      </c>
      <c r="Q22" s="69">
        <v>317</v>
      </c>
      <c r="R22" s="69">
        <v>615</v>
      </c>
      <c r="T22" s="88" t="s">
        <v>136</v>
      </c>
      <c r="U22" s="18">
        <v>3391</v>
      </c>
      <c r="V22" s="18">
        <v>3573</v>
      </c>
      <c r="W22" s="18">
        <v>6957</v>
      </c>
    </row>
    <row r="23" spans="1:23" x14ac:dyDescent="0.25">
      <c r="A23" s="38" t="s">
        <v>64</v>
      </c>
      <c r="B23" s="39">
        <v>3</v>
      </c>
      <c r="C23" s="39">
        <v>97</v>
      </c>
      <c r="D23" s="39">
        <v>1457</v>
      </c>
      <c r="E23" s="39">
        <v>1312</v>
      </c>
      <c r="F23" s="39">
        <v>1170</v>
      </c>
      <c r="G23" s="39">
        <v>735</v>
      </c>
      <c r="H23" s="39">
        <v>126</v>
      </c>
      <c r="I23" s="39">
        <v>14</v>
      </c>
      <c r="J23" s="39">
        <v>4</v>
      </c>
      <c r="K23" s="39">
        <v>4918</v>
      </c>
      <c r="L23" s="18"/>
      <c r="M23" s="18"/>
      <c r="N23" s="18"/>
      <c r="O23" s="70" t="s">
        <v>109</v>
      </c>
      <c r="P23" s="71">
        <v>22947</v>
      </c>
      <c r="Q23" s="71">
        <v>18960</v>
      </c>
      <c r="R23" s="71">
        <v>41904</v>
      </c>
      <c r="T23" s="88" t="s">
        <v>137</v>
      </c>
      <c r="U23" s="18">
        <v>1755</v>
      </c>
      <c r="V23" s="18">
        <v>1973</v>
      </c>
      <c r="W23" s="18">
        <v>3724</v>
      </c>
    </row>
    <row r="24" spans="1:23" x14ac:dyDescent="0.25">
      <c r="A24" s="38" t="s">
        <v>65</v>
      </c>
      <c r="B24" s="39">
        <v>0</v>
      </c>
      <c r="C24" s="39">
        <v>81</v>
      </c>
      <c r="D24" s="39">
        <v>990</v>
      </c>
      <c r="E24" s="39">
        <v>1115</v>
      </c>
      <c r="F24" s="39">
        <v>895</v>
      </c>
      <c r="G24" s="39">
        <v>511</v>
      </c>
      <c r="H24" s="39">
        <v>83</v>
      </c>
      <c r="I24" s="39">
        <v>12</v>
      </c>
      <c r="J24" s="39">
        <v>3</v>
      </c>
      <c r="K24" s="39">
        <v>3685</v>
      </c>
      <c r="L24" s="18"/>
      <c r="M24" s="18"/>
      <c r="N24" s="18"/>
      <c r="O24" s="72"/>
      <c r="T24" s="88" t="s">
        <v>138</v>
      </c>
      <c r="U24" s="18">
        <v>491</v>
      </c>
      <c r="V24" s="18">
        <v>936</v>
      </c>
      <c r="W24" s="18">
        <v>1430</v>
      </c>
    </row>
    <row r="25" spans="1:23" x14ac:dyDescent="0.25">
      <c r="A25" s="38" t="s">
        <v>66</v>
      </c>
      <c r="B25" s="39">
        <v>0</v>
      </c>
      <c r="C25" s="39">
        <v>83</v>
      </c>
      <c r="D25" s="39">
        <v>1440</v>
      </c>
      <c r="E25" s="39">
        <v>1983</v>
      </c>
      <c r="F25" s="39">
        <v>1550</v>
      </c>
      <c r="G25" s="39">
        <v>806</v>
      </c>
      <c r="H25" s="39">
        <v>132</v>
      </c>
      <c r="I25" s="39">
        <v>11</v>
      </c>
      <c r="J25" s="39">
        <v>3</v>
      </c>
      <c r="K25" s="39">
        <v>6006</v>
      </c>
      <c r="L25" s="18"/>
      <c r="M25" s="18"/>
      <c r="N25" s="18"/>
      <c r="O25" s="56" t="s">
        <v>110</v>
      </c>
      <c r="T25" s="10"/>
      <c r="U25" s="39"/>
      <c r="V25" s="39"/>
      <c r="W25" s="39"/>
    </row>
    <row r="26" spans="1:23" x14ac:dyDescent="0.25">
      <c r="A26" s="38" t="s">
        <v>67</v>
      </c>
      <c r="B26" s="39">
        <v>4</v>
      </c>
      <c r="C26" s="39">
        <v>28</v>
      </c>
      <c r="D26" s="39">
        <v>433</v>
      </c>
      <c r="E26" s="39">
        <v>961</v>
      </c>
      <c r="F26" s="39">
        <v>815</v>
      </c>
      <c r="G26" s="39">
        <v>432</v>
      </c>
      <c r="H26" s="39">
        <v>103</v>
      </c>
      <c r="I26" s="39">
        <v>23</v>
      </c>
      <c r="J26" s="39">
        <v>7</v>
      </c>
      <c r="K26" s="39">
        <v>2801</v>
      </c>
      <c r="L26" s="18"/>
      <c r="M26" s="18"/>
      <c r="N26" s="18"/>
      <c r="O26" s="68" t="s">
        <v>111</v>
      </c>
      <c r="T26" s="10" t="s">
        <v>139</v>
      </c>
      <c r="U26" s="39"/>
      <c r="V26" s="39"/>
      <c r="W26" s="39"/>
    </row>
    <row r="27" spans="1:23" x14ac:dyDescent="0.25">
      <c r="L27" s="18"/>
      <c r="M27" s="18"/>
      <c r="N27" s="18"/>
      <c r="O27" s="73" t="s">
        <v>98</v>
      </c>
      <c r="P27" s="69">
        <v>460</v>
      </c>
      <c r="Q27" s="69">
        <v>458</v>
      </c>
      <c r="R27" s="69">
        <v>915</v>
      </c>
      <c r="T27" s="88" t="s">
        <v>140</v>
      </c>
      <c r="U27" s="18">
        <v>48731</v>
      </c>
      <c r="V27" s="18">
        <v>51056</v>
      </c>
      <c r="W27" s="18">
        <v>99786</v>
      </c>
    </row>
    <row r="28" spans="1:23" x14ac:dyDescent="0.25">
      <c r="A28" s="10" t="s">
        <v>73</v>
      </c>
      <c r="B28" s="39">
        <v>510</v>
      </c>
      <c r="C28" s="39">
        <v>488</v>
      </c>
      <c r="D28" s="39">
        <v>1342</v>
      </c>
      <c r="E28" s="39">
        <v>1105</v>
      </c>
      <c r="F28" s="39">
        <v>1037</v>
      </c>
      <c r="G28" s="39">
        <v>786</v>
      </c>
      <c r="H28" s="39">
        <v>646</v>
      </c>
      <c r="I28" s="39">
        <v>600</v>
      </c>
      <c r="J28" s="39">
        <v>422</v>
      </c>
      <c r="K28" s="39">
        <v>6933</v>
      </c>
      <c r="L28" s="21"/>
      <c r="M28" s="21"/>
      <c r="N28" s="21"/>
      <c r="O28" s="73" t="s">
        <v>99</v>
      </c>
      <c r="P28" s="69">
        <v>0</v>
      </c>
      <c r="Q28" s="69">
        <v>0</v>
      </c>
      <c r="R28" s="69">
        <v>0</v>
      </c>
      <c r="T28" s="88" t="s">
        <v>141</v>
      </c>
      <c r="U28" s="18">
        <v>2834</v>
      </c>
      <c r="V28" s="18">
        <v>1849</v>
      </c>
      <c r="W28" s="18">
        <v>4682</v>
      </c>
    </row>
    <row r="29" spans="1:23" x14ac:dyDescent="0.25">
      <c r="A29" s="10"/>
      <c r="B29" s="39"/>
      <c r="C29" s="39"/>
      <c r="D29" s="39"/>
      <c r="E29" s="39"/>
      <c r="F29" s="39"/>
      <c r="G29" s="39"/>
      <c r="H29" s="39"/>
      <c r="I29" s="39"/>
      <c r="J29" s="39"/>
      <c r="K29" s="39"/>
      <c r="L29" s="18"/>
      <c r="M29" s="18"/>
      <c r="N29" s="18"/>
      <c r="O29" s="73" t="s">
        <v>100</v>
      </c>
      <c r="P29" s="69">
        <v>0</v>
      </c>
      <c r="Q29" s="69">
        <v>0</v>
      </c>
      <c r="R29" s="69">
        <v>0</v>
      </c>
      <c r="T29" s="10"/>
      <c r="U29" s="39"/>
      <c r="V29" s="39"/>
      <c r="W29" s="39"/>
    </row>
    <row r="30" spans="1:23" x14ac:dyDescent="0.25">
      <c r="A30" s="26" t="s">
        <v>31</v>
      </c>
      <c r="B30" s="40">
        <v>6401</v>
      </c>
      <c r="C30" s="40">
        <v>6722</v>
      </c>
      <c r="D30" s="40">
        <v>16800</v>
      </c>
      <c r="E30" s="40">
        <v>16381</v>
      </c>
      <c r="F30" s="40">
        <v>14270</v>
      </c>
      <c r="G30" s="40">
        <v>10886</v>
      </c>
      <c r="H30" s="40">
        <v>6957</v>
      </c>
      <c r="I30" s="40">
        <v>3724</v>
      </c>
      <c r="J30" s="40">
        <v>1430</v>
      </c>
      <c r="K30" s="40">
        <v>83575</v>
      </c>
      <c r="L30" s="18"/>
      <c r="M30" s="18"/>
      <c r="N30" s="18"/>
      <c r="O30" s="73" t="s">
        <v>102</v>
      </c>
      <c r="P30" s="69">
        <v>365</v>
      </c>
      <c r="Q30" s="69">
        <v>371</v>
      </c>
      <c r="R30" s="69">
        <v>738</v>
      </c>
      <c r="T30" s="89" t="s">
        <v>142</v>
      </c>
      <c r="U30" s="39"/>
      <c r="V30" s="39"/>
      <c r="W30" s="39"/>
    </row>
    <row r="31" spans="1:23" x14ac:dyDescent="0.25">
      <c r="A31" s="26"/>
      <c r="B31" s="40"/>
      <c r="C31" s="40"/>
      <c r="D31" s="40"/>
      <c r="E31" s="40"/>
      <c r="F31" s="40"/>
      <c r="G31" s="40"/>
      <c r="H31" s="40"/>
      <c r="I31" s="40"/>
      <c r="J31" s="40"/>
      <c r="K31" s="40"/>
      <c r="L31" s="18"/>
      <c r="M31" s="18"/>
      <c r="N31" s="18"/>
      <c r="O31" s="73" t="s">
        <v>103</v>
      </c>
      <c r="P31" s="69">
        <v>38</v>
      </c>
      <c r="Q31" s="69">
        <v>81</v>
      </c>
      <c r="R31" s="69">
        <v>117</v>
      </c>
      <c r="T31" s="88" t="s">
        <v>143</v>
      </c>
      <c r="U31" s="18">
        <v>746</v>
      </c>
      <c r="V31" s="18">
        <v>781</v>
      </c>
      <c r="W31" s="18">
        <v>1526</v>
      </c>
    </row>
    <row r="32" spans="1:23" x14ac:dyDescent="0.25">
      <c r="A32" s="41" t="s">
        <v>69</v>
      </c>
      <c r="L32" s="18"/>
      <c r="M32" s="18"/>
      <c r="N32" s="18"/>
      <c r="O32" s="73" t="s">
        <v>107</v>
      </c>
      <c r="P32" s="69">
        <v>37</v>
      </c>
      <c r="Q32" s="69">
        <v>5</v>
      </c>
      <c r="R32" s="69">
        <v>44</v>
      </c>
      <c r="T32" s="88" t="s">
        <v>144</v>
      </c>
      <c r="U32" s="18">
        <v>16</v>
      </c>
      <c r="V32" s="18">
        <v>8</v>
      </c>
      <c r="W32" s="18">
        <v>22</v>
      </c>
    </row>
    <row r="33" spans="1:23" x14ac:dyDescent="0.25">
      <c r="L33" s="18"/>
      <c r="M33" s="18"/>
      <c r="N33" s="18"/>
      <c r="O33" s="74" t="s">
        <v>31</v>
      </c>
      <c r="P33" s="71">
        <v>895</v>
      </c>
      <c r="Q33" s="71">
        <v>916</v>
      </c>
      <c r="R33" s="71">
        <v>1813</v>
      </c>
      <c r="T33" s="88" t="s">
        <v>145</v>
      </c>
      <c r="U33" s="18">
        <v>24</v>
      </c>
      <c r="V33" s="18">
        <v>26</v>
      </c>
      <c r="W33" s="18">
        <v>44</v>
      </c>
    </row>
    <row r="34" spans="1:23" x14ac:dyDescent="0.25">
      <c r="A34" s="8" t="s">
        <v>70</v>
      </c>
      <c r="L34" s="21"/>
      <c r="M34" s="21"/>
      <c r="N34" s="21"/>
      <c r="O34" s="68" t="s">
        <v>112</v>
      </c>
      <c r="T34" s="23" t="s">
        <v>31</v>
      </c>
      <c r="U34" s="21">
        <v>787</v>
      </c>
      <c r="V34" s="21">
        <v>814</v>
      </c>
      <c r="W34" s="21">
        <v>1596</v>
      </c>
    </row>
    <row r="35" spans="1:23" ht="15.75" thickBot="1" x14ac:dyDescent="0.3">
      <c r="L35" s="18"/>
      <c r="M35" s="18"/>
      <c r="N35" s="18"/>
      <c r="O35" s="73" t="s">
        <v>99</v>
      </c>
      <c r="P35" s="69">
        <v>3</v>
      </c>
      <c r="Q35" s="69">
        <v>3</v>
      </c>
      <c r="R35" s="69">
        <v>8</v>
      </c>
      <c r="T35" s="10"/>
      <c r="U35" s="39"/>
      <c r="V35" s="39"/>
      <c r="W35" s="39"/>
    </row>
    <row r="36" spans="1:23" x14ac:dyDescent="0.25">
      <c r="A36" s="93"/>
      <c r="B36" s="94" t="s">
        <v>85</v>
      </c>
      <c r="C36" s="95"/>
      <c r="D36" s="95"/>
      <c r="E36" s="96"/>
      <c r="F36" s="97"/>
      <c r="G36" s="95"/>
      <c r="H36" s="98"/>
      <c r="L36" s="18"/>
      <c r="M36" s="18"/>
      <c r="N36" s="18"/>
      <c r="O36" s="73" t="s">
        <v>100</v>
      </c>
      <c r="P36" s="69">
        <v>0</v>
      </c>
      <c r="Q36" s="69">
        <v>0</v>
      </c>
      <c r="R36" s="69">
        <v>0</v>
      </c>
      <c r="T36" s="10" t="s">
        <v>146</v>
      </c>
      <c r="U36" s="39"/>
      <c r="V36" s="39"/>
      <c r="W36" s="39"/>
    </row>
    <row r="37" spans="1:23" x14ac:dyDescent="0.25">
      <c r="A37" s="99" t="s">
        <v>4</v>
      </c>
      <c r="B37" s="100" t="s">
        <v>86</v>
      </c>
      <c r="C37" s="100" t="s">
        <v>87</v>
      </c>
      <c r="D37" s="100" t="s">
        <v>88</v>
      </c>
      <c r="E37" s="16" t="s">
        <v>89</v>
      </c>
      <c r="F37" s="101" t="s">
        <v>90</v>
      </c>
      <c r="G37" s="100" t="s">
        <v>31</v>
      </c>
      <c r="H37" s="102" t="s">
        <v>91</v>
      </c>
      <c r="L37" s="18"/>
      <c r="M37" s="18"/>
      <c r="N37" s="18"/>
      <c r="O37" s="73" t="s">
        <v>102</v>
      </c>
      <c r="P37" s="69">
        <v>21</v>
      </c>
      <c r="Q37" s="69">
        <v>35</v>
      </c>
      <c r="R37" s="69">
        <v>49</v>
      </c>
      <c r="T37" s="88" t="s">
        <v>147</v>
      </c>
      <c r="U37" s="18">
        <v>30597</v>
      </c>
      <c r="V37" s="18">
        <v>31271</v>
      </c>
      <c r="W37" s="18">
        <v>61872</v>
      </c>
    </row>
    <row r="38" spans="1:23" x14ac:dyDescent="0.25">
      <c r="A38" s="99" t="s">
        <v>81</v>
      </c>
      <c r="B38" s="103">
        <f>SUM(B28:D28)</f>
        <v>2340</v>
      </c>
      <c r="C38" s="103">
        <f>SUM(B13:D13)</f>
        <v>4838</v>
      </c>
      <c r="D38" s="103">
        <f>SUM(B14:D18)</f>
        <v>8816</v>
      </c>
      <c r="E38" s="104">
        <f>SUM(B19:D21)</f>
        <v>7209</v>
      </c>
      <c r="F38" s="104">
        <f>SUM(B22:D26)</f>
        <v>6701</v>
      </c>
      <c r="G38" s="103">
        <f>SUM(B38:F38)</f>
        <v>29904</v>
      </c>
      <c r="H38" s="105">
        <f>SUM(C38:F38)</f>
        <v>27564</v>
      </c>
      <c r="L38" s="18"/>
      <c r="M38" s="18"/>
      <c r="N38" s="18"/>
      <c r="O38" s="73" t="s">
        <v>103</v>
      </c>
      <c r="P38" s="69">
        <v>22</v>
      </c>
      <c r="Q38" s="69">
        <v>53</v>
      </c>
      <c r="R38" s="69">
        <v>75</v>
      </c>
      <c r="T38" s="88" t="s">
        <v>148</v>
      </c>
      <c r="U38" s="18">
        <v>17476</v>
      </c>
      <c r="V38" s="18">
        <v>18260</v>
      </c>
      <c r="W38" s="18">
        <v>35738</v>
      </c>
    </row>
    <row r="39" spans="1:23" x14ac:dyDescent="0.25">
      <c r="A39" s="99" t="s">
        <v>82</v>
      </c>
      <c r="B39" s="103">
        <f>SUM(C28:D28)</f>
        <v>1830</v>
      </c>
      <c r="C39" s="103">
        <f>SUM(C13:D13)</f>
        <v>2015</v>
      </c>
      <c r="D39" s="103">
        <f>SUM(C14:D18)</f>
        <v>6025</v>
      </c>
      <c r="E39" s="104">
        <f>SUM(C19:D21)</f>
        <v>6948</v>
      </c>
      <c r="F39" s="104">
        <f>SUM(C22:D26)</f>
        <v>6683</v>
      </c>
      <c r="G39" s="103">
        <f t="shared" ref="G39:G41" si="0">SUM(B39:F39)</f>
        <v>23501</v>
      </c>
      <c r="H39" s="105">
        <f t="shared" ref="H39:H41" si="1">SUM(C39:F39)</f>
        <v>21671</v>
      </c>
      <c r="L39" s="18"/>
      <c r="M39" s="18"/>
      <c r="N39" s="18" t="e">
        <f>+H50:H51+H76:H98</f>
        <v>#VALUE!</v>
      </c>
      <c r="O39" s="73" t="s">
        <v>107</v>
      </c>
      <c r="P39" s="69">
        <v>18</v>
      </c>
      <c r="Q39" s="69">
        <v>0</v>
      </c>
      <c r="R39" s="69">
        <v>21</v>
      </c>
      <c r="T39" s="10"/>
      <c r="U39" s="39"/>
      <c r="V39" s="39"/>
      <c r="W39" s="39"/>
    </row>
    <row r="40" spans="1:23" x14ac:dyDescent="0.25">
      <c r="A40" s="106" t="s">
        <v>83</v>
      </c>
      <c r="B40" s="107">
        <f>SUM(E28:F28)</f>
        <v>2142</v>
      </c>
      <c r="C40" s="107">
        <f>SUM(E13:F13)</f>
        <v>2182</v>
      </c>
      <c r="D40" s="107">
        <f>SUM(E14:F18)</f>
        <v>6056</v>
      </c>
      <c r="E40" s="108">
        <f>SUM(E19:F21)</f>
        <v>7858</v>
      </c>
      <c r="F40" s="108">
        <f>SUM(E22:F26)</f>
        <v>12410</v>
      </c>
      <c r="G40" s="103">
        <f t="shared" si="0"/>
        <v>30648</v>
      </c>
      <c r="H40" s="105">
        <f t="shared" si="1"/>
        <v>28506</v>
      </c>
      <c r="L40" s="22"/>
      <c r="M40" s="22"/>
      <c r="N40" s="22"/>
      <c r="O40" s="74" t="s">
        <v>31</v>
      </c>
      <c r="P40" s="71">
        <v>60</v>
      </c>
      <c r="Q40" s="71">
        <v>95</v>
      </c>
      <c r="R40" s="71">
        <v>149</v>
      </c>
      <c r="T40" s="10" t="s">
        <v>149</v>
      </c>
      <c r="U40" s="39"/>
      <c r="V40" s="39"/>
      <c r="W40" s="39"/>
    </row>
    <row r="41" spans="1:23" x14ac:dyDescent="0.25">
      <c r="A41" s="99" t="s">
        <v>84</v>
      </c>
      <c r="B41" s="103">
        <f>SUM(G28:J28)</f>
        <v>2454</v>
      </c>
      <c r="C41" s="103">
        <f>SUM(G13:J13)</f>
        <v>1699</v>
      </c>
      <c r="D41" s="103">
        <f>SUM(G14:J18)</f>
        <v>10776</v>
      </c>
      <c r="E41" s="104">
        <f>SUM(G19:J21)</f>
        <v>4095</v>
      </c>
      <c r="F41" s="104">
        <f>SUM(G22:J26)</f>
        <v>3975</v>
      </c>
      <c r="G41" s="103">
        <f t="shared" si="0"/>
        <v>22999</v>
      </c>
      <c r="H41" s="105">
        <f t="shared" si="1"/>
        <v>20545</v>
      </c>
      <c r="L41" s="25"/>
      <c r="M41" s="25"/>
      <c r="N41" s="25"/>
      <c r="O41" s="68" t="s">
        <v>113</v>
      </c>
      <c r="P41" s="69">
        <v>180</v>
      </c>
      <c r="Q41" s="69">
        <v>92</v>
      </c>
      <c r="R41" s="69">
        <v>271</v>
      </c>
      <c r="T41" s="88" t="s">
        <v>150</v>
      </c>
      <c r="U41" s="18">
        <v>37458</v>
      </c>
      <c r="V41" s="18">
        <v>38133</v>
      </c>
      <c r="W41" s="18">
        <v>75591</v>
      </c>
    </row>
    <row r="42" spans="1:23" x14ac:dyDescent="0.25">
      <c r="A42" s="109" t="s">
        <v>92</v>
      </c>
      <c r="B42" s="107">
        <f>B38+SUM(B40:B41)</f>
        <v>6936</v>
      </c>
      <c r="C42" s="107">
        <f t="shared" ref="C42:H42" si="2">C38+SUM(C40:C41)</f>
        <v>8719</v>
      </c>
      <c r="D42" s="107">
        <f t="shared" si="2"/>
        <v>25648</v>
      </c>
      <c r="E42" s="107">
        <f t="shared" si="2"/>
        <v>19162</v>
      </c>
      <c r="F42" s="107">
        <f t="shared" si="2"/>
        <v>23086</v>
      </c>
      <c r="G42" s="107">
        <f t="shared" si="2"/>
        <v>83551</v>
      </c>
      <c r="H42" s="110">
        <f t="shared" si="2"/>
        <v>76615</v>
      </c>
      <c r="L42" s="18"/>
      <c r="M42" s="18"/>
      <c r="N42" s="18"/>
      <c r="O42" s="70" t="s">
        <v>114</v>
      </c>
      <c r="P42" s="71">
        <v>1139</v>
      </c>
      <c r="Q42" s="71">
        <v>1102</v>
      </c>
      <c r="R42" s="71">
        <v>2236</v>
      </c>
      <c r="T42" s="88" t="s">
        <v>151</v>
      </c>
      <c r="U42" s="18">
        <v>10863</v>
      </c>
      <c r="V42" s="18">
        <v>11596</v>
      </c>
      <c r="W42" s="18">
        <v>22460</v>
      </c>
    </row>
    <row r="43" spans="1:23" x14ac:dyDescent="0.25">
      <c r="A43" s="111"/>
      <c r="B43" s="103"/>
      <c r="C43" s="103"/>
      <c r="D43" s="103"/>
      <c r="E43" s="112"/>
      <c r="F43" s="113"/>
      <c r="G43" s="103"/>
      <c r="H43" s="105"/>
      <c r="L43" s="18"/>
      <c r="M43" s="18"/>
      <c r="N43" s="18"/>
      <c r="O43" s="72"/>
      <c r="T43" s="10"/>
      <c r="U43" s="39"/>
      <c r="V43" s="39"/>
      <c r="W43" s="39"/>
    </row>
    <row r="44" spans="1:23" x14ac:dyDescent="0.25">
      <c r="A44" s="114" t="s">
        <v>125</v>
      </c>
      <c r="B44" s="103"/>
      <c r="C44" s="103"/>
      <c r="D44" s="103"/>
      <c r="E44" s="112"/>
      <c r="F44" s="113"/>
      <c r="G44" s="103"/>
      <c r="H44" s="105"/>
      <c r="L44" s="18"/>
      <c r="M44" s="18"/>
      <c r="N44" s="18"/>
      <c r="O44" s="56" t="s">
        <v>115</v>
      </c>
      <c r="T44" s="10" t="s">
        <v>152</v>
      </c>
      <c r="U44" s="18">
        <v>40889</v>
      </c>
      <c r="V44" s="18">
        <v>42324</v>
      </c>
      <c r="W44" s="18">
        <v>83206</v>
      </c>
    </row>
    <row r="45" spans="1:23" x14ac:dyDescent="0.25">
      <c r="A45" s="114" t="s">
        <v>126</v>
      </c>
      <c r="B45" s="103">
        <f>SUM(W14:W24)</f>
        <v>104466</v>
      </c>
      <c r="C45" s="103"/>
      <c r="D45" s="103"/>
      <c r="E45" s="112"/>
      <c r="F45" s="113"/>
      <c r="G45" s="103"/>
      <c r="H45" s="105"/>
      <c r="L45" s="18"/>
      <c r="M45" s="18"/>
      <c r="N45" s="18"/>
      <c r="O45" s="68" t="s">
        <v>116</v>
      </c>
      <c r="P45" s="69">
        <v>148</v>
      </c>
      <c r="Q45" s="69">
        <v>180</v>
      </c>
      <c r="R45" s="69">
        <v>328</v>
      </c>
      <c r="T45" s="10"/>
      <c r="U45" s="39"/>
      <c r="V45" s="39"/>
      <c r="W45" s="39"/>
    </row>
    <row r="46" spans="1:23" x14ac:dyDescent="0.25">
      <c r="A46" s="106" t="s">
        <v>74</v>
      </c>
      <c r="B46" s="107">
        <f>SUM(W16:W24)</f>
        <v>83571</v>
      </c>
      <c r="C46" s="107"/>
      <c r="D46" s="107"/>
      <c r="E46" s="115"/>
      <c r="F46" s="115"/>
      <c r="G46" s="107"/>
      <c r="H46" s="110"/>
      <c r="L46" s="27"/>
      <c r="M46" s="27"/>
      <c r="N46" s="27"/>
      <c r="O46" s="68" t="s">
        <v>117</v>
      </c>
      <c r="P46" s="69">
        <v>12</v>
      </c>
      <c r="Q46" s="69">
        <v>4</v>
      </c>
      <c r="R46" s="69">
        <v>20</v>
      </c>
      <c r="T46" s="41" t="s">
        <v>153</v>
      </c>
      <c r="U46" s="39"/>
      <c r="V46" s="39"/>
      <c r="W46" s="39"/>
    </row>
    <row r="47" spans="1:23" x14ac:dyDescent="0.25">
      <c r="A47" s="106" t="s">
        <v>75</v>
      </c>
      <c r="B47" s="104">
        <f>SUM(W17:W24)</f>
        <v>77170</v>
      </c>
      <c r="C47" s="104"/>
      <c r="D47" s="104"/>
      <c r="E47" s="115"/>
      <c r="F47" s="115"/>
      <c r="G47" s="104"/>
      <c r="H47" s="116"/>
      <c r="L47" s="27"/>
      <c r="M47" s="27"/>
      <c r="N47" s="27"/>
      <c r="O47" s="68" t="s">
        <v>118</v>
      </c>
      <c r="P47" s="69">
        <v>6</v>
      </c>
      <c r="Q47" s="69">
        <v>0</v>
      </c>
      <c r="R47" s="69">
        <v>8</v>
      </c>
      <c r="T47" s="8" t="s">
        <v>154</v>
      </c>
      <c r="U47" s="39"/>
      <c r="V47" s="39"/>
      <c r="W47" s="39"/>
    </row>
    <row r="48" spans="1:23" x14ac:dyDescent="0.25">
      <c r="A48" s="117"/>
      <c r="B48" s="104"/>
      <c r="C48" s="104"/>
      <c r="D48" s="104"/>
      <c r="E48" s="115"/>
      <c r="F48" s="115"/>
      <c r="G48" s="104"/>
      <c r="H48" s="116"/>
      <c r="L48" s="27"/>
      <c r="M48" s="27"/>
      <c r="N48" s="27"/>
      <c r="O48" s="70" t="s">
        <v>119</v>
      </c>
      <c r="P48" s="71">
        <v>172</v>
      </c>
      <c r="Q48" s="71">
        <v>183</v>
      </c>
      <c r="R48" s="71">
        <v>357</v>
      </c>
      <c r="T48" s="8" t="s">
        <v>155</v>
      </c>
      <c r="U48" s="39"/>
      <c r="V48" s="39"/>
      <c r="W48" s="39"/>
    </row>
    <row r="49" spans="1:23" x14ac:dyDescent="0.25">
      <c r="A49" s="117" t="s">
        <v>164</v>
      </c>
      <c r="B49" s="50"/>
      <c r="C49" s="50"/>
      <c r="D49" s="50"/>
      <c r="E49" s="115"/>
      <c r="F49" s="115"/>
      <c r="G49" s="50"/>
      <c r="H49" s="118"/>
      <c r="L49" s="22"/>
      <c r="M49" s="22"/>
      <c r="N49" s="22"/>
      <c r="O49" s="72"/>
      <c r="T49" s="8" t="s">
        <v>156</v>
      </c>
      <c r="U49" s="39"/>
      <c r="V49" s="39"/>
      <c r="W49" s="39"/>
    </row>
    <row r="50" spans="1:23" x14ac:dyDescent="0.25">
      <c r="A50" s="119" t="s">
        <v>97</v>
      </c>
      <c r="B50" s="120">
        <f>(R11+R33+R45)/(R23+R42+R48)</f>
        <v>8.0185181023439786E-2</v>
      </c>
      <c r="C50" s="53" t="s">
        <v>165</v>
      </c>
      <c r="D50" s="53"/>
      <c r="E50" s="53" t="s">
        <v>166</v>
      </c>
      <c r="F50" s="124">
        <f>R27/(R23+R42+R48)</f>
        <v>2.0563184034878754E-2</v>
      </c>
      <c r="G50" s="53"/>
      <c r="H50" s="122"/>
      <c r="L50" s="25"/>
      <c r="M50" s="25"/>
      <c r="N50" s="25"/>
      <c r="O50" s="56" t="s">
        <v>120</v>
      </c>
      <c r="P50" s="69">
        <v>544</v>
      </c>
      <c r="Q50" s="69">
        <v>1108</v>
      </c>
      <c r="R50" s="69">
        <v>1659</v>
      </c>
      <c r="T50" s="8" t="s">
        <v>157</v>
      </c>
      <c r="U50" s="39"/>
      <c r="V50" s="39"/>
      <c r="W50" s="39"/>
    </row>
    <row r="51" spans="1:23" x14ac:dyDescent="0.25">
      <c r="A51" s="123" t="s">
        <v>98</v>
      </c>
      <c r="B51" s="124">
        <f>(R12+R27+R40+R46)/(R23+R42+R48)</f>
        <v>5.2430500932647145E-2</v>
      </c>
      <c r="C51" s="134"/>
      <c r="D51" s="134"/>
      <c r="E51" s="134"/>
      <c r="F51" s="134"/>
      <c r="G51" s="125"/>
      <c r="H51" s="126"/>
      <c r="T51" s="8" t="s">
        <v>158</v>
      </c>
      <c r="U51" s="90"/>
      <c r="V51" s="90"/>
      <c r="W51" s="90"/>
    </row>
    <row r="52" spans="1:23" x14ac:dyDescent="0.25">
      <c r="A52" s="127"/>
      <c r="B52" s="125"/>
      <c r="C52" s="125"/>
      <c r="D52" s="125"/>
      <c r="E52" s="125"/>
      <c r="F52" s="125"/>
      <c r="G52" s="125"/>
      <c r="H52" s="126"/>
      <c r="O52" s="56" t="s">
        <v>121</v>
      </c>
      <c r="P52" s="69">
        <v>2026</v>
      </c>
      <c r="Q52" s="69">
        <v>3050</v>
      </c>
      <c r="R52" s="69">
        <v>5081</v>
      </c>
      <c r="T52" s="8" t="s">
        <v>159</v>
      </c>
      <c r="U52" s="90"/>
      <c r="V52" s="90"/>
      <c r="W52" s="90"/>
    </row>
    <row r="53" spans="1:23" x14ac:dyDescent="0.25">
      <c r="A53" s="117" t="s">
        <v>167</v>
      </c>
      <c r="B53" s="125"/>
      <c r="C53" s="125"/>
      <c r="D53" s="125"/>
      <c r="E53" s="125"/>
      <c r="F53" s="125"/>
      <c r="G53" s="125"/>
      <c r="H53" s="126"/>
      <c r="T53" s="8" t="s">
        <v>160</v>
      </c>
      <c r="U53" s="90"/>
      <c r="V53" s="90"/>
      <c r="W53" s="90"/>
    </row>
    <row r="54" spans="1:23" x14ac:dyDescent="0.25">
      <c r="A54" s="128" t="s">
        <v>168</v>
      </c>
      <c r="B54" s="125"/>
      <c r="C54" s="132">
        <f>(R50/R56)</f>
        <v>3.204868154158215E-2</v>
      </c>
      <c r="D54" s="125"/>
      <c r="E54" s="125"/>
      <c r="F54" s="125"/>
      <c r="G54" s="125"/>
      <c r="H54" s="126"/>
      <c r="O54" s="56" t="s">
        <v>122</v>
      </c>
      <c r="P54" s="69">
        <v>284</v>
      </c>
      <c r="Q54" s="69">
        <v>250</v>
      </c>
      <c r="R54" s="69">
        <v>532</v>
      </c>
      <c r="T54" s="91" t="s">
        <v>161</v>
      </c>
      <c r="U54" s="90"/>
      <c r="V54" s="90"/>
      <c r="W54" s="90"/>
    </row>
    <row r="55" spans="1:23" x14ac:dyDescent="0.25">
      <c r="A55" s="128" t="s">
        <v>169</v>
      </c>
      <c r="B55" s="125"/>
      <c r="C55" s="132">
        <f>R50/B46</f>
        <v>1.9851383853250529E-2</v>
      </c>
      <c r="D55" s="125"/>
      <c r="E55" s="125"/>
      <c r="F55" s="125"/>
      <c r="G55" s="125"/>
      <c r="H55" s="126"/>
      <c r="T55" s="8" t="s">
        <v>162</v>
      </c>
      <c r="U55" s="90"/>
      <c r="V55" s="90"/>
      <c r="W55" s="90"/>
    </row>
    <row r="56" spans="1:23" x14ac:dyDescent="0.25">
      <c r="A56" s="128" t="s">
        <v>170</v>
      </c>
      <c r="B56" s="125"/>
      <c r="C56" s="132">
        <f>R50/B47</f>
        <v>2.1497991447453672E-2</v>
      </c>
      <c r="D56" s="125"/>
      <c r="E56" s="125"/>
      <c r="F56" s="125"/>
      <c r="G56" s="125"/>
      <c r="H56" s="126"/>
      <c r="O56" s="75" t="s">
        <v>31</v>
      </c>
      <c r="P56" s="76">
        <v>27111</v>
      </c>
      <c r="Q56" s="76">
        <v>24654</v>
      </c>
      <c r="R56" s="76">
        <v>51765</v>
      </c>
      <c r="T56" s="8" t="s">
        <v>163</v>
      </c>
      <c r="U56" s="90"/>
      <c r="V56" s="90"/>
      <c r="W56" s="90"/>
    </row>
    <row r="57" spans="1:23" ht="15.75" thickBot="1" x14ac:dyDescent="0.3">
      <c r="A57" s="129" t="s">
        <v>171</v>
      </c>
      <c r="B57" s="130"/>
      <c r="C57" s="133">
        <f>R50/B45</f>
        <v>1.5880765033599448E-2</v>
      </c>
      <c r="D57" s="130"/>
      <c r="E57" s="130"/>
      <c r="F57" s="130"/>
      <c r="G57" s="130"/>
      <c r="H57" s="131"/>
      <c r="P57" s="77"/>
      <c r="Q57" s="77"/>
      <c r="R57" s="77"/>
      <c r="T57" s="92"/>
      <c r="U57" s="10"/>
      <c r="V57" s="10"/>
      <c r="W57" s="10"/>
    </row>
    <row r="58" spans="1:23" ht="15" customHeight="1" x14ac:dyDescent="0.25">
      <c r="O58" s="78" t="s">
        <v>69</v>
      </c>
      <c r="P58" s="77"/>
      <c r="Q58" s="77"/>
      <c r="R58" s="77"/>
      <c r="T58" s="159" t="s">
        <v>70</v>
      </c>
      <c r="U58" s="160"/>
      <c r="V58" s="160"/>
      <c r="W58" s="160"/>
    </row>
    <row r="59" spans="1:23" x14ac:dyDescent="0.25">
      <c r="T59" s="160"/>
      <c r="U59" s="160"/>
      <c r="V59" s="160"/>
      <c r="W59" s="160"/>
    </row>
    <row r="60" spans="1:23" x14ac:dyDescent="0.25">
      <c r="O60" s="79" t="s">
        <v>123</v>
      </c>
      <c r="U60" s="10"/>
      <c r="V60" s="10"/>
      <c r="W60" s="10"/>
    </row>
    <row r="61" spans="1:23" x14ac:dyDescent="0.25">
      <c r="O61" s="80" t="s">
        <v>124</v>
      </c>
      <c r="T61" s="3"/>
      <c r="U61" s="10"/>
      <c r="V61" s="10"/>
      <c r="W61" s="10"/>
    </row>
    <row r="62" spans="1:23" x14ac:dyDescent="0.25">
      <c r="T62" s="3"/>
      <c r="U62" s="3"/>
      <c r="V62" s="3"/>
      <c r="W62" s="3"/>
    </row>
    <row r="63" spans="1:23" x14ac:dyDescent="0.25">
      <c r="T63" s="3"/>
      <c r="U63" s="3"/>
      <c r="V63" s="3"/>
      <c r="W63" s="3"/>
    </row>
    <row r="64" spans="1:23" x14ac:dyDescent="0.25">
      <c r="T64" s="3"/>
      <c r="U64" s="3"/>
      <c r="V64" s="3"/>
      <c r="W64" s="3"/>
    </row>
    <row r="65" spans="21:23" x14ac:dyDescent="0.25">
      <c r="U65" s="3"/>
      <c r="V65" s="3"/>
      <c r="W65" s="3"/>
    </row>
    <row r="66" spans="21:23" x14ac:dyDescent="0.25">
      <c r="U66" s="3"/>
      <c r="V66" s="3"/>
      <c r="W66" s="3"/>
    </row>
    <row r="67" spans="21:23" x14ac:dyDescent="0.25">
      <c r="U67" s="3"/>
      <c r="V67" s="3"/>
      <c r="W67" s="3"/>
    </row>
    <row r="68" spans="21:23" x14ac:dyDescent="0.25">
      <c r="U68" s="3"/>
      <c r="V68" s="3"/>
      <c r="W68" s="3"/>
    </row>
    <row r="69" spans="21:23" x14ac:dyDescent="0.25">
      <c r="U69" s="3"/>
      <c r="V69" s="3"/>
      <c r="W69" s="3"/>
    </row>
    <row r="70" spans="21:23" x14ac:dyDescent="0.25">
      <c r="U70" s="33"/>
      <c r="V70" s="33"/>
      <c r="W70" s="33"/>
    </row>
  </sheetData>
  <mergeCells count="4">
    <mergeCell ref="J3:K3"/>
    <mergeCell ref="B8:J8"/>
    <mergeCell ref="B11:K11"/>
    <mergeCell ref="T58:W59"/>
  </mergeCells>
  <hyperlinks>
    <hyperlink ref="W1" location="'List of Tables (1) '!A1" tooltip="List of tables" display="List of tables" xr:uid="{58BAA5B6-B481-479C-8B3B-3037EEBC2BE1}"/>
    <hyperlink ref="J3" r:id="rId1" tooltip="Personal Income" xr:uid="{729A923C-993B-41C2-85B2-643B19B1E369}"/>
    <hyperlink ref="K4" r:id="rId2" tooltip="Age" xr:uid="{D837AA79-E317-49F4-BFF6-07A096AD0AD5}"/>
    <hyperlink ref="K5" r:id="rId3" tooltip="Sex" xr:uid="{EC1868A0-DC1F-4845-BEB4-433B8F59FFAD}"/>
    <hyperlink ref="K1" location="'List of Tables (1) '!A1" tooltip="List of tables" display="List of tables" xr:uid="{186CF253-5176-468E-A7DB-CA81DD33D177}"/>
    <hyperlink ref="R3" r:id="rId4" tooltip="Method of Travel to Work" xr:uid="{3304E55A-3467-4035-A8D7-DB0A26BF6B7C}"/>
    <hyperlink ref="R4" r:id="rId5" tooltip="Sex" xr:uid="{635540BF-BB0C-492B-807B-6E245826982B}"/>
    <hyperlink ref="R1" location="'List of Tables (1) '!A1" tooltip="List of tables" display="List of tables" xr:uid="{0BA10C8C-B072-4491-A0E5-1024AA40A0F6}"/>
  </hyperlinks>
  <pageMargins left="0.7" right="0.7" top="0.75" bottom="0.75" header="0.3" footer="0.3"/>
  <pageSetup paperSize="9"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Age</vt:lpstr>
      <vt:lpstr>Income</vt:lpstr>
      <vt:lpstr>Armadale LGA50210</vt:lpstr>
      <vt:lpstr>Bassendean LGA50350</vt:lpstr>
      <vt:lpstr>Bayswater LGA50420</vt:lpstr>
      <vt:lpstr>Cambridge LGA51310</vt:lpstr>
      <vt:lpstr>Canning LGA51310</vt:lpstr>
      <vt:lpstr>Claremont LGA51750</vt:lpstr>
      <vt:lpstr>Cockburn LGA51820</vt:lpstr>
      <vt:lpstr>Cottesloe LGA52170</vt:lpstr>
      <vt:lpstr>East Freemantle LGA53150</vt:lpstr>
      <vt:lpstr>Fremantle LGA53430</vt:lpstr>
      <vt:lpstr>Gosnells LGA53780</vt:lpstr>
      <vt:lpstr>Joondalup LGA54170</vt:lpstr>
      <vt:lpstr>Kalamunda LGA54200</vt:lpstr>
      <vt:lpstr>Kwinana LGA54830</vt:lpstr>
      <vt:lpstr>Mandurah LGA551100</vt:lpstr>
      <vt:lpstr>Melville LGA55320</vt:lpstr>
      <vt:lpstr>Mosman Park LGA55740</vt:lpstr>
      <vt:lpstr>Mundaring LGA56090</vt:lpstr>
      <vt:lpstr>Murray LGA56230</vt:lpstr>
      <vt:lpstr>Nedlands LGA56580</vt:lpstr>
      <vt:lpstr>Peppermint Grove LGA56930</vt:lpstr>
      <vt:lpstr>Perth LGA57080</vt:lpstr>
      <vt:lpstr>Rockingham LGA57490</vt:lpstr>
      <vt:lpstr>Serpentine-Jarrahdale LGA57700</vt:lpstr>
      <vt:lpstr>South Perth LGA57840</vt:lpstr>
      <vt:lpstr>South Perth LGA57840 (2)</vt:lpstr>
      <vt:lpstr>Subiaco LGA57980</vt:lpstr>
      <vt:lpstr>Swan LGA58050</vt:lpstr>
      <vt:lpstr>Victoria Park LGA58510</vt:lpstr>
      <vt:lpstr>Vincent LG58570</vt:lpstr>
      <vt:lpstr>Wanneroo LGA58760</vt:lpstr>
      <vt:lpstr>Perth GCCSA</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Reynolds</dc:creator>
  <cp:lastModifiedBy>James Reynolds</cp:lastModifiedBy>
  <dcterms:created xsi:type="dcterms:W3CDTF">2022-08-24T02:06:53Z</dcterms:created>
  <dcterms:modified xsi:type="dcterms:W3CDTF">2022-08-29T08:13:02Z</dcterms:modified>
</cp:coreProperties>
</file>