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tsml-CW\submit\"/>
    </mc:Choice>
  </mc:AlternateContent>
  <xr:revisionPtr revIDLastSave="0" documentId="8_{DAA6025F-E7EC-4A89-9F96-3C6DE2D4371A}" xr6:coauthVersionLast="47" xr6:coauthVersionMax="47" xr10:uidLastSave="{00000000-0000-0000-0000-000000000000}"/>
  <bookViews>
    <workbookView xWindow="5220" yWindow="1845" windowWidth="22965" windowHeight="15435" xr2:uid="{65E8F87F-3554-4D31-8C61-24CB6F38432E}"/>
  </bookViews>
  <sheets>
    <sheet name="Data" sheetId="1" r:id="rId1"/>
    <sheet name="Chi Tree" sheetId="2" r:id="rId2"/>
    <sheet name="Gain Tre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15" i="1"/>
  <c r="U5" i="1"/>
  <c r="R19" i="1"/>
  <c r="T17" i="1"/>
  <c r="U17" i="1"/>
  <c r="T18" i="1"/>
  <c r="T21" i="1"/>
  <c r="T22" i="1"/>
  <c r="R23" i="1"/>
  <c r="T4" i="1"/>
  <c r="T5" i="1"/>
  <c r="T8" i="1"/>
  <c r="U8" i="1"/>
  <c r="T9" i="1"/>
  <c r="U9" i="1"/>
  <c r="R10" i="1"/>
  <c r="T12" i="1"/>
  <c r="U12" i="1" s="1"/>
  <c r="T13" i="1"/>
  <c r="X2" i="1"/>
  <c r="K19" i="1"/>
  <c r="H19" i="1"/>
  <c r="N18" i="1"/>
  <c r="N17" i="1"/>
  <c r="K13" i="1"/>
  <c r="H13" i="1"/>
  <c r="N12" i="1"/>
  <c r="N11" i="1"/>
  <c r="N6" i="1"/>
  <c r="N5" i="1"/>
  <c r="K7" i="1"/>
  <c r="H7" i="1"/>
  <c r="R14" i="1" l="1"/>
  <c r="R6" i="1"/>
  <c r="N7" i="1"/>
  <c r="K8" i="1" s="1"/>
  <c r="L12" i="1" s="1"/>
  <c r="M12" i="1" s="1"/>
  <c r="N19" i="1"/>
  <c r="H20" i="1"/>
  <c r="N13" i="1"/>
  <c r="H14" i="1" s="1"/>
  <c r="K14" i="1" l="1"/>
  <c r="K20" i="1"/>
  <c r="L17" i="1"/>
  <c r="M17" i="1" s="1"/>
  <c r="H8" i="1"/>
  <c r="I5" i="1" s="1"/>
  <c r="J5" i="1" s="1"/>
  <c r="L11" i="1"/>
  <c r="M11" i="1" s="1"/>
  <c r="L6" i="1"/>
  <c r="M6" i="1" s="1"/>
  <c r="L18" i="1"/>
  <c r="M18" i="1" s="1"/>
  <c r="L5" i="1"/>
  <c r="M5" i="1" s="1"/>
  <c r="I6" i="1" l="1"/>
  <c r="J6" i="1" s="1"/>
  <c r="H9" i="1" s="1"/>
  <c r="I11" i="1"/>
  <c r="J11" i="1" s="1"/>
  <c r="I18" i="1"/>
  <c r="J18" i="1" s="1"/>
  <c r="I17" i="1"/>
  <c r="J17" i="1" s="1"/>
  <c r="I12" i="1"/>
  <c r="J12" i="1" s="1"/>
  <c r="H21" i="1" l="1"/>
  <c r="H15" i="1"/>
</calcChain>
</file>

<file path=xl/sharedStrings.xml><?xml version="1.0" encoding="utf-8"?>
<sst xmlns="http://schemas.openxmlformats.org/spreadsheetml/2006/main" count="164" uniqueCount="37">
  <si>
    <t>Peaty</t>
  </si>
  <si>
    <t>Woody</t>
  </si>
  <si>
    <t>Sweet</t>
  </si>
  <si>
    <t>Region</t>
  </si>
  <si>
    <t>Chi Squared Outlook</t>
  </si>
  <si>
    <t>Information Gain</t>
  </si>
  <si>
    <t>yes</t>
  </si>
  <si>
    <t>no</t>
  </si>
  <si>
    <t>islay</t>
  </si>
  <si>
    <t>Islay</t>
  </si>
  <si>
    <t>Speyside</t>
  </si>
  <si>
    <t>Root -&gt; Split 1</t>
  </si>
  <si>
    <t>Observed</t>
  </si>
  <si>
    <t>Expected</t>
  </si>
  <si>
    <t>Chi value</t>
  </si>
  <si>
    <t>Total</t>
  </si>
  <si>
    <t>Entropy</t>
  </si>
  <si>
    <t>Yes</t>
  </si>
  <si>
    <t>No</t>
  </si>
  <si>
    <t>Info Gain</t>
  </si>
  <si>
    <t>Total:</t>
  </si>
  <si>
    <t>Global Prob</t>
  </si>
  <si>
    <t>x^2</t>
  </si>
  <si>
    <t>Split 1 (No)</t>
  </si>
  <si>
    <t xml:space="preserve">Root </t>
  </si>
  <si>
    <t>Split On Peaty (6.67)</t>
  </si>
  <si>
    <t>Yes (4 Cases)</t>
  </si>
  <si>
    <t>No (6 Cases)</t>
  </si>
  <si>
    <t>Split Sweet (4.29)</t>
  </si>
  <si>
    <t>Yes (5 Cases)</t>
  </si>
  <si>
    <t>No (1 Cases)</t>
  </si>
  <si>
    <t>Split On Peaty (0.61)</t>
  </si>
  <si>
    <t>Yes (4 cases)</t>
  </si>
  <si>
    <t>No (6 cases)</t>
  </si>
  <si>
    <t>Split on Sweet (1)</t>
  </si>
  <si>
    <t>Yes (5 cases)</t>
  </si>
  <si>
    <t>No (1 cases)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</si>
</sst>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2" fillId="0" borderId="0" xfId="0" applyFont="1"/>
    <xf numFmtId="0" fontId="1" fillId="0" borderId="0" xfId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1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1BFD-3B62-4882-8309-8593395FE2C5}">
  <dimension ref="A1:X31"/>
  <sheetViews>
    <sheetView tabSelected="1" topLeftCell="G1" zoomScale="120" zoomScaleNormal="120" workbookViewId="0">
      <selection activeCell="R9" sqref="R9"/>
    </sheetView>
  </sheetViews>
  <sheetFormatPr defaultRowHeight="15" x14ac:dyDescent="0.25"/>
  <cols>
    <col min="7" max="7" width="10.42578125" bestFit="1" customWidth="1"/>
    <col min="11" max="11" width="8" bestFit="1" customWidth="1"/>
    <col min="12" max="13" width="8" customWidth="1"/>
  </cols>
  <sheetData>
    <row r="1" spans="1:24" x14ac:dyDescent="0.25">
      <c r="A1" s="2" t="s">
        <v>0</v>
      </c>
      <c r="B1" s="2" t="s">
        <v>1</v>
      </c>
      <c r="C1" s="2" t="s">
        <v>2</v>
      </c>
      <c r="D1" s="2" t="s">
        <v>3</v>
      </c>
      <c r="G1" s="12" t="s">
        <v>4</v>
      </c>
      <c r="H1" s="12"/>
      <c r="I1" s="12"/>
      <c r="J1" s="12"/>
      <c r="K1" s="12"/>
      <c r="L1" s="12"/>
      <c r="M1" s="12"/>
      <c r="N1" s="12"/>
      <c r="P1" s="11" t="s">
        <v>5</v>
      </c>
      <c r="Q1" s="11"/>
      <c r="R1" s="11"/>
      <c r="S1" s="11"/>
      <c r="T1" s="11"/>
      <c r="U1" s="11"/>
      <c r="V1" s="11"/>
    </row>
    <row r="2" spans="1:24" x14ac:dyDescent="0.25">
      <c r="A2" s="2" t="s">
        <v>6</v>
      </c>
      <c r="B2" s="2" t="s">
        <v>7</v>
      </c>
      <c r="C2" s="2" t="s">
        <v>6</v>
      </c>
      <c r="D2" s="2" t="s">
        <v>8</v>
      </c>
      <c r="G2" s="2"/>
      <c r="H2" s="13" t="s">
        <v>9</v>
      </c>
      <c r="I2" s="14"/>
      <c r="J2" s="15"/>
      <c r="K2" s="16" t="s">
        <v>10</v>
      </c>
      <c r="L2" s="17"/>
      <c r="M2" s="18"/>
      <c r="N2" s="2"/>
      <c r="Q2" s="11" t="s">
        <v>11</v>
      </c>
      <c r="R2" s="11"/>
      <c r="S2" s="11"/>
      <c r="T2" s="11"/>
      <c r="U2" s="11"/>
      <c r="X2">
        <f>-(0.5*LOG(0.5,2) + 0.5*LOG(0.5,2))</f>
        <v>1</v>
      </c>
    </row>
    <row r="3" spans="1:24" x14ac:dyDescent="0.25">
      <c r="A3" s="2" t="s">
        <v>6</v>
      </c>
      <c r="B3" s="2" t="s">
        <v>6</v>
      </c>
      <c r="C3" s="2" t="s">
        <v>6</v>
      </c>
      <c r="D3" s="2" t="s">
        <v>8</v>
      </c>
      <c r="G3" s="2"/>
      <c r="H3" s="5" t="s">
        <v>12</v>
      </c>
      <c r="I3" s="5" t="s">
        <v>13</v>
      </c>
      <c r="J3" s="5" t="s">
        <v>14</v>
      </c>
      <c r="K3" s="6" t="s">
        <v>12</v>
      </c>
      <c r="L3" s="6" t="s">
        <v>13</v>
      </c>
      <c r="M3" s="6" t="s">
        <v>14</v>
      </c>
      <c r="N3" s="2" t="s">
        <v>15</v>
      </c>
      <c r="P3" s="4"/>
      <c r="Q3" t="s">
        <v>0</v>
      </c>
      <c r="R3" t="s">
        <v>9</v>
      </c>
      <c r="S3" t="s">
        <v>10</v>
      </c>
      <c r="T3" t="s">
        <v>15</v>
      </c>
      <c r="U3" t="s">
        <v>16</v>
      </c>
      <c r="V3" s="1"/>
      <c r="W3" s="1"/>
    </row>
    <row r="4" spans="1:24" x14ac:dyDescent="0.25">
      <c r="A4" s="2" t="s">
        <v>6</v>
      </c>
      <c r="B4" s="2" t="s">
        <v>7</v>
      </c>
      <c r="C4" s="2" t="s">
        <v>7</v>
      </c>
      <c r="D4" s="2" t="s">
        <v>8</v>
      </c>
      <c r="G4" s="2"/>
      <c r="H4" s="12" t="s">
        <v>0</v>
      </c>
      <c r="I4" s="12"/>
      <c r="J4" s="12"/>
      <c r="K4" s="12"/>
      <c r="L4" s="12"/>
      <c r="M4" s="12"/>
      <c r="N4" s="12"/>
      <c r="P4" s="4"/>
      <c r="Q4" s="4" t="s">
        <v>17</v>
      </c>
      <c r="R4">
        <v>4</v>
      </c>
      <c r="S4">
        <v>0</v>
      </c>
      <c r="T4" s="1">
        <f>SUM(R4:S4)</f>
        <v>4</v>
      </c>
      <c r="U4">
        <f>-((R4/T4)*LOG(R4/T4,2))</f>
        <v>0</v>
      </c>
    </row>
    <row r="5" spans="1:24" x14ac:dyDescent="0.25">
      <c r="A5" s="2" t="s">
        <v>6</v>
      </c>
      <c r="B5" s="2" t="s">
        <v>7</v>
      </c>
      <c r="C5" s="2" t="s">
        <v>7</v>
      </c>
      <c r="D5" s="2" t="s">
        <v>8</v>
      </c>
      <c r="G5" s="2" t="s">
        <v>17</v>
      </c>
      <c r="H5" s="5">
        <v>4</v>
      </c>
      <c r="I5" s="5">
        <f>N5*$H$8</f>
        <v>2</v>
      </c>
      <c r="J5" s="5">
        <f>(H5-I5)^2/I5</f>
        <v>2</v>
      </c>
      <c r="K5" s="6">
        <v>0</v>
      </c>
      <c r="L5" s="6">
        <f>N5*$K$8</f>
        <v>2</v>
      </c>
      <c r="M5" s="6">
        <f>(K5-L5)^2/L5</f>
        <v>2</v>
      </c>
      <c r="N5" s="2">
        <f>SUM(H5,K5)</f>
        <v>4</v>
      </c>
      <c r="Q5" s="4" t="s">
        <v>18</v>
      </c>
      <c r="R5">
        <v>1</v>
      </c>
      <c r="S5">
        <v>5</v>
      </c>
      <c r="T5" s="1">
        <f>SUM(R5:S5)</f>
        <v>6</v>
      </c>
      <c r="U5">
        <f>-((R5/T5)*LOG(R5/T5,2) + (S5/T5)*LOG(S5/T5,2))</f>
        <v>0.65002242164835411</v>
      </c>
    </row>
    <row r="6" spans="1:24" x14ac:dyDescent="0.25">
      <c r="A6" s="2" t="s">
        <v>7</v>
      </c>
      <c r="B6" s="2" t="s">
        <v>6</v>
      </c>
      <c r="C6" s="2" t="s">
        <v>7</v>
      </c>
      <c r="D6" s="2" t="s">
        <v>8</v>
      </c>
      <c r="G6" s="2" t="s">
        <v>18</v>
      </c>
      <c r="H6" s="5">
        <v>1</v>
      </c>
      <c r="I6" s="5">
        <f>N6*$H$8</f>
        <v>3</v>
      </c>
      <c r="J6" s="5">
        <f>(H6-I6)^2/I6</f>
        <v>1.3333333333333333</v>
      </c>
      <c r="K6" s="6">
        <v>5</v>
      </c>
      <c r="L6" s="6">
        <f>N6*$K$8</f>
        <v>3</v>
      </c>
      <c r="M6" s="6">
        <f>(K6-L6)^2/L6</f>
        <v>1.3333333333333333</v>
      </c>
      <c r="N6" s="2">
        <f>SUM(H6,K6)</f>
        <v>6</v>
      </c>
      <c r="Q6" t="s">
        <v>19</v>
      </c>
      <c r="R6">
        <f>1 - (T4/10 *U4 + T5/10*U5)</f>
        <v>0.60998654701098753</v>
      </c>
    </row>
    <row r="7" spans="1:24" x14ac:dyDescent="0.25">
      <c r="A7" s="2" t="s">
        <v>7</v>
      </c>
      <c r="B7" s="2" t="s">
        <v>6</v>
      </c>
      <c r="C7" s="2" t="s">
        <v>6</v>
      </c>
      <c r="D7" s="2" t="s">
        <v>10</v>
      </c>
      <c r="G7" s="2" t="s">
        <v>20</v>
      </c>
      <c r="H7" s="5">
        <f>SUM(H5:H6)</f>
        <v>5</v>
      </c>
      <c r="I7" s="5"/>
      <c r="J7" s="5"/>
      <c r="K7" s="6">
        <f>SUM(K5:K6)</f>
        <v>5</v>
      </c>
      <c r="L7" s="6"/>
      <c r="M7" s="6"/>
      <c r="N7" s="2">
        <f>SUM(N5:N6)</f>
        <v>10</v>
      </c>
      <c r="Q7" t="s">
        <v>1</v>
      </c>
      <c r="R7" t="s">
        <v>9</v>
      </c>
      <c r="S7" t="s">
        <v>10</v>
      </c>
      <c r="T7" t="s">
        <v>15</v>
      </c>
      <c r="U7" t="s">
        <v>16</v>
      </c>
    </row>
    <row r="8" spans="1:24" x14ac:dyDescent="0.25">
      <c r="A8" s="2" t="s">
        <v>7</v>
      </c>
      <c r="B8" s="2" t="s">
        <v>6</v>
      </c>
      <c r="C8" s="2" t="s">
        <v>6</v>
      </c>
      <c r="D8" s="2" t="s">
        <v>10</v>
      </c>
      <c r="G8" s="2" t="s">
        <v>21</v>
      </c>
      <c r="H8" s="5">
        <f>H7/$N$7</f>
        <v>0.5</v>
      </c>
      <c r="I8" s="5"/>
      <c r="J8" s="5"/>
      <c r="K8" s="6">
        <f>K7/$N$7</f>
        <v>0.5</v>
      </c>
      <c r="L8" s="6"/>
      <c r="M8" s="6"/>
      <c r="N8" s="2"/>
      <c r="Q8" s="4" t="s">
        <v>17</v>
      </c>
      <c r="R8">
        <v>2</v>
      </c>
      <c r="S8">
        <v>3</v>
      </c>
      <c r="T8" s="1">
        <f>SUM(R8:S8)</f>
        <v>5</v>
      </c>
      <c r="U8">
        <f>-((R8/T8)*LOG(R8/T8,2) + (S8/T8)*LOG(S8/T8,2))</f>
        <v>0.97095059445466858</v>
      </c>
    </row>
    <row r="9" spans="1:24" x14ac:dyDescent="0.25">
      <c r="A9" s="2" t="s">
        <v>7</v>
      </c>
      <c r="B9" s="2" t="s">
        <v>6</v>
      </c>
      <c r="C9" s="2" t="s">
        <v>6</v>
      </c>
      <c r="D9" s="2" t="s">
        <v>10</v>
      </c>
      <c r="G9" s="2" t="s">
        <v>22</v>
      </c>
      <c r="H9" s="2">
        <f>SUM(J5:J6,M5:M6)</f>
        <v>6.6666666666666661</v>
      </c>
      <c r="I9" s="2"/>
      <c r="J9" s="2"/>
      <c r="K9" s="2"/>
      <c r="L9" s="2"/>
      <c r="M9" s="2"/>
      <c r="N9" s="2"/>
      <c r="Q9" s="4" t="s">
        <v>18</v>
      </c>
      <c r="R9">
        <v>3</v>
      </c>
      <c r="S9">
        <v>2</v>
      </c>
      <c r="T9" s="1">
        <f>SUM(R9:S9)</f>
        <v>5</v>
      </c>
      <c r="U9">
        <f>-((R9/T9)*LOG(R9/T9,2) + (S9/T9)*LOG(S9/T9,2))</f>
        <v>0.97095059445466858</v>
      </c>
    </row>
    <row r="10" spans="1:24" x14ac:dyDescent="0.25">
      <c r="A10" s="2" t="s">
        <v>7</v>
      </c>
      <c r="B10" s="2" t="s">
        <v>7</v>
      </c>
      <c r="C10" s="2" t="s">
        <v>6</v>
      </c>
      <c r="D10" s="2" t="s">
        <v>10</v>
      </c>
      <c r="G10" s="2"/>
      <c r="H10" s="12" t="s">
        <v>1</v>
      </c>
      <c r="I10" s="12"/>
      <c r="J10" s="12"/>
      <c r="K10" s="12"/>
      <c r="L10" s="12"/>
      <c r="M10" s="12"/>
      <c r="N10" s="12"/>
      <c r="Q10" t="s">
        <v>19</v>
      </c>
      <c r="R10">
        <f>1 - (T8/10 *U8 + T9/10*U9)</f>
        <v>2.9049405545331419E-2</v>
      </c>
    </row>
    <row r="11" spans="1:24" x14ac:dyDescent="0.25">
      <c r="A11" s="2" t="s">
        <v>7</v>
      </c>
      <c r="B11" s="2" t="s">
        <v>7</v>
      </c>
      <c r="C11" s="2" t="s">
        <v>6</v>
      </c>
      <c r="D11" s="2" t="s">
        <v>10</v>
      </c>
      <c r="G11" s="2" t="s">
        <v>17</v>
      </c>
      <c r="H11" s="5">
        <v>2</v>
      </c>
      <c r="I11" s="5">
        <f>N11*$H$8</f>
        <v>2.5</v>
      </c>
      <c r="J11" s="5">
        <f>(H11-I11)^2/I11</f>
        <v>0.1</v>
      </c>
      <c r="K11" s="6">
        <v>3</v>
      </c>
      <c r="L11" s="6">
        <f>N11*$K$8</f>
        <v>2.5</v>
      </c>
      <c r="M11" s="6">
        <f>(K11-L11)^2/L11</f>
        <v>0.1</v>
      </c>
      <c r="N11" s="2">
        <f>SUM(H11,K11)</f>
        <v>5</v>
      </c>
      <c r="Q11" t="s">
        <v>2</v>
      </c>
      <c r="R11" t="s">
        <v>9</v>
      </c>
      <c r="S11" t="s">
        <v>10</v>
      </c>
      <c r="T11" t="s">
        <v>15</v>
      </c>
      <c r="U11" t="s">
        <v>16</v>
      </c>
    </row>
    <row r="12" spans="1:24" x14ac:dyDescent="0.25">
      <c r="G12" s="2" t="s">
        <v>18</v>
      </c>
      <c r="H12" s="5">
        <v>3</v>
      </c>
      <c r="I12" s="5">
        <f>N12*$H$8</f>
        <v>2.5</v>
      </c>
      <c r="J12" s="5">
        <f>(H12-I12)^2/I12</f>
        <v>0.1</v>
      </c>
      <c r="K12" s="6">
        <v>2</v>
      </c>
      <c r="L12" s="6">
        <f>N12*$K$8</f>
        <v>2.5</v>
      </c>
      <c r="M12" s="6">
        <f>(K12-L12)^2/L12</f>
        <v>0.1</v>
      </c>
      <c r="N12" s="2">
        <f>SUM(H12,K12)</f>
        <v>5</v>
      </c>
      <c r="Q12" s="4" t="s">
        <v>17</v>
      </c>
      <c r="R12">
        <v>2</v>
      </c>
      <c r="S12">
        <v>5</v>
      </c>
      <c r="T12" s="1">
        <f>SUM(R12:S12)</f>
        <v>7</v>
      </c>
      <c r="U12">
        <f>-((R12/T12)*LOG(R12/T12,2) + (S12/T12)*LOG(S12/T12,2))</f>
        <v>0.863120568566631</v>
      </c>
    </row>
    <row r="13" spans="1:24" x14ac:dyDescent="0.25">
      <c r="G13" s="2" t="s">
        <v>20</v>
      </c>
      <c r="H13" s="5">
        <f>SUM(H11:H12)</f>
        <v>5</v>
      </c>
      <c r="I13" s="5"/>
      <c r="J13" s="5"/>
      <c r="K13" s="6">
        <f>SUM(K11:K12)</f>
        <v>5</v>
      </c>
      <c r="L13" s="6"/>
      <c r="M13" s="6"/>
      <c r="N13" s="2">
        <f>SUM(N11:N12)</f>
        <v>10</v>
      </c>
      <c r="Q13" s="4" t="s">
        <v>18</v>
      </c>
      <c r="R13">
        <v>3</v>
      </c>
      <c r="S13">
        <v>0</v>
      </c>
      <c r="T13" s="1">
        <f>SUM(R13:S13)</f>
        <v>3</v>
      </c>
      <c r="U13">
        <v>0</v>
      </c>
    </row>
    <row r="14" spans="1:24" x14ac:dyDescent="0.25">
      <c r="G14" s="2" t="s">
        <v>21</v>
      </c>
      <c r="H14" s="5">
        <f>H13/$N13</f>
        <v>0.5</v>
      </c>
      <c r="I14" s="5"/>
      <c r="J14" s="5"/>
      <c r="K14" s="6">
        <f>K13/$N$7</f>
        <v>0.5</v>
      </c>
      <c r="L14" s="6"/>
      <c r="M14" s="6"/>
      <c r="N14" s="2"/>
      <c r="Q14" t="s">
        <v>19</v>
      </c>
      <c r="R14">
        <f>1 - (T12/10 *U12 + T13/10*U13)</f>
        <v>0.3958156020033583</v>
      </c>
    </row>
    <row r="15" spans="1:24" x14ac:dyDescent="0.25">
      <c r="G15" s="2" t="s">
        <v>22</v>
      </c>
      <c r="H15" s="2">
        <f>SUM(J11:J12,M11:M12)</f>
        <v>0.4</v>
      </c>
      <c r="I15" s="2"/>
      <c r="J15" s="2"/>
      <c r="K15" s="2"/>
      <c r="L15" s="2"/>
      <c r="M15" s="2"/>
      <c r="N15" s="2"/>
      <c r="Q15" s="11" t="s">
        <v>23</v>
      </c>
      <c r="R15" s="11"/>
      <c r="S15" s="11"/>
      <c r="T15" t="s">
        <v>16</v>
      </c>
      <c r="U15">
        <f>-((1/6)*LOG(1/6,2) + (5/6)*LOG(5/6,2))</f>
        <v>0.65002242164835411</v>
      </c>
    </row>
    <row r="16" spans="1:24" x14ac:dyDescent="0.25">
      <c r="G16" s="2"/>
      <c r="H16" s="12" t="s">
        <v>2</v>
      </c>
      <c r="I16" s="12"/>
      <c r="J16" s="12"/>
      <c r="K16" s="12"/>
      <c r="L16" s="12"/>
      <c r="M16" s="12"/>
      <c r="N16" s="12"/>
      <c r="Q16" t="s">
        <v>1</v>
      </c>
      <c r="R16" t="s">
        <v>9</v>
      </c>
      <c r="S16" t="s">
        <v>10</v>
      </c>
      <c r="T16" t="s">
        <v>15</v>
      </c>
      <c r="U16" t="s">
        <v>16</v>
      </c>
    </row>
    <row r="17" spans="7:21" x14ac:dyDescent="0.25">
      <c r="G17" s="2" t="s">
        <v>17</v>
      </c>
      <c r="H17" s="5">
        <v>2</v>
      </c>
      <c r="I17" s="5">
        <f>N17*$H$8</f>
        <v>3.5</v>
      </c>
      <c r="J17" s="5">
        <f>(H17-I17)^2/I17</f>
        <v>0.6428571428571429</v>
      </c>
      <c r="K17" s="6">
        <v>5</v>
      </c>
      <c r="L17" s="6">
        <f>N17*$K$8</f>
        <v>3.5</v>
      </c>
      <c r="M17" s="6">
        <f>(K17-L17)^2/L17</f>
        <v>0.6428571428571429</v>
      </c>
      <c r="N17" s="2">
        <f>SUM(H17,K17)</f>
        <v>7</v>
      </c>
      <c r="Q17" s="4" t="s">
        <v>17</v>
      </c>
      <c r="R17">
        <v>1</v>
      </c>
      <c r="S17">
        <v>3</v>
      </c>
      <c r="T17" s="1">
        <f>SUM(R17:S17)</f>
        <v>4</v>
      </c>
      <c r="U17">
        <f>-((R17/T17)*LOG(R17/T17,2) + (S17/T17)*LOG(S17/T17,2))</f>
        <v>0.81127812445913283</v>
      </c>
    </row>
    <row r="18" spans="7:21" x14ac:dyDescent="0.25">
      <c r="G18" s="2" t="s">
        <v>18</v>
      </c>
      <c r="H18" s="5">
        <v>3</v>
      </c>
      <c r="I18" s="5">
        <f>N18*$H$8</f>
        <v>1.5</v>
      </c>
      <c r="J18" s="5">
        <f>(H18-I18)^2/I18</f>
        <v>1.5</v>
      </c>
      <c r="K18" s="6">
        <v>0</v>
      </c>
      <c r="L18" s="6">
        <f>N18*$K$8</f>
        <v>1.5</v>
      </c>
      <c r="M18" s="6">
        <f>(K18-L18)^2/L18</f>
        <v>1.5</v>
      </c>
      <c r="N18" s="2">
        <f>SUM(H18,K18)</f>
        <v>3</v>
      </c>
      <c r="Q18" s="4" t="s">
        <v>18</v>
      </c>
      <c r="R18">
        <v>0</v>
      </c>
      <c r="S18">
        <v>2</v>
      </c>
      <c r="T18" s="1">
        <f>SUM(R18:S18)</f>
        <v>2</v>
      </c>
      <c r="U18">
        <v>0</v>
      </c>
    </row>
    <row r="19" spans="7:21" x14ac:dyDescent="0.25">
      <c r="G19" s="2" t="s">
        <v>20</v>
      </c>
      <c r="H19" s="5">
        <f>SUM(H17:H18)</f>
        <v>5</v>
      </c>
      <c r="I19" s="5"/>
      <c r="J19" s="5"/>
      <c r="K19" s="6">
        <f>SUM(K17:K18)</f>
        <v>5</v>
      </c>
      <c r="L19" s="6"/>
      <c r="M19" s="6"/>
      <c r="N19" s="2">
        <f>SUM(N17:N18)</f>
        <v>10</v>
      </c>
      <c r="Q19" t="s">
        <v>19</v>
      </c>
      <c r="R19">
        <f>U15 - (T17/10 *U17 + T18/10*U18)</f>
        <v>0.32551117186470097</v>
      </c>
    </row>
    <row r="20" spans="7:21" x14ac:dyDescent="0.25">
      <c r="G20" s="2" t="s">
        <v>21</v>
      </c>
      <c r="H20" s="5">
        <f>H19/$N19</f>
        <v>0.5</v>
      </c>
      <c r="I20" s="5"/>
      <c r="J20" s="5"/>
      <c r="K20" s="6">
        <f>K19/$N$7</f>
        <v>0.5</v>
      </c>
      <c r="L20" s="6"/>
      <c r="M20" s="6"/>
      <c r="N20" s="2"/>
      <c r="Q20" t="s">
        <v>2</v>
      </c>
      <c r="R20" t="s">
        <v>9</v>
      </c>
      <c r="S20" t="s">
        <v>10</v>
      </c>
      <c r="T20" t="s">
        <v>15</v>
      </c>
      <c r="U20" t="s">
        <v>16</v>
      </c>
    </row>
    <row r="21" spans="7:21" x14ac:dyDescent="0.25">
      <c r="G21" s="2" t="s">
        <v>22</v>
      </c>
      <c r="H21" s="2">
        <f>SUM(J17:J18,M17:M18)</f>
        <v>4.2857142857142856</v>
      </c>
      <c r="I21" s="2"/>
      <c r="J21" s="2"/>
      <c r="K21" s="2"/>
      <c r="L21" s="2"/>
      <c r="M21" s="2"/>
      <c r="N21" s="2"/>
      <c r="Q21" s="4" t="s">
        <v>17</v>
      </c>
      <c r="R21">
        <v>0</v>
      </c>
      <c r="S21">
        <v>5</v>
      </c>
      <c r="T21" s="1">
        <f>SUM(R21:S21)</f>
        <v>5</v>
      </c>
      <c r="U21">
        <v>0</v>
      </c>
    </row>
    <row r="22" spans="7:21" x14ac:dyDescent="0.25">
      <c r="Q22" s="4" t="s">
        <v>18</v>
      </c>
      <c r="R22">
        <v>1</v>
      </c>
      <c r="S22">
        <v>0</v>
      </c>
      <c r="T22" s="1">
        <f>SUM(R22:S22)</f>
        <v>1</v>
      </c>
      <c r="U22">
        <v>0</v>
      </c>
    </row>
    <row r="23" spans="7:21" x14ac:dyDescent="0.25">
      <c r="Q23" t="s">
        <v>19</v>
      </c>
      <c r="R23">
        <f>1 - (T21/10 *U21 + T22/10*U22)</f>
        <v>1</v>
      </c>
    </row>
    <row r="24" spans="7:21" x14ac:dyDescent="0.25">
      <c r="Q24" s="11"/>
      <c r="R24" s="11"/>
      <c r="S24" s="11"/>
      <c r="T24" s="11"/>
      <c r="U24" s="11"/>
    </row>
    <row r="26" spans="7:21" x14ac:dyDescent="0.25">
      <c r="Q26" s="4"/>
      <c r="T26" s="1"/>
    </row>
    <row r="27" spans="7:21" x14ac:dyDescent="0.25">
      <c r="Q27" s="4"/>
      <c r="T27" s="1"/>
    </row>
    <row r="30" spans="7:21" x14ac:dyDescent="0.25">
      <c r="Q30" s="4"/>
      <c r="T30" s="1"/>
    </row>
    <row r="31" spans="7:21" x14ac:dyDescent="0.25">
      <c r="Q31" s="4"/>
      <c r="T31" s="1"/>
    </row>
  </sheetData>
  <mergeCells count="10">
    <mergeCell ref="Q24:U24"/>
    <mergeCell ref="Q15:S15"/>
    <mergeCell ref="H16:N16"/>
    <mergeCell ref="P1:V1"/>
    <mergeCell ref="G1:N1"/>
    <mergeCell ref="H4:N4"/>
    <mergeCell ref="H10:N10"/>
    <mergeCell ref="H2:J2"/>
    <mergeCell ref="K2:M2"/>
    <mergeCell ref="Q2:U2"/>
  </mergeCells>
  <conditionalFormatting sqref="A2:C11">
    <cfRule type="containsText" dxfId="1" priority="1" operator="containsText" text="no">
      <formula>NOT(ISERROR(SEARCH("no",A2)))</formula>
    </cfRule>
    <cfRule type="containsText" dxfId="0" priority="2" operator="containsText" text="yes">
      <formula>NOT(ISERROR(SEARCH("yes",A2)))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41A1-F8E7-4FA1-9387-92DA013A0EFB}">
  <dimension ref="F2:Q19"/>
  <sheetViews>
    <sheetView zoomScale="90" zoomScaleNormal="90" workbookViewId="0">
      <selection activeCell="H20" sqref="H20"/>
    </sheetView>
  </sheetViews>
  <sheetFormatPr defaultRowHeight="15" x14ac:dyDescent="0.25"/>
  <sheetData>
    <row r="2" spans="6:17" x14ac:dyDescent="0.25">
      <c r="K2" s="12" t="s">
        <v>24</v>
      </c>
      <c r="L2" s="12"/>
    </row>
    <row r="3" spans="6:17" x14ac:dyDescent="0.25">
      <c r="I3" s="20" t="s">
        <v>17</v>
      </c>
      <c r="J3" s="20"/>
      <c r="K3" s="2" t="s">
        <v>9</v>
      </c>
      <c r="L3" s="2">
        <v>5</v>
      </c>
      <c r="M3" s="20" t="s">
        <v>18</v>
      </c>
      <c r="N3" s="20"/>
    </row>
    <row r="4" spans="6:17" x14ac:dyDescent="0.25">
      <c r="I4" s="3"/>
      <c r="J4" s="3"/>
      <c r="K4" s="2" t="s">
        <v>10</v>
      </c>
      <c r="L4" s="2">
        <v>5</v>
      </c>
      <c r="M4" s="3"/>
      <c r="N4" s="3"/>
    </row>
    <row r="5" spans="6:17" x14ac:dyDescent="0.25">
      <c r="I5" s="3"/>
      <c r="K5" s="2"/>
      <c r="L5" s="2"/>
      <c r="N5" s="3"/>
    </row>
    <row r="6" spans="6:17" x14ac:dyDescent="0.25">
      <c r="I6" s="3"/>
      <c r="K6" s="12" t="s">
        <v>25</v>
      </c>
      <c r="L6" s="12"/>
      <c r="N6" s="3"/>
    </row>
    <row r="7" spans="6:17" x14ac:dyDescent="0.25">
      <c r="I7" s="3"/>
      <c r="N7" s="3"/>
    </row>
    <row r="8" spans="6:17" x14ac:dyDescent="0.25">
      <c r="I8" s="3"/>
      <c r="N8" s="3"/>
    </row>
    <row r="9" spans="6:17" x14ac:dyDescent="0.25">
      <c r="H9" s="12" t="s">
        <v>26</v>
      </c>
      <c r="I9" s="12"/>
      <c r="N9" s="12" t="s">
        <v>27</v>
      </c>
      <c r="O9" s="12"/>
    </row>
    <row r="10" spans="6:17" x14ac:dyDescent="0.25">
      <c r="F10" s="7"/>
      <c r="G10" s="7"/>
      <c r="H10" s="2" t="s">
        <v>9</v>
      </c>
      <c r="I10" s="2">
        <v>4</v>
      </c>
      <c r="J10" s="7"/>
      <c r="K10" s="7"/>
      <c r="L10" s="7"/>
      <c r="M10" s="7" t="s">
        <v>17</v>
      </c>
      <c r="N10" s="2" t="s">
        <v>9</v>
      </c>
      <c r="O10" s="2">
        <v>1</v>
      </c>
      <c r="P10" s="7" t="s">
        <v>18</v>
      </c>
    </row>
    <row r="11" spans="6:17" x14ac:dyDescent="0.25">
      <c r="H11" s="2" t="s">
        <v>10</v>
      </c>
      <c r="I11" s="2">
        <v>0</v>
      </c>
      <c r="J11" s="7"/>
      <c r="K11" s="7"/>
      <c r="L11" s="7"/>
      <c r="M11" s="10"/>
      <c r="N11" s="2" t="s">
        <v>10</v>
      </c>
      <c r="O11" s="2">
        <v>5</v>
      </c>
      <c r="P11" s="9"/>
    </row>
    <row r="12" spans="6:17" x14ac:dyDescent="0.25">
      <c r="H12" s="2"/>
      <c r="I12" s="2"/>
      <c r="J12" s="7"/>
      <c r="K12" s="7"/>
      <c r="L12" s="7"/>
      <c r="M12" s="10"/>
      <c r="N12" s="2"/>
      <c r="O12" s="2"/>
      <c r="P12" s="9"/>
    </row>
    <row r="13" spans="6:17" x14ac:dyDescent="0.25">
      <c r="H13" s="19" t="s">
        <v>9</v>
      </c>
      <c r="I13" s="19"/>
      <c r="J13" s="7"/>
      <c r="K13" s="7"/>
      <c r="L13" s="7"/>
      <c r="M13" s="10"/>
      <c r="N13" s="21" t="s">
        <v>28</v>
      </c>
      <c r="O13" s="21"/>
      <c r="P13" s="9"/>
    </row>
    <row r="14" spans="6:17" x14ac:dyDescent="0.25">
      <c r="H14" s="19"/>
      <c r="I14" s="19"/>
      <c r="J14" s="7"/>
      <c r="K14" s="7"/>
      <c r="L14" s="12" t="s">
        <v>29</v>
      </c>
      <c r="M14" s="12"/>
      <c r="N14" s="8"/>
      <c r="O14" s="8"/>
      <c r="P14" s="12" t="s">
        <v>30</v>
      </c>
      <c r="Q14" s="12"/>
    </row>
    <row r="15" spans="6:17" x14ac:dyDescent="0.25">
      <c r="L15" s="2" t="s">
        <v>9</v>
      </c>
      <c r="M15" s="2">
        <v>0</v>
      </c>
      <c r="P15" s="2" t="s">
        <v>9</v>
      </c>
      <c r="Q15" s="2">
        <v>1</v>
      </c>
    </row>
    <row r="16" spans="6:17" x14ac:dyDescent="0.25">
      <c r="L16" s="2" t="s">
        <v>10</v>
      </c>
      <c r="M16" s="2">
        <v>5</v>
      </c>
      <c r="P16" s="2" t="s">
        <v>10</v>
      </c>
      <c r="Q16" s="2">
        <v>0</v>
      </c>
    </row>
    <row r="17" spans="12:17" x14ac:dyDescent="0.25">
      <c r="L17" s="2"/>
      <c r="M17" s="2"/>
      <c r="P17" s="2"/>
      <c r="Q17" s="2"/>
    </row>
    <row r="18" spans="12:17" x14ac:dyDescent="0.25">
      <c r="L18" s="19" t="s">
        <v>10</v>
      </c>
      <c r="M18" s="19"/>
      <c r="P18" s="19" t="s">
        <v>9</v>
      </c>
      <c r="Q18" s="19"/>
    </row>
    <row r="19" spans="12:17" x14ac:dyDescent="0.25">
      <c r="L19" s="19"/>
      <c r="M19" s="19"/>
      <c r="P19" s="19"/>
      <c r="Q19" s="19"/>
    </row>
  </sheetData>
  <mergeCells count="12">
    <mergeCell ref="K2:L2"/>
    <mergeCell ref="H9:I9"/>
    <mergeCell ref="P14:Q14"/>
    <mergeCell ref="L18:M19"/>
    <mergeCell ref="P18:Q19"/>
    <mergeCell ref="N9:O9"/>
    <mergeCell ref="I3:J3"/>
    <mergeCell ref="M3:N3"/>
    <mergeCell ref="H13:I14"/>
    <mergeCell ref="N13:O13"/>
    <mergeCell ref="L14:M14"/>
    <mergeCell ref="K6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CA14-E51C-4FB3-8283-7152DF0F959D}">
  <dimension ref="H3:O18"/>
  <sheetViews>
    <sheetView workbookViewId="0">
      <selection activeCell="O27" sqref="O27"/>
    </sheetView>
  </sheetViews>
  <sheetFormatPr defaultRowHeight="15" x14ac:dyDescent="0.25"/>
  <sheetData>
    <row r="3" spans="8:15" x14ac:dyDescent="0.25">
      <c r="J3" s="12" t="s">
        <v>24</v>
      </c>
      <c r="K3" s="12"/>
    </row>
    <row r="4" spans="8:15" x14ac:dyDescent="0.25">
      <c r="I4" t="s">
        <v>17</v>
      </c>
      <c r="J4" s="2" t="s">
        <v>9</v>
      </c>
      <c r="K4" s="2">
        <v>5</v>
      </c>
      <c r="L4" t="s">
        <v>18</v>
      </c>
    </row>
    <row r="5" spans="8:15" x14ac:dyDescent="0.25">
      <c r="I5" s="3"/>
      <c r="J5" s="2" t="s">
        <v>10</v>
      </c>
      <c r="K5" s="2">
        <v>5</v>
      </c>
      <c r="L5" s="3"/>
    </row>
    <row r="6" spans="8:15" x14ac:dyDescent="0.25">
      <c r="I6" s="3"/>
      <c r="J6" s="2"/>
      <c r="K6" s="2"/>
      <c r="L6" s="3"/>
    </row>
    <row r="7" spans="8:15" x14ac:dyDescent="0.25">
      <c r="I7" s="3"/>
      <c r="J7" s="12" t="s">
        <v>31</v>
      </c>
      <c r="K7" s="12"/>
      <c r="L7" s="3"/>
    </row>
    <row r="8" spans="8:15" x14ac:dyDescent="0.25">
      <c r="H8" s="12" t="s">
        <v>32</v>
      </c>
      <c r="I8" s="12"/>
      <c r="L8" s="12" t="s">
        <v>33</v>
      </c>
      <c r="M8" s="12"/>
    </row>
    <row r="9" spans="8:15" x14ac:dyDescent="0.25">
      <c r="H9" s="2" t="s">
        <v>9</v>
      </c>
      <c r="I9" s="2">
        <v>4</v>
      </c>
      <c r="L9" s="2" t="s">
        <v>9</v>
      </c>
      <c r="M9" s="2">
        <v>1</v>
      </c>
    </row>
    <row r="10" spans="8:15" x14ac:dyDescent="0.25">
      <c r="H10" s="2" t="s">
        <v>10</v>
      </c>
      <c r="I10" s="2">
        <v>0</v>
      </c>
      <c r="K10" t="s">
        <v>17</v>
      </c>
      <c r="L10" s="2" t="s">
        <v>10</v>
      </c>
      <c r="M10" s="2">
        <v>5</v>
      </c>
      <c r="N10" t="s">
        <v>18</v>
      </c>
    </row>
    <row r="11" spans="8:15" x14ac:dyDescent="0.25">
      <c r="H11" s="2"/>
      <c r="I11" s="2"/>
      <c r="K11" s="3"/>
      <c r="L11" s="2"/>
      <c r="M11" s="2"/>
      <c r="N11" s="3"/>
    </row>
    <row r="12" spans="8:15" x14ac:dyDescent="0.25">
      <c r="H12" s="19" t="s">
        <v>9</v>
      </c>
      <c r="I12" s="19"/>
      <c r="K12" s="3"/>
      <c r="L12" s="12" t="s">
        <v>34</v>
      </c>
      <c r="M12" s="12"/>
      <c r="N12" s="3"/>
    </row>
    <row r="13" spans="8:15" x14ac:dyDescent="0.25">
      <c r="H13" s="19"/>
      <c r="I13" s="19"/>
      <c r="J13" s="12" t="s">
        <v>35</v>
      </c>
      <c r="K13" s="12"/>
      <c r="N13" s="12" t="s">
        <v>36</v>
      </c>
      <c r="O13" s="12"/>
    </row>
    <row r="14" spans="8:15" x14ac:dyDescent="0.25">
      <c r="J14" s="2" t="s">
        <v>9</v>
      </c>
      <c r="K14" s="2">
        <v>0</v>
      </c>
      <c r="N14" s="2" t="s">
        <v>9</v>
      </c>
      <c r="O14" s="2">
        <v>1</v>
      </c>
    </row>
    <row r="15" spans="8:15" x14ac:dyDescent="0.25">
      <c r="J15" s="2" t="s">
        <v>10</v>
      </c>
      <c r="K15" s="2">
        <v>5</v>
      </c>
      <c r="N15" s="2" t="s">
        <v>10</v>
      </c>
      <c r="O15" s="2"/>
    </row>
    <row r="16" spans="8:15" x14ac:dyDescent="0.25">
      <c r="J16" s="2"/>
      <c r="K16" s="2"/>
      <c r="N16" s="2"/>
      <c r="O16" s="2"/>
    </row>
    <row r="17" spans="10:15" x14ac:dyDescent="0.25">
      <c r="J17" s="19" t="s">
        <v>10</v>
      </c>
      <c r="K17" s="19"/>
      <c r="N17" s="19" t="s">
        <v>9</v>
      </c>
      <c r="O17" s="19"/>
    </row>
    <row r="18" spans="10:15" x14ac:dyDescent="0.25">
      <c r="J18" s="19"/>
      <c r="K18" s="19"/>
      <c r="N18" s="19"/>
      <c r="O18" s="19"/>
    </row>
  </sheetData>
  <mergeCells count="10">
    <mergeCell ref="N13:O13"/>
    <mergeCell ref="N17:O18"/>
    <mergeCell ref="J17:K18"/>
    <mergeCell ref="J3:K3"/>
    <mergeCell ref="J7:K7"/>
    <mergeCell ref="H8:I8"/>
    <mergeCell ref="L8:M8"/>
    <mergeCell ref="L12:M12"/>
    <mergeCell ref="H12:I13"/>
    <mergeCell ref="J13:K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1C271BD6FF6341B15349C44793EE38" ma:contentTypeVersion="13" ma:contentTypeDescription="Create a new document." ma:contentTypeScope="" ma:versionID="cd0f9997260febe7f13818b6e979289a">
  <xsd:schema xmlns:xsd="http://www.w3.org/2001/XMLSchema" xmlns:xs="http://www.w3.org/2001/XMLSchema" xmlns:p="http://schemas.microsoft.com/office/2006/metadata/properties" xmlns:ns3="dcd66d98-7dff-47b8-b3f6-e97395b07a19" xmlns:ns4="44fe91c1-ff73-4c77-a7b4-31202e3b2589" targetNamespace="http://schemas.microsoft.com/office/2006/metadata/properties" ma:root="true" ma:fieldsID="3ae65d04793188a8c1e49a15423127d4" ns3:_="" ns4:_="">
    <xsd:import namespace="dcd66d98-7dff-47b8-b3f6-e97395b07a19"/>
    <xsd:import namespace="44fe91c1-ff73-4c77-a7b4-31202e3b25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66d98-7dff-47b8-b3f6-e97395b07a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e91c1-ff73-4c77-a7b4-31202e3b258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E4F7FE-5941-4D10-BD5E-DD29E9681C50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44fe91c1-ff73-4c77-a7b4-31202e3b2589"/>
    <ds:schemaRef ds:uri="http://purl.org/dc/dcmitype/"/>
    <ds:schemaRef ds:uri="http://purl.org/dc/elements/1.1/"/>
    <ds:schemaRef ds:uri="http://www.w3.org/XML/1998/namespace"/>
    <ds:schemaRef ds:uri="http://schemas.microsoft.com/office/infopath/2007/PartnerControls"/>
    <ds:schemaRef ds:uri="dcd66d98-7dff-47b8-b3f6-e97395b07a1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D564EE3-4BA1-4F51-9A57-34880D2DA7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2F9DE8-A5AF-481E-8F08-EC12D0FE3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d66d98-7dff-47b8-b3f6-e97395b07a19"/>
    <ds:schemaRef ds:uri="44fe91c1-ff73-4c77-a7b4-31202e3b25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Chi Tree</vt:lpstr>
      <vt:lpstr>Gain Tree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Sergeant</dc:creator>
  <cp:keywords/>
  <dc:description/>
  <cp:lastModifiedBy>James Sergeant</cp:lastModifiedBy>
  <cp:revision/>
  <dcterms:created xsi:type="dcterms:W3CDTF">2022-05-20T10:06:38Z</dcterms:created>
  <dcterms:modified xsi:type="dcterms:W3CDTF">2022-06-05T01:48:05Z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0x010100CB1C271BD6FF6341B15349C44793EE38</vt:lpwstr>
  </property>
</Properties>
</file>