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Dissertation_Artefact\DataSets\"/>
    </mc:Choice>
  </mc:AlternateContent>
  <xr:revisionPtr revIDLastSave="0" documentId="13_ncr:1_{97913D81-79BB-426A-99C3-72C87ED4717A}" xr6:coauthVersionLast="32" xr6:coauthVersionMax="32" xr10:uidLastSave="{00000000-0000-0000-0000-000000000000}"/>
  <bookViews>
    <workbookView xWindow="0" yWindow="0" windowWidth="28800" windowHeight="12210" xr2:uid="{54C24EBF-4E94-473C-9F52-99BEA4E6395E}"/>
  </bookViews>
  <sheets>
    <sheet name="Sheet1" sheetId="1" r:id="rId1"/>
  </sheets>
  <definedNames>
    <definedName name="_xlnm._FilterDatabase" localSheetId="0" hidden="1">Sheet1!$BL$67:$CE$148</definedName>
    <definedName name="_xlchart.v1.0" hidden="1">Sheet1!$AA$25</definedName>
    <definedName name="_xlchart.v1.1" hidden="1">Sheet1!$AA$26:$AA$35</definedName>
    <definedName name="_xlchart.v1.2" hidden="1">Sheet1!$Z$1</definedName>
    <definedName name="_xlchart.v1.3" hidden="1">Sheet1!$Z$2:$Z$22</definedName>
    <definedName name="_xlchart.v1.4" hidden="1">Sheet1!$Z$25</definedName>
    <definedName name="_xlchart.v1.5" hidden="1">Sheet1!$Z$26:$Z$35</definedName>
    <definedName name="_xlchart.v1.6" hidden="1">Sheet1!$AA$1</definedName>
    <definedName name="_xlchart.v1.7" hidden="1">Sheet1!$AA$2:$AA$22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" i="1" l="1"/>
  <c r="H179" i="1"/>
  <c r="H178" i="1"/>
  <c r="H177" i="1"/>
  <c r="G179" i="1"/>
  <c r="G178" i="1"/>
  <c r="G177" i="1"/>
  <c r="F180" i="1"/>
  <c r="F179" i="1"/>
  <c r="F178" i="1"/>
  <c r="T60" i="1"/>
  <c r="F172" i="1"/>
  <c r="F173" i="1"/>
  <c r="F174" i="1"/>
  <c r="F171" i="1"/>
  <c r="G166" i="1"/>
  <c r="F166" i="1"/>
  <c r="E166" i="1"/>
  <c r="H166" i="1"/>
  <c r="Z37" i="1"/>
  <c r="I166" i="1" l="1"/>
  <c r="Z58" i="1"/>
  <c r="W58" i="1"/>
  <c r="U60" i="1"/>
  <c r="AB60" i="1"/>
  <c r="AA60" i="1"/>
  <c r="Z60" i="1"/>
  <c r="Y60" i="1"/>
  <c r="X60" i="1"/>
  <c r="W60" i="1"/>
  <c r="AB58" i="1"/>
  <c r="Y58" i="1"/>
  <c r="AA58" i="1"/>
  <c r="X58" i="1"/>
  <c r="U58" i="1"/>
  <c r="T58" i="1"/>
  <c r="T59" i="1" l="1"/>
  <c r="X59" i="1"/>
  <c r="Y59" i="1"/>
  <c r="W59" i="1"/>
  <c r="Z36" i="1"/>
  <c r="W41" i="1"/>
  <c r="W43" i="1" l="1"/>
  <c r="W42" i="1"/>
  <c r="AB41" i="1" l="1"/>
  <c r="AB43" i="1" l="1"/>
  <c r="AB42" i="1"/>
  <c r="X37" i="1"/>
  <c r="Y37" i="1"/>
  <c r="AA37" i="1"/>
  <c r="Z23" i="1"/>
  <c r="Z39" i="1"/>
  <c r="Z38" i="1" l="1"/>
</calcChain>
</file>

<file path=xl/sharedStrings.xml><?xml version="1.0" encoding="utf-8"?>
<sst xmlns="http://schemas.openxmlformats.org/spreadsheetml/2006/main" count="2827" uniqueCount="924">
  <si>
    <t>Round/Game</t>
  </si>
  <si>
    <t>Winner</t>
  </si>
  <si>
    <t>Loser</t>
  </si>
  <si>
    <t>Crash</t>
  </si>
  <si>
    <t>Timeout</t>
  </si>
  <si>
    <t>Map</t>
  </si>
  <si>
    <t>Duration</t>
  </si>
  <si>
    <t>W Score</t>
  </si>
  <si>
    <t>L Score</t>
  </si>
  <si>
    <t>(W-L)/Max</t>
  </si>
  <si>
    <t>W 55</t>
  </si>
  <si>
    <t>W 1000</t>
  </si>
  <si>
    <t>W 10000</t>
  </si>
  <si>
    <t>L 55</t>
  </si>
  <si>
    <t>L 1000</t>
  </si>
  <si>
    <t>L 10000</t>
  </si>
  <si>
    <t>Win Addr</t>
  </si>
  <si>
    <t>Lose Addr</t>
  </si>
  <si>
    <t>Start</t>
  </si>
  <si>
    <t>Finish</t>
  </si>
  <si>
    <t>0 / 00000</t>
  </si>
  <si>
    <t>UAlbertaBot</t>
  </si>
  <si>
    <t>Aiur</t>
  </si>
  <si>
    <t>Benzene</t>
  </si>
  <si>
    <t>0 / 00001</t>
  </si>
  <si>
    <t>CruzBot</t>
  </si>
  <si>
    <t>0 / 00002</t>
  </si>
  <si>
    <t>MegaBot</t>
  </si>
  <si>
    <t>0 / 00003</t>
  </si>
  <si>
    <t>NUSBot</t>
  </si>
  <si>
    <t>0 / 00004</t>
  </si>
  <si>
    <t>Skynet</t>
  </si>
  <si>
    <t>0 / 00005</t>
  </si>
  <si>
    <t>Xelnaga</t>
  </si>
  <si>
    <t>0 / 00006</t>
  </si>
  <si>
    <t>Ximp</t>
  </si>
  <si>
    <t>0 / 00007</t>
  </si>
  <si>
    <t>IceBot</t>
  </si>
  <si>
    <t>0 / 00008</t>
  </si>
  <si>
    <t>Iron</t>
  </si>
  <si>
    <t>LetaBot</t>
  </si>
  <si>
    <t>0 / 00010</t>
  </si>
  <si>
    <t>Oritaka</t>
  </si>
  <si>
    <t>SRbotOne</t>
  </si>
  <si>
    <t>0 / 00012</t>
  </si>
  <si>
    <t>TerranUAB</t>
  </si>
  <si>
    <t>Tyr</t>
  </si>
  <si>
    <t>Cimex</t>
  </si>
  <si>
    <t>GarmBot</t>
  </si>
  <si>
    <t>0 / 00016</t>
  </si>
  <si>
    <t>JiaBot</t>
  </si>
  <si>
    <t>0 / 00017</t>
  </si>
  <si>
    <t>Overkill</t>
  </si>
  <si>
    <t>tscmoo</t>
  </si>
  <si>
    <t>0 / 00019</t>
  </si>
  <si>
    <t>ZZZKBot</t>
  </si>
  <si>
    <t>0 / 00023</t>
  </si>
  <si>
    <t>0 / 00024</t>
  </si>
  <si>
    <t>0 / 00025</t>
  </si>
  <si>
    <t>0 / 00026</t>
  </si>
  <si>
    <t>0 / 00027</t>
  </si>
  <si>
    <t>0 / 00028</t>
  </si>
  <si>
    <t>0 / 00029</t>
  </si>
  <si>
    <t>0 / 00030</t>
  </si>
  <si>
    <t>0 / 00034</t>
  </si>
  <si>
    <t>0 / 00035</t>
  </si>
  <si>
    <t>Destination</t>
  </si>
  <si>
    <t>HeartbreakRidge</t>
  </si>
  <si>
    <t>Bot</t>
  </si>
  <si>
    <t>Games</t>
  </si>
  <si>
    <t>Win</t>
  </si>
  <si>
    <t>Loss</t>
  </si>
  <si>
    <t>Win %</t>
  </si>
  <si>
    <t>AvgTime</t>
  </si>
  <si>
    <t>Hour</t>
  </si>
  <si>
    <t>Average</t>
  </si>
  <si>
    <t>Game Timeout</t>
  </si>
  <si>
    <t>Frame Timeout</t>
  </si>
  <si>
    <t>1 / 00045</t>
  </si>
  <si>
    <t>1 / 00046</t>
  </si>
  <si>
    <t>1 / 00047</t>
  </si>
  <si>
    <t>1 / 00048</t>
  </si>
  <si>
    <t>1 / 00049</t>
  </si>
  <si>
    <t>1 / 00050</t>
  </si>
  <si>
    <t>1 / 00051</t>
  </si>
  <si>
    <t>1 / 00052</t>
  </si>
  <si>
    <t>1 / 00053</t>
  </si>
  <si>
    <t>1 / 00055</t>
  </si>
  <si>
    <t>1 / 00057</t>
  </si>
  <si>
    <t>1 / 00061</t>
  </si>
  <si>
    <t>1 / 00062</t>
  </si>
  <si>
    <t>1 / 00064</t>
  </si>
  <si>
    <t>1 / 00068</t>
  </si>
  <si>
    <t>1 / 00069</t>
  </si>
  <si>
    <t>1 / 00070</t>
  </si>
  <si>
    <t>1 / 00071</t>
  </si>
  <si>
    <t>2 / 00090</t>
  </si>
  <si>
    <t>2 / 00091</t>
  </si>
  <si>
    <t>2 / 00092</t>
  </si>
  <si>
    <t>2 / 00093</t>
  </si>
  <si>
    <t>2 / 00094</t>
  </si>
  <si>
    <t>2 / 00095</t>
  </si>
  <si>
    <t>2 / 00096</t>
  </si>
  <si>
    <t>2 / 00097</t>
  </si>
  <si>
    <t>2 / 00098</t>
  </si>
  <si>
    <t>2 / 00100</t>
  </si>
  <si>
    <t>2 / 00102</t>
  </si>
  <si>
    <t>2 / 00106</t>
  </si>
  <si>
    <t>2 / 00107</t>
  </si>
  <si>
    <t>3 / 00135</t>
  </si>
  <si>
    <t>3 / 00136</t>
  </si>
  <si>
    <t>3 / 00137</t>
  </si>
  <si>
    <t>3 / 00138</t>
  </si>
  <si>
    <t>3 / 00139</t>
  </si>
  <si>
    <t>3 / 00140</t>
  </si>
  <si>
    <t>3 / 00141</t>
  </si>
  <si>
    <t>3 / 00142</t>
  </si>
  <si>
    <t>3 / 00143</t>
  </si>
  <si>
    <t>Zerg Wins</t>
  </si>
  <si>
    <t>Protoss Wins</t>
  </si>
  <si>
    <t>Terran Wins</t>
  </si>
  <si>
    <t>Zerg VS Protoss</t>
  </si>
  <si>
    <t>Zerg VS Zerg</t>
  </si>
  <si>
    <t>Zerg VS Terran</t>
  </si>
  <si>
    <t>Terran VS Zerg</t>
  </si>
  <si>
    <t>Terran VS Terran</t>
  </si>
  <si>
    <t>Terran VS Protoss</t>
  </si>
  <si>
    <t>Protoss</t>
  </si>
  <si>
    <t>Zerg</t>
  </si>
  <si>
    <t>Terran</t>
  </si>
  <si>
    <t>VS Zerg</t>
  </si>
  <si>
    <t>VS Terran</t>
  </si>
  <si>
    <t>VS Protoss</t>
  </si>
  <si>
    <t>PurpleWave</t>
  </si>
  <si>
    <t>cpac</t>
  </si>
  <si>
    <t>Microwave</t>
  </si>
  <si>
    <t>CherryPi</t>
  </si>
  <si>
    <t>McRave</t>
  </si>
  <si>
    <t>Arrakhammer</t>
  </si>
  <si>
    <t>Steamhammer</t>
  </si>
  <si>
    <t>AILien</t>
  </si>
  <si>
    <t>KillAll</t>
  </si>
  <si>
    <t>Juno</t>
  </si>
  <si>
    <t>Myscbot</t>
  </si>
  <si>
    <t>HannesBredberg</t>
  </si>
  <si>
    <t>Sling</t>
  </si>
  <si>
    <t>ForceBot</t>
  </si>
  <si>
    <t>Ziabot</t>
  </si>
  <si>
    <t>POSH-core</t>
  </si>
  <si>
    <t>Total</t>
  </si>
  <si>
    <t>/192.168.56.1</t>
  </si>
  <si>
    <t>/192.168.1.214</t>
  </si>
  <si>
    <t>20180503_021121</t>
  </si>
  <si>
    <t>20180503_021909</t>
  </si>
  <si>
    <t>20180503_024729</t>
  </si>
  <si>
    <t>20180503_025059</t>
  </si>
  <si>
    <t>20180503_045533</t>
  </si>
  <si>
    <t>20180503_045751</t>
  </si>
  <si>
    <t>20180503_050528</t>
  </si>
  <si>
    <t>20180503_051304</t>
  </si>
  <si>
    <t>20180503_065851</t>
  </si>
  <si>
    <t>20180503_070810</t>
  </si>
  <si>
    <t>20180503_085456</t>
  </si>
  <si>
    <t>20180503_085659</t>
  </si>
  <si>
    <t>4 / 00186</t>
  </si>
  <si>
    <t>20180503_103658</t>
  </si>
  <si>
    <t>20180503_104512</t>
  </si>
  <si>
    <t>8 / 00366</t>
  </si>
  <si>
    <t>20180503_174854</t>
  </si>
  <si>
    <t>20180503_175657</t>
  </si>
  <si>
    <t>20180503_015733</t>
  </si>
  <si>
    <t>20180503_015908</t>
  </si>
  <si>
    <t>20180503_015919</t>
  </si>
  <si>
    <t>20180503_020207</t>
  </si>
  <si>
    <t>20180503_020400</t>
  </si>
  <si>
    <t>20180503_020557</t>
  </si>
  <si>
    <t>20180503_020607</t>
  </si>
  <si>
    <t>20180503_020753</t>
  </si>
  <si>
    <t>20180503_020804</t>
  </si>
  <si>
    <t>20180503_020931</t>
  </si>
  <si>
    <t>20180503_020942</t>
  </si>
  <si>
    <t>20180503_021110</t>
  </si>
  <si>
    <t>20180503_025111</t>
  </si>
  <si>
    <t>20180503_025246</t>
  </si>
  <si>
    <t>20180503_044609</t>
  </si>
  <si>
    <t>20180503_045523</t>
  </si>
  <si>
    <t>20180503_045803</t>
  </si>
  <si>
    <t>20180503_050024</t>
  </si>
  <si>
    <t>20180503_050034</t>
  </si>
  <si>
    <t>20180503_050206</t>
  </si>
  <si>
    <t>20180503_050215</t>
  </si>
  <si>
    <t>20180503_050342</t>
  </si>
  <si>
    <t>20180503_050353</t>
  </si>
  <si>
    <t>20180503_050517</t>
  </si>
  <si>
    <t>20180503_051314</t>
  </si>
  <si>
    <t>20180503_051518</t>
  </si>
  <si>
    <t>20180503_051528</t>
  </si>
  <si>
    <t>20180503_051719</t>
  </si>
  <si>
    <t>20180503_064824</t>
  </si>
  <si>
    <t>20180503_064957</t>
  </si>
  <si>
    <t>20180503_065008</t>
  </si>
  <si>
    <t>20180503_065203</t>
  </si>
  <si>
    <t>20180503_065213</t>
  </si>
  <si>
    <t>20180503_065403</t>
  </si>
  <si>
    <t>20180503_065413</t>
  </si>
  <si>
    <t>20180503_065544</t>
  </si>
  <si>
    <t>20180503_065554</t>
  </si>
  <si>
    <t>20180503_065707</t>
  </si>
  <si>
    <t>20180503_065718</t>
  </si>
  <si>
    <t>20180503_065840</t>
  </si>
  <si>
    <t>20180503_070820</t>
  </si>
  <si>
    <t>20180503_071335</t>
  </si>
  <si>
    <t>20180503_071346</t>
  </si>
  <si>
    <t>20180503_071532</t>
  </si>
  <si>
    <t>20180503_084413</t>
  </si>
  <si>
    <t>20180503_084600</t>
  </si>
  <si>
    <t>20180503_084612</t>
  </si>
  <si>
    <t>20180503_084728</t>
  </si>
  <si>
    <t>20180503_084738</t>
  </si>
  <si>
    <t>20180503_084929</t>
  </si>
  <si>
    <t>20180503_084939</t>
  </si>
  <si>
    <t>20180503_085125</t>
  </si>
  <si>
    <t>20180503_085137</t>
  </si>
  <si>
    <t>20180503_085304</t>
  </si>
  <si>
    <t>20180503_085314</t>
  </si>
  <si>
    <t>20180503_085445</t>
  </si>
  <si>
    <t>20180503_085710</t>
  </si>
  <si>
    <t>20180503_090011</t>
  </si>
  <si>
    <t>20180503_090021</t>
  </si>
  <si>
    <t>20180503_090211</t>
  </si>
  <si>
    <t>4 / 00180</t>
  </si>
  <si>
    <t>20180503_102626</t>
  </si>
  <si>
    <t>20180503_102752</t>
  </si>
  <si>
    <t>4 / 00181</t>
  </si>
  <si>
    <t>20180503_102804</t>
  </si>
  <si>
    <t>20180503_102935</t>
  </si>
  <si>
    <t>4 / 00182</t>
  </si>
  <si>
    <t>20180503_102946</t>
  </si>
  <si>
    <t>20180503_103143</t>
  </si>
  <si>
    <t>4 / 00183</t>
  </si>
  <si>
    <t>20180503_103153</t>
  </si>
  <si>
    <t>20180503_103333</t>
  </si>
  <si>
    <t>4 / 00184</t>
  </si>
  <si>
    <t>20180503_103343</t>
  </si>
  <si>
    <t>20180503_103516</t>
  </si>
  <si>
    <t>4 / 00185</t>
  </si>
  <si>
    <t>20180503_103527</t>
  </si>
  <si>
    <t>20180503_103648</t>
  </si>
  <si>
    <t>4 / 00187</t>
  </si>
  <si>
    <t>20180503_104523</t>
  </si>
  <si>
    <t>20180503_104930</t>
  </si>
  <si>
    <t>4 / 00188</t>
  </si>
  <si>
    <t>20180503_104941</t>
  </si>
  <si>
    <t>20180503_105157</t>
  </si>
  <si>
    <t>5 / 00225</t>
  </si>
  <si>
    <t>20180503_123154</t>
  </si>
  <si>
    <t>20180503_123307</t>
  </si>
  <si>
    <t>5 / 00226</t>
  </si>
  <si>
    <t>20180503_123319</t>
  </si>
  <si>
    <t>20180503_123457</t>
  </si>
  <si>
    <t>5 / 00227</t>
  </si>
  <si>
    <t>20180503_123507</t>
  </si>
  <si>
    <t>20180503_123654</t>
  </si>
  <si>
    <t>5 / 00228</t>
  </si>
  <si>
    <t>20180503_123705</t>
  </si>
  <si>
    <t>20180503_123903</t>
  </si>
  <si>
    <t>5 / 00229</t>
  </si>
  <si>
    <t>20180503_123914</t>
  </si>
  <si>
    <t>20180503_124021</t>
  </si>
  <si>
    <t>5 / 00230</t>
  </si>
  <si>
    <t>20180503_124032</t>
  </si>
  <si>
    <t>20180503_124221</t>
  </si>
  <si>
    <t>5 / 00231</t>
  </si>
  <si>
    <t>20180503_124231</t>
  </si>
  <si>
    <t>20180503_124848</t>
  </si>
  <si>
    <t>5 / 00232</t>
  </si>
  <si>
    <t>20180503_124858</t>
  </si>
  <si>
    <t>20180503_125034</t>
  </si>
  <si>
    <t>5 / 00233</t>
  </si>
  <si>
    <t>20180503_125045</t>
  </si>
  <si>
    <t>20180503_125207</t>
  </si>
  <si>
    <t>6 / 00270</t>
  </si>
  <si>
    <t>20180503_140429</t>
  </si>
  <si>
    <t>20180503_140549</t>
  </si>
  <si>
    <t>6 / 00271</t>
  </si>
  <si>
    <t>20180503_140559</t>
  </si>
  <si>
    <t>20180503_140758</t>
  </si>
  <si>
    <t>6 / 00272</t>
  </si>
  <si>
    <t>20180503_140809</t>
  </si>
  <si>
    <t>20180503_140954</t>
  </si>
  <si>
    <t>6 / 00273</t>
  </si>
  <si>
    <t>20180503_141004</t>
  </si>
  <si>
    <t>20180503_141131</t>
  </si>
  <si>
    <t>6 / 00274</t>
  </si>
  <si>
    <t>20180503_141142</t>
  </si>
  <si>
    <t>20180503_141301</t>
  </si>
  <si>
    <t>6 / 00275</t>
  </si>
  <si>
    <t>20180503_141311</t>
  </si>
  <si>
    <t>20180503_141429</t>
  </si>
  <si>
    <t>6 / 00276</t>
  </si>
  <si>
    <t>20180503_141439</t>
  </si>
  <si>
    <t>20180503_142047</t>
  </si>
  <si>
    <t>6 / 00277</t>
  </si>
  <si>
    <t>unknown</t>
  </si>
  <si>
    <t>20180503_142058</t>
  </si>
  <si>
    <t>20180503_142213</t>
  </si>
  <si>
    <t>6 / 00278</t>
  </si>
  <si>
    <t>20180503_142223</t>
  </si>
  <si>
    <t>20180503_142523</t>
  </si>
  <si>
    <t>7 / 00315</t>
  </si>
  <si>
    <t>20180503_154627</t>
  </si>
  <si>
    <t>20180503_154751</t>
  </si>
  <si>
    <t>7 / 00316</t>
  </si>
  <si>
    <t>20180503_154803</t>
  </si>
  <si>
    <t>20180503_154943</t>
  </si>
  <si>
    <t>7 / 00317</t>
  </si>
  <si>
    <t>20180503_154953</t>
  </si>
  <si>
    <t>20180503_155157</t>
  </si>
  <si>
    <t>7 / 00318</t>
  </si>
  <si>
    <t>20180503_155209</t>
  </si>
  <si>
    <t>20180503_155336</t>
  </si>
  <si>
    <t>7 / 00319</t>
  </si>
  <si>
    <t>20180503_155346</t>
  </si>
  <si>
    <t>20180503_155457</t>
  </si>
  <si>
    <t>7 / 00320</t>
  </si>
  <si>
    <t>20180503_155506</t>
  </si>
  <si>
    <t>20180503_155632</t>
  </si>
  <si>
    <t>7 / 00321</t>
  </si>
  <si>
    <t>20180503_155644</t>
  </si>
  <si>
    <t>20180503_160347</t>
  </si>
  <si>
    <t>7 / 00322</t>
  </si>
  <si>
    <t>20180503_160357</t>
  </si>
  <si>
    <t>20180503_160608</t>
  </si>
  <si>
    <t>7 / 00323</t>
  </si>
  <si>
    <t>20180503_160619</t>
  </si>
  <si>
    <t>20180503_160848</t>
  </si>
  <si>
    <t>8 / 00360</t>
  </si>
  <si>
    <t>20180503_173850</t>
  </si>
  <si>
    <t>20180503_174018</t>
  </si>
  <si>
    <t>8 / 00361</t>
  </si>
  <si>
    <t>20180503_174030</t>
  </si>
  <si>
    <t>20180503_174228</t>
  </si>
  <si>
    <t>8 / 00362</t>
  </si>
  <si>
    <t>20180503_174240</t>
  </si>
  <si>
    <t>20180503_174426</t>
  </si>
  <si>
    <t>8 / 00363</t>
  </si>
  <si>
    <t>20180503_174435</t>
  </si>
  <si>
    <t>20180503_174558</t>
  </si>
  <si>
    <t>8 / 00364</t>
  </si>
  <si>
    <t>20180503_174609</t>
  </si>
  <si>
    <t>20180503_174717</t>
  </si>
  <si>
    <t>8 / 00365</t>
  </si>
  <si>
    <t>20180503_174727</t>
  </si>
  <si>
    <t>20180503_174844</t>
  </si>
  <si>
    <t>8 / 00367</t>
  </si>
  <si>
    <t>20180503_175708</t>
  </si>
  <si>
    <t>20180503_180015</t>
  </si>
  <si>
    <t>8 / 00368</t>
  </si>
  <si>
    <t>20180503_180026</t>
  </si>
  <si>
    <t>20180503_180209</t>
  </si>
  <si>
    <t>Avg POSH score</t>
  </si>
  <si>
    <t>Oponent Score</t>
  </si>
  <si>
    <t>POSH Zerg</t>
  </si>
  <si>
    <t>POSH Terran</t>
  </si>
  <si>
    <t>POSH Protoss</t>
  </si>
  <si>
    <t>OP Zerg</t>
  </si>
  <si>
    <t>OP Terran</t>
  </si>
  <si>
    <t>OP Protoss</t>
  </si>
  <si>
    <t>Standarf Deviation</t>
  </si>
  <si>
    <t>Matches</t>
  </si>
  <si>
    <t>Wins</t>
  </si>
  <si>
    <t>Difference %</t>
  </si>
  <si>
    <t>Race</t>
  </si>
  <si>
    <t># Matches</t>
  </si>
  <si>
    <t>AVG POSH Score</t>
  </si>
  <si>
    <t>AVG Oponent Score</t>
  </si>
  <si>
    <t>AVG Score Diff</t>
  </si>
  <si>
    <t>Std Dev</t>
  </si>
  <si>
    <t>Times</t>
  </si>
  <si>
    <t>Avg Game Length</t>
  </si>
  <si>
    <t>Win Rate %</t>
  </si>
  <si>
    <t>POSH-bot</t>
  </si>
  <si>
    <t>AVG Score</t>
  </si>
  <si>
    <t>20180503_032529</t>
  </si>
  <si>
    <t>20180503_032617</t>
  </si>
  <si>
    <t>20180503_035451</t>
  </si>
  <si>
    <t>20180503_035540</t>
  </si>
  <si>
    <t>20180503_040830</t>
  </si>
  <si>
    <t>20180503_040918</t>
  </si>
  <si>
    <t>20180503_042043</t>
  </si>
  <si>
    <t>20180503_042129</t>
  </si>
  <si>
    <t>0 / 00038</t>
  </si>
  <si>
    <t>20180503_042727</t>
  </si>
  <si>
    <t>20180503_042904</t>
  </si>
  <si>
    <t>0 / 00041</t>
  </si>
  <si>
    <t>20180503_043359</t>
  </si>
  <si>
    <t>20180503_043528</t>
  </si>
  <si>
    <t>0 / 00043</t>
  </si>
  <si>
    <t>20180503_044413</t>
  </si>
  <si>
    <t>20180503_044501</t>
  </si>
  <si>
    <t>0 / 00044</t>
  </si>
  <si>
    <t>20180503_044511</t>
  </si>
  <si>
    <t>20180503_044557</t>
  </si>
  <si>
    <t>20180503_055313</t>
  </si>
  <si>
    <t>20180503_055400</t>
  </si>
  <si>
    <t>20180503_060622</t>
  </si>
  <si>
    <t>20180503_060704</t>
  </si>
  <si>
    <t>1 / 00074</t>
  </si>
  <si>
    <t>20180503_061908</t>
  </si>
  <si>
    <t>20180503_061949</t>
  </si>
  <si>
    <t>1 / 00079</t>
  </si>
  <si>
    <t>20180503_063119</t>
  </si>
  <si>
    <t>20180503_063159</t>
  </si>
  <si>
    <t>1 / 00083</t>
  </si>
  <si>
    <t>20180503_063752</t>
  </si>
  <si>
    <t>20180503_063912</t>
  </si>
  <si>
    <t>1 / 00086</t>
  </si>
  <si>
    <t>20180503_064323</t>
  </si>
  <si>
    <t>20180503_064404</t>
  </si>
  <si>
    <t>1 / 00088</t>
  </si>
  <si>
    <t>20180503_064634</t>
  </si>
  <si>
    <t>20180503_064721</t>
  </si>
  <si>
    <t>1 / 00089</t>
  </si>
  <si>
    <t>20180503_064731</t>
  </si>
  <si>
    <t>20180503_064814</t>
  </si>
  <si>
    <t>20180503_074005</t>
  </si>
  <si>
    <t>20180503_074058</t>
  </si>
  <si>
    <t>2 / 00113</t>
  </si>
  <si>
    <t>20180503_075536</t>
  </si>
  <si>
    <t>20180503_075633</t>
  </si>
  <si>
    <t>2 / 00119</t>
  </si>
  <si>
    <t>20180503_081346</t>
  </si>
  <si>
    <t>20180503_081433</t>
  </si>
  <si>
    <t>2 / 00124</t>
  </si>
  <si>
    <t>20180503_082748</t>
  </si>
  <si>
    <t>20180503_082834</t>
  </si>
  <si>
    <t>2 / 00128</t>
  </si>
  <si>
    <t>20180503_083326</t>
  </si>
  <si>
    <t>20180503_083500</t>
  </si>
  <si>
    <t>2 / 00131</t>
  </si>
  <si>
    <t>20180503_083856</t>
  </si>
  <si>
    <t>20180503_083950</t>
  </si>
  <si>
    <t>2 / 00133</t>
  </si>
  <si>
    <t>20180503_084221</t>
  </si>
  <si>
    <t>20180503_084308</t>
  </si>
  <si>
    <t>2 / 00134</t>
  </si>
  <si>
    <t>20180503_084317</t>
  </si>
  <si>
    <t>20180503_084402</t>
  </si>
  <si>
    <t>3 / 00151</t>
  </si>
  <si>
    <t>20180503_092926</t>
  </si>
  <si>
    <t>20180503_093013</t>
  </si>
  <si>
    <t>3 / 00158</t>
  </si>
  <si>
    <t>20180503_094241</t>
  </si>
  <si>
    <t>20180503_094322</t>
  </si>
  <si>
    <t>3 / 00164</t>
  </si>
  <si>
    <t>20180503_095422</t>
  </si>
  <si>
    <t>20180503_095503</t>
  </si>
  <si>
    <t>3 / 00169</t>
  </si>
  <si>
    <t>20180503_100644</t>
  </si>
  <si>
    <t>20180503_100728</t>
  </si>
  <si>
    <t>3 / 00173</t>
  </si>
  <si>
    <t>20180503_101501</t>
  </si>
  <si>
    <t>20180503_101616</t>
  </si>
  <si>
    <t>3 / 00176</t>
  </si>
  <si>
    <t>20180503_102041</t>
  </si>
  <si>
    <t>20180503_102224</t>
  </si>
  <si>
    <t>3 / 00178</t>
  </si>
  <si>
    <t>20180503_102434</t>
  </si>
  <si>
    <t>20180503_102523</t>
  </si>
  <si>
    <t>3 / 00179</t>
  </si>
  <si>
    <t>20180503_102533</t>
  </si>
  <si>
    <t>20180503_102615</t>
  </si>
  <si>
    <t>4 / 00196</t>
  </si>
  <si>
    <t>20180503_111408</t>
  </si>
  <si>
    <t>20180503_111506</t>
  </si>
  <si>
    <t>4 / 00203</t>
  </si>
  <si>
    <t>20180503_113652</t>
  </si>
  <si>
    <t>20180503_113746</t>
  </si>
  <si>
    <t>4 / 00209</t>
  </si>
  <si>
    <t>20180503_115449</t>
  </si>
  <si>
    <t>20180503_115539</t>
  </si>
  <si>
    <t>4 / 00214</t>
  </si>
  <si>
    <t>20180503_121821</t>
  </si>
  <si>
    <t>20180503_121907</t>
  </si>
  <si>
    <t>4 / 00218</t>
  </si>
  <si>
    <t>/192.168.1.225</t>
  </si>
  <si>
    <t>/192.168.1.126</t>
  </si>
  <si>
    <t>20180503_122337</t>
  </si>
  <si>
    <t>20180503_122453</t>
  </si>
  <si>
    <t>4 / 00221</t>
  </si>
  <si>
    <t>20180503_122704</t>
  </si>
  <si>
    <t>20180503_122748</t>
  </si>
  <si>
    <t>4 / 00223</t>
  </si>
  <si>
    <t>20180503_123004</t>
  </si>
  <si>
    <t>20180503_123050</t>
  </si>
  <si>
    <t>4 / 00224</t>
  </si>
  <si>
    <t>20180503_123100</t>
  </si>
  <si>
    <t>20180503_123143</t>
  </si>
  <si>
    <t>5 / 00241</t>
  </si>
  <si>
    <t>20180503_131520</t>
  </si>
  <si>
    <t>20180503_131606</t>
  </si>
  <si>
    <t>5 / 00248</t>
  </si>
  <si>
    <t>20180503_133028</t>
  </si>
  <si>
    <t>20180503_133142</t>
  </si>
  <si>
    <t>5 / 00254</t>
  </si>
  <si>
    <t>20180503_134102</t>
  </si>
  <si>
    <t>20180503_134143</t>
  </si>
  <si>
    <t>5 / 00259</t>
  </si>
  <si>
    <t>20180503_134900</t>
  </si>
  <si>
    <t>20180503_134940</t>
  </si>
  <si>
    <t>5 / 00263</t>
  </si>
  <si>
    <t>20180503_135438</t>
  </si>
  <si>
    <t>20180503_135541</t>
  </si>
  <si>
    <t>5 / 00266</t>
  </si>
  <si>
    <t>20180503_135916</t>
  </si>
  <si>
    <t>20180503_140044</t>
  </si>
  <si>
    <t>5 / 00268</t>
  </si>
  <si>
    <t>20180503_140245</t>
  </si>
  <si>
    <t>20180503_140329</t>
  </si>
  <si>
    <t>5 / 00269</t>
  </si>
  <si>
    <t>20180503_140338</t>
  </si>
  <si>
    <t>20180503_140419</t>
  </si>
  <si>
    <t>6 / 00286</t>
  </si>
  <si>
    <t>20180503_144127</t>
  </si>
  <si>
    <t>20180503_144214</t>
  </si>
  <si>
    <t>6 / 00293</t>
  </si>
  <si>
    <t>20180503_150201</t>
  </si>
  <si>
    <t>20180503_150248</t>
  </si>
  <si>
    <t>6 / 00299</t>
  </si>
  <si>
    <t>20180503_151707</t>
  </si>
  <si>
    <t>20180503_151755</t>
  </si>
  <si>
    <t>6 / 00304</t>
  </si>
  <si>
    <t>20180503_152948</t>
  </si>
  <si>
    <t>20180503_153043</t>
  </si>
  <si>
    <t>6 / 00308</t>
  </si>
  <si>
    <t>20180503_153603</t>
  </si>
  <si>
    <t>20180503_153709</t>
  </si>
  <si>
    <t>6 / 00311</t>
  </si>
  <si>
    <t>20180503_154138</t>
  </si>
  <si>
    <t>20180503_154301</t>
  </si>
  <si>
    <t>6 / 00313</t>
  </si>
  <si>
    <t>20180503_154435</t>
  </si>
  <si>
    <t>20180503_154522</t>
  </si>
  <si>
    <t>6 / 00314</t>
  </si>
  <si>
    <t>20180503_154532</t>
  </si>
  <si>
    <t>20180503_154616</t>
  </si>
  <si>
    <t>7 / 00331</t>
  </si>
  <si>
    <t>20180503_163741</t>
  </si>
  <si>
    <t>20180503_163835</t>
  </si>
  <si>
    <t>7 / 00338</t>
  </si>
  <si>
    <t>20180503_165336</t>
  </si>
  <si>
    <t>20180503_165429</t>
  </si>
  <si>
    <t>7 / 00344</t>
  </si>
  <si>
    <t>20180503_170636</t>
  </si>
  <si>
    <t>20180503_170717</t>
  </si>
  <si>
    <t>7 / 00349</t>
  </si>
  <si>
    <t>20180503_172106</t>
  </si>
  <si>
    <t>20180503_172148</t>
  </si>
  <si>
    <t>7 / 00353</t>
  </si>
  <si>
    <t>20180503_172826</t>
  </si>
  <si>
    <t>20180503_172945</t>
  </si>
  <si>
    <t>7 / 00356</t>
  </si>
  <si>
    <t>20180503_173400</t>
  </si>
  <si>
    <t>20180503_173440</t>
  </si>
  <si>
    <t>7 / 00358</t>
  </si>
  <si>
    <t>20180503_173700</t>
  </si>
  <si>
    <t>20180503_173746</t>
  </si>
  <si>
    <t>7 / 00359</t>
  </si>
  <si>
    <t>20180503_173756</t>
  </si>
  <si>
    <t>20180503_173838</t>
  </si>
  <si>
    <t>8 / 00376</t>
  </si>
  <si>
    <t>20180503_181730</t>
  </si>
  <si>
    <t>20180503_181818</t>
  </si>
  <si>
    <t>8 / 00383</t>
  </si>
  <si>
    <t>20180503_183441</t>
  </si>
  <si>
    <t>20180503_183528</t>
  </si>
  <si>
    <t>8 / 00389</t>
  </si>
  <si>
    <t>20180503_184651</t>
  </si>
  <si>
    <t>20180503_184737</t>
  </si>
  <si>
    <t>8 / 00394</t>
  </si>
  <si>
    <t>20180503_190113</t>
  </si>
  <si>
    <t>20180503_190159</t>
  </si>
  <si>
    <t>8 / 00398</t>
  </si>
  <si>
    <t>20180503_190722</t>
  </si>
  <si>
    <t>20180503_190856</t>
  </si>
  <si>
    <t>8 / 00401</t>
  </si>
  <si>
    <t>20180503_191251</t>
  </si>
  <si>
    <t>20180503_191340</t>
  </si>
  <si>
    <t>8 / 00403</t>
  </si>
  <si>
    <t>20180503_191547</t>
  </si>
  <si>
    <t>20180503_191633</t>
  </si>
  <si>
    <t>8 / 00404</t>
  </si>
  <si>
    <t>20180503_191643</t>
  </si>
  <si>
    <t>20180503_191728</t>
  </si>
  <si>
    <t>20180503_031132</t>
  </si>
  <si>
    <t>20180503_031302</t>
  </si>
  <si>
    <t>20180503_033415</t>
  </si>
  <si>
    <t>20180503_033613</t>
  </si>
  <si>
    <t>20180503_035812</t>
  </si>
  <si>
    <t>20180503_040020</t>
  </si>
  <si>
    <t>20180503_040929</t>
  </si>
  <si>
    <t>20180503_041410</t>
  </si>
  <si>
    <t>20180503_042140</t>
  </si>
  <si>
    <t>20180503_042413</t>
  </si>
  <si>
    <t>0 / 00036</t>
  </si>
  <si>
    <t>20180503_042422</t>
  </si>
  <si>
    <t>20180503_042538</t>
  </si>
  <si>
    <t>0 / 00037</t>
  </si>
  <si>
    <t>20180503_042547</t>
  </si>
  <si>
    <t>20180503_042718</t>
  </si>
  <si>
    <t>20180503_053512</t>
  </si>
  <si>
    <t>20180503_053657</t>
  </si>
  <si>
    <t>20180503_055829</t>
  </si>
  <si>
    <t>20180503_055941</t>
  </si>
  <si>
    <t>20180503_060947</t>
  </si>
  <si>
    <t>20180503_061226</t>
  </si>
  <si>
    <t>1 / 00075</t>
  </si>
  <si>
    <t>20180503_061958</t>
  </si>
  <si>
    <t>20180503_062156</t>
  </si>
  <si>
    <t>1 / 00080</t>
  </si>
  <si>
    <t>20180503_063208</t>
  </si>
  <si>
    <t>20180503_063425</t>
  </si>
  <si>
    <t>1 / 00081</t>
  </si>
  <si>
    <t>20180503_063435</t>
  </si>
  <si>
    <t>20180503_063607</t>
  </si>
  <si>
    <t>1 / 00082</t>
  </si>
  <si>
    <t>20180503_063617</t>
  </si>
  <si>
    <t>20180503_063742</t>
  </si>
  <si>
    <t>20180503_072223</t>
  </si>
  <si>
    <t>20180503_072641</t>
  </si>
  <si>
    <t>2 / 00109</t>
  </si>
  <si>
    <t>20180503_074443</t>
  </si>
  <si>
    <t>20180503_074606</t>
  </si>
  <si>
    <t>2 / 00115</t>
  </si>
  <si>
    <t>20180503_075902</t>
  </si>
  <si>
    <t>20180503_080044</t>
  </si>
  <si>
    <t>2 / 00120</t>
  </si>
  <si>
    <t>20180503_081442</t>
  </si>
  <si>
    <t>20180503_082136</t>
  </si>
  <si>
    <t>2 / 00125</t>
  </si>
  <si>
    <t>20180503_082844</t>
  </si>
  <si>
    <t>20180503_083006</t>
  </si>
  <si>
    <t>2 / 00126</t>
  </si>
  <si>
    <t>20180503_083015</t>
  </si>
  <si>
    <t>20180503_083143</t>
  </si>
  <si>
    <t>2 / 00127</t>
  </si>
  <si>
    <t>20180503_083153</t>
  </si>
  <si>
    <t>20180503_083316</t>
  </si>
  <si>
    <t>3 / 00147</t>
  </si>
  <si>
    <t>20180503_091017</t>
  </si>
  <si>
    <t>20180503_091148</t>
  </si>
  <si>
    <t>3 / 00154</t>
  </si>
  <si>
    <t>20180503_093544</t>
  </si>
  <si>
    <t>20180503_093722</t>
  </si>
  <si>
    <t>3 / 00160</t>
  </si>
  <si>
    <t>20180503_094455</t>
  </si>
  <si>
    <t>20180503_094653</t>
  </si>
  <si>
    <t>3 / 00165</t>
  </si>
  <si>
    <t>20180503_095512</t>
  </si>
  <si>
    <t>20180503_095757</t>
  </si>
  <si>
    <t>3 / 00170</t>
  </si>
  <si>
    <t>20180503_100739</t>
  </si>
  <si>
    <t>20180503_101156</t>
  </si>
  <si>
    <t>3 / 00171</t>
  </si>
  <si>
    <t>20180503_101206</t>
  </si>
  <si>
    <t>20180503_101325</t>
  </si>
  <si>
    <t>3 / 00172</t>
  </si>
  <si>
    <t>20180503_101334</t>
  </si>
  <si>
    <t>20180503_101452</t>
  </si>
  <si>
    <t>4 / 00192</t>
  </si>
  <si>
    <t>20180503_110513</t>
  </si>
  <si>
    <t>20180503_110643</t>
  </si>
  <si>
    <t>4 / 00199</t>
  </si>
  <si>
    <t>20180503_111957</t>
  </si>
  <si>
    <t>20180503_112400</t>
  </si>
  <si>
    <t>4 / 00205</t>
  </si>
  <si>
    <t>20180503_114028</t>
  </si>
  <si>
    <t>20180503_114216</t>
  </si>
  <si>
    <t>4 / 00210</t>
  </si>
  <si>
    <t>20180503_115549</t>
  </si>
  <si>
    <t>20180503_115838</t>
  </si>
  <si>
    <t>4 / 00215</t>
  </si>
  <si>
    <t>20180503_121917</t>
  </si>
  <si>
    <t>20180503_122120</t>
  </si>
  <si>
    <t>4 / 00216</t>
  </si>
  <si>
    <t>20180503_122130</t>
  </si>
  <si>
    <t>20180503_122250</t>
  </si>
  <si>
    <t>4 / 00217</t>
  </si>
  <si>
    <t>20180503_122301</t>
  </si>
  <si>
    <t>20180503_122415</t>
  </si>
  <si>
    <t>5 / 00237</t>
  </si>
  <si>
    <t>20180503_125909</t>
  </si>
  <si>
    <t>20180503_130039</t>
  </si>
  <si>
    <t>5 / 00244</t>
  </si>
  <si>
    <t>20180503_132024</t>
  </si>
  <si>
    <t>20180503_132532</t>
  </si>
  <si>
    <t>5 / 00250</t>
  </si>
  <si>
    <t>20180503_133333</t>
  </si>
  <si>
    <t>20180503_133509</t>
  </si>
  <si>
    <t>5 / 00255</t>
  </si>
  <si>
    <t>20180503_134153</t>
  </si>
  <si>
    <t>20180503_134310</t>
  </si>
  <si>
    <t>5 / 00260</t>
  </si>
  <si>
    <t>20180503_134950</t>
  </si>
  <si>
    <t>20180503_135145</t>
  </si>
  <si>
    <t>5 / 00261</t>
  </si>
  <si>
    <t>20180503_135155</t>
  </si>
  <si>
    <t>20180503_135309</t>
  </si>
  <si>
    <t>5 / 00262</t>
  </si>
  <si>
    <t>20180503_135318</t>
  </si>
  <si>
    <t>20180503_135429</t>
  </si>
  <si>
    <t>6 / 00282</t>
  </si>
  <si>
    <t>20180503_143228</t>
  </si>
  <si>
    <t>20180503_143343</t>
  </si>
  <si>
    <t>6 / 00289</t>
  </si>
  <si>
    <t>20180503_144953</t>
  </si>
  <si>
    <t>20180503_145634</t>
  </si>
  <si>
    <t>6 / 00295</t>
  </si>
  <si>
    <t>20180503_150850</t>
  </si>
  <si>
    <t>20180503_151026</t>
  </si>
  <si>
    <t>6 / 00300</t>
  </si>
  <si>
    <t>20180503_151806</t>
  </si>
  <si>
    <t>20180503_152247</t>
  </si>
  <si>
    <t>6 / 00305</t>
  </si>
  <si>
    <t>20180503_153053</t>
  </si>
  <si>
    <t>20180503_153248</t>
  </si>
  <si>
    <t>6 / 00306</t>
  </si>
  <si>
    <t>20180503_153258</t>
  </si>
  <si>
    <t>20180503_153421</t>
  </si>
  <si>
    <t>6 / 00307</t>
  </si>
  <si>
    <t>20180503_153431</t>
  </si>
  <si>
    <t>20180503_153554</t>
  </si>
  <si>
    <t>7 / 00327</t>
  </si>
  <si>
    <t>20180503_161649</t>
  </si>
  <si>
    <t>20180503_161807</t>
  </si>
  <si>
    <t>7 / 00334</t>
  </si>
  <si>
    <t>20180503_164613</t>
  </si>
  <si>
    <t>20180503_164800</t>
  </si>
  <si>
    <t>7 / 00340</t>
  </si>
  <si>
    <t>20180503_165710</t>
  </si>
  <si>
    <t>20180503_170003</t>
  </si>
  <si>
    <t>7 / 00345</t>
  </si>
  <si>
    <t>20180503_170727</t>
  </si>
  <si>
    <t>20180503_171429</t>
  </si>
  <si>
    <t>7 / 00350</t>
  </si>
  <si>
    <t>20180503_172157</t>
  </si>
  <si>
    <t>20180503_172502</t>
  </si>
  <si>
    <t>7 / 00351</t>
  </si>
  <si>
    <t>20180503_172512</t>
  </si>
  <si>
    <t>20180503_172648</t>
  </si>
  <si>
    <t>7 / 00352</t>
  </si>
  <si>
    <t>20180503_172657</t>
  </si>
  <si>
    <t>20180503_172816</t>
  </si>
  <si>
    <t>8 / 00372</t>
  </si>
  <si>
    <t>20180503_180957</t>
  </si>
  <si>
    <t>20180503_181111</t>
  </si>
  <si>
    <t>8 / 00379</t>
  </si>
  <si>
    <t>20180503_182410</t>
  </si>
  <si>
    <t>20180503_182933</t>
  </si>
  <si>
    <t>8 / 00385</t>
  </si>
  <si>
    <t>20180503_183740</t>
  </si>
  <si>
    <t>20180503_183917</t>
  </si>
  <si>
    <t>8 / 00390</t>
  </si>
  <si>
    <t>20180503_184747</t>
  </si>
  <si>
    <t>20180503_185521</t>
  </si>
  <si>
    <t>8 / 00395</t>
  </si>
  <si>
    <t>20180503_190210</t>
  </si>
  <si>
    <t>20180503_190407</t>
  </si>
  <si>
    <t>8 / 00396</t>
  </si>
  <si>
    <t>20180503_190417</t>
  </si>
  <si>
    <t>20180503_190544</t>
  </si>
  <si>
    <t>8 / 00397</t>
  </si>
  <si>
    <t>20180503_190554</t>
  </si>
  <si>
    <t>20180503_190712</t>
  </si>
  <si>
    <t>20180503_030129</t>
  </si>
  <si>
    <t>20180503_030846</t>
  </si>
  <si>
    <t>20180503_032626</t>
  </si>
  <si>
    <t>20180503_033117</t>
  </si>
  <si>
    <t>20180503_035549</t>
  </si>
  <si>
    <t>20180503_035803</t>
  </si>
  <si>
    <t>20180503_040031</t>
  </si>
  <si>
    <t>20180503_040230</t>
  </si>
  <si>
    <t>20180503_040239</t>
  </si>
  <si>
    <t>20180503_040603</t>
  </si>
  <si>
    <t>20180503_040612</t>
  </si>
  <si>
    <t>20180503_040821</t>
  </si>
  <si>
    <t>20180503_052914</t>
  </si>
  <si>
    <t>20180503_053119</t>
  </si>
  <si>
    <t>20180503_055410</t>
  </si>
  <si>
    <t>20180503_055631</t>
  </si>
  <si>
    <t>20180503_060713</t>
  </si>
  <si>
    <t>20180503_060937</t>
  </si>
  <si>
    <t>20180503_061236</t>
  </si>
  <si>
    <t>20180503_061445</t>
  </si>
  <si>
    <t>1 / 00072</t>
  </si>
  <si>
    <t>20180503_061455</t>
  </si>
  <si>
    <t>20180503_061642</t>
  </si>
  <si>
    <t>1 / 00073</t>
  </si>
  <si>
    <t>20180503_061651</t>
  </si>
  <si>
    <t>20180503_061859</t>
  </si>
  <si>
    <t>20180503_071725</t>
  </si>
  <si>
    <t>20180503_071908</t>
  </si>
  <si>
    <t>20180503_074110</t>
  </si>
  <si>
    <t>20180503_074243</t>
  </si>
  <si>
    <t>2 / 00114</t>
  </si>
  <si>
    <t>20180503_075643</t>
  </si>
  <si>
    <t>20180503_075852</t>
  </si>
  <si>
    <t>2 / 00116</t>
  </si>
  <si>
    <t>20180503_080054</t>
  </si>
  <si>
    <t>20180503_080235</t>
  </si>
  <si>
    <t>2 / 00117</t>
  </si>
  <si>
    <t>20180503_080245</t>
  </si>
  <si>
    <t>20180503_081121</t>
  </si>
  <si>
    <t>2 / 00118</t>
  </si>
  <si>
    <t>20180503_081131</t>
  </si>
  <si>
    <t>20180503_081336</t>
  </si>
  <si>
    <t>3 / 00145</t>
  </si>
  <si>
    <t>20180503_090427</t>
  </si>
  <si>
    <t>20180503_090706</t>
  </si>
  <si>
    <t>3 / 00152</t>
  </si>
  <si>
    <t>20180503_093024</t>
  </si>
  <si>
    <t>20180503_093309</t>
  </si>
  <si>
    <t>3 / 00159</t>
  </si>
  <si>
    <t>20180503_094332</t>
  </si>
  <si>
    <t>20180503_094446</t>
  </si>
  <si>
    <t>3 / 00161</t>
  </si>
  <si>
    <t>20180503_094703</t>
  </si>
  <si>
    <t>20180503_094847</t>
  </si>
  <si>
    <t>3 / 00162</t>
  </si>
  <si>
    <t>20180503_094858</t>
  </si>
  <si>
    <t>20180503_095224</t>
  </si>
  <si>
    <t>3 / 00163</t>
  </si>
  <si>
    <t>20180503_095233</t>
  </si>
  <si>
    <t>20180503_095412</t>
  </si>
  <si>
    <t>4 / 00190</t>
  </si>
  <si>
    <t>20180503_105925</t>
  </si>
  <si>
    <t>20180503_110135</t>
  </si>
  <si>
    <t>4 / 00197</t>
  </si>
  <si>
    <t>20180503_111517</t>
  </si>
  <si>
    <t>20180503_111710</t>
  </si>
  <si>
    <t>4 / 00204</t>
  </si>
  <si>
    <t>20180503_113757</t>
  </si>
  <si>
    <t>20180503_114017</t>
  </si>
  <si>
    <t>4 / 00206</t>
  </si>
  <si>
    <t>20180503_114227</t>
  </si>
  <si>
    <t>20180503_114540</t>
  </si>
  <si>
    <t>4 / 00207</t>
  </si>
  <si>
    <t>20180503_114550</t>
  </si>
  <si>
    <t>20180503_115209</t>
  </si>
  <si>
    <t>4 / 00208</t>
  </si>
  <si>
    <t>20180503_115220</t>
  </si>
  <si>
    <t>20180503_115439</t>
  </si>
  <si>
    <t>5 / 00235</t>
  </si>
  <si>
    <t>20180503_125423</t>
  </si>
  <si>
    <t>20180503_125619</t>
  </si>
  <si>
    <t>5 / 00242</t>
  </si>
  <si>
    <t>20180503_131616</t>
  </si>
  <si>
    <t>20180503_131758</t>
  </si>
  <si>
    <t>5 / 00249</t>
  </si>
  <si>
    <t>20180503_133152</t>
  </si>
  <si>
    <t>20180503_133323</t>
  </si>
  <si>
    <t>5 / 00251</t>
  </si>
  <si>
    <t>20180503_133518</t>
  </si>
  <si>
    <t>20180503_133657</t>
  </si>
  <si>
    <t>5 / 00252</t>
  </si>
  <si>
    <t>20180503_133707</t>
  </si>
  <si>
    <t>20180503_133912</t>
  </si>
  <si>
    <t>5 / 00253</t>
  </si>
  <si>
    <t>20180503_133922</t>
  </si>
  <si>
    <t>20180503_134054</t>
  </si>
  <si>
    <t>6 / 00280</t>
  </si>
  <si>
    <t>20180503_142718</t>
  </si>
  <si>
    <t>20180503_142903</t>
  </si>
  <si>
    <t>6 / 00287</t>
  </si>
  <si>
    <t>20180503_144224</t>
  </si>
  <si>
    <t>20180503_144403</t>
  </si>
  <si>
    <t>6 / 00294</t>
  </si>
  <si>
    <t>20180503_150258</t>
  </si>
  <si>
    <t>20180503_150839</t>
  </si>
  <si>
    <t>6 / 00296</t>
  </si>
  <si>
    <t>20180503_151036</t>
  </si>
  <si>
    <t>20180503_151220</t>
  </si>
  <si>
    <t>6 / 00297</t>
  </si>
  <si>
    <t>20180503_151229</t>
  </si>
  <si>
    <t>20180503_151416</t>
  </si>
  <si>
    <t>6 / 00298</t>
  </si>
  <si>
    <t>20180503_151426</t>
  </si>
  <si>
    <t>20180503_151658</t>
  </si>
  <si>
    <t>7 / 00325</t>
  </si>
  <si>
    <t>20180503_161111</t>
  </si>
  <si>
    <t>20180503_161327</t>
  </si>
  <si>
    <t>7 / 00332</t>
  </si>
  <si>
    <t>20180503_163846</t>
  </si>
  <si>
    <t>20180503_164251</t>
  </si>
  <si>
    <t>7 / 00339</t>
  </si>
  <si>
    <t>20180503_165439</t>
  </si>
  <si>
    <t>20180503_165659</t>
  </si>
  <si>
    <t>7 / 00341</t>
  </si>
  <si>
    <t>20180503_170013</t>
  </si>
  <si>
    <t>20180503_170227</t>
  </si>
  <si>
    <t>7 / 00342</t>
  </si>
  <si>
    <t>20180503_170237</t>
  </si>
  <si>
    <t>20180503_170422</t>
  </si>
  <si>
    <t>7 / 00343</t>
  </si>
  <si>
    <t>20180503_170431</t>
  </si>
  <si>
    <t>20180503_170626</t>
  </si>
  <si>
    <t>8 / 00370</t>
  </si>
  <si>
    <t>20180503_180412</t>
  </si>
  <si>
    <t>20180503_180618</t>
  </si>
  <si>
    <t>8 / 00377</t>
  </si>
  <si>
    <t>20180503_181827</t>
  </si>
  <si>
    <t>20180503_182205</t>
  </si>
  <si>
    <t>8 / 00384</t>
  </si>
  <si>
    <t>20180503_183537</t>
  </si>
  <si>
    <t>20180503_183731</t>
  </si>
  <si>
    <t>8 / 00386</t>
  </si>
  <si>
    <t>20180503_183927</t>
  </si>
  <si>
    <t>20180503_184122</t>
  </si>
  <si>
    <t>8 / 00387</t>
  </si>
  <si>
    <t>20180503_184132</t>
  </si>
  <si>
    <t>20180503_184415</t>
  </si>
  <si>
    <t>8 / 00388</t>
  </si>
  <si>
    <t>20180503_184426</t>
  </si>
  <si>
    <t>20180503_184642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</si>
</sst>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8"/>
      <color rgb="FF000000"/>
      <name val="Verdana"/>
      <family val="2"/>
    </font>
    <font>
      <sz val="11"/>
      <color rgb="FF000000"/>
      <name val="Verdana"/>
      <family val="2"/>
    </font>
    <font>
      <sz val="12"/>
      <color rgb="FF3B444E"/>
      <name val="Arial"/>
      <family val="2"/>
    </font>
    <font>
      <sz val="8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sz val="12"/>
      <name val="Calibri"/>
      <family val="2"/>
      <scheme val="minor"/>
    </font>
    <font>
      <sz val="12"/>
      <name val="Verdana"/>
      <family val="2"/>
    </font>
    <font>
      <b/>
      <sz val="8"/>
      <name val="Verdana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1" fontId="2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0" fontId="4" fillId="2" borderId="0" xfId="0" applyNumberFormat="1" applyFont="1" applyFill="1" applyAlignment="1">
      <alignment horizontal="center" vertical="center" wrapText="1"/>
    </xf>
    <xf numFmtId="1" fontId="4" fillId="0" borderId="0" xfId="0" applyNumberFormat="1" applyFont="1" applyAlignment="1">
      <alignment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0" borderId="0" xfId="0" applyFont="1"/>
    <xf numFmtId="1" fontId="0" fillId="0" borderId="0" xfId="0" applyNumberFormat="1"/>
    <xf numFmtId="0" fontId="7" fillId="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20" fontId="7" fillId="6" borderId="0" xfId="0" applyNumberFormat="1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20" fontId="7" fillId="7" borderId="0" xfId="0" applyNumberFormat="1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20" fontId="7" fillId="2" borderId="0" xfId="0" applyNumberFormat="1" applyFont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3" fillId="6" borderId="0" xfId="1" applyFill="1" applyAlignment="1">
      <alignment vertical="center" wrapText="1"/>
    </xf>
    <xf numFmtId="21" fontId="9" fillId="6" borderId="0" xfId="0" applyNumberFormat="1" applyFont="1" applyFill="1" applyAlignment="1">
      <alignment vertical="center" wrapText="1"/>
    </xf>
    <xf numFmtId="0" fontId="9" fillId="7" borderId="0" xfId="0" applyFont="1" applyFill="1" applyAlignment="1">
      <alignment vertical="center" wrapText="1"/>
    </xf>
    <xf numFmtId="0" fontId="3" fillId="7" borderId="0" xfId="1" applyFill="1" applyAlignment="1">
      <alignment vertical="center" wrapText="1"/>
    </xf>
    <xf numFmtId="21" fontId="9" fillId="7" borderId="0" xfId="0" applyNumberFormat="1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21" fontId="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3" fillId="0" borderId="0" xfId="1" applyFill="1" applyBorder="1" applyAlignment="1">
      <alignment vertical="center" wrapText="1"/>
    </xf>
    <xf numFmtId="21" fontId="9" fillId="0" borderId="0" xfId="0" applyNumberFormat="1" applyFont="1" applyFill="1" applyBorder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/>
    <xf numFmtId="2" fontId="0" fillId="0" borderId="0" xfId="2" applyNumberFormat="1" applyFont="1"/>
    <xf numFmtId="0" fontId="11" fillId="0" borderId="0" xfId="1" applyFont="1" applyFill="1" applyBorder="1" applyAlignment="1">
      <alignment vertical="center" wrapText="1"/>
    </xf>
    <xf numFmtId="0" fontId="13" fillId="0" borderId="0" xfId="1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21" fontId="14" fillId="0" borderId="0" xfId="0" applyNumberFormat="1" applyFont="1" applyFill="1" applyBorder="1" applyAlignment="1">
      <alignment vertical="center" wrapText="1"/>
    </xf>
    <xf numFmtId="1" fontId="14" fillId="0" borderId="0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1" fillId="6" borderId="0" xfId="1" applyFont="1" applyFill="1" applyAlignment="1">
      <alignment vertical="center" wrapText="1"/>
    </xf>
    <xf numFmtId="0" fontId="11" fillId="7" borderId="0" xfId="1" applyFont="1" applyFill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11" fillId="0" borderId="0" xfId="0" applyFont="1"/>
    <xf numFmtId="2" fontId="14" fillId="0" borderId="0" xfId="0" applyNumberFormat="1" applyFont="1" applyFill="1" applyBorder="1" applyAlignment="1">
      <alignment vertical="center" wrapText="1"/>
    </xf>
    <xf numFmtId="2" fontId="13" fillId="0" borderId="0" xfId="1" applyNumberFormat="1" applyFont="1" applyFill="1" applyBorder="1" applyAlignment="1">
      <alignment vertical="center" wrapText="1"/>
    </xf>
    <xf numFmtId="1" fontId="13" fillId="0" borderId="0" xfId="1" applyNumberFormat="1" applyFont="1" applyFill="1" applyBorder="1" applyAlignment="1">
      <alignment vertical="center" wrapText="1"/>
    </xf>
    <xf numFmtId="0" fontId="0" fillId="0" borderId="11" xfId="0" applyBorder="1"/>
    <xf numFmtId="0" fontId="11" fillId="0" borderId="5" xfId="1" applyFont="1" applyFill="1" applyBorder="1" applyAlignment="1">
      <alignment vertical="center" wrapText="1"/>
    </xf>
    <xf numFmtId="0" fontId="11" fillId="0" borderId="5" xfId="0" applyFont="1" applyBorder="1"/>
    <xf numFmtId="0" fontId="11" fillId="0" borderId="11" xfId="0" applyFont="1" applyBorder="1"/>
    <xf numFmtId="0" fontId="11" fillId="8" borderId="6" xfId="0" applyFont="1" applyFill="1" applyBorder="1"/>
    <xf numFmtId="10" fontId="0" fillId="8" borderId="10" xfId="0" applyNumberFormat="1" applyFill="1" applyBorder="1"/>
    <xf numFmtId="0" fontId="11" fillId="8" borderId="7" xfId="0" applyFont="1" applyFill="1" applyBorder="1"/>
    <xf numFmtId="10" fontId="0" fillId="8" borderId="11" xfId="0" applyNumberFormat="1" applyFill="1" applyBorder="1"/>
    <xf numFmtId="0" fontId="0" fillId="0" borderId="5" xfId="0" applyBorder="1" applyAlignment="1">
      <alignment vertical="center"/>
    </xf>
    <xf numFmtId="0" fontId="10" fillId="8" borderId="10" xfId="0" applyFont="1" applyFill="1" applyBorder="1"/>
    <xf numFmtId="0" fontId="10" fillId="8" borderId="0" xfId="0" applyFont="1" applyFill="1" applyBorder="1"/>
    <xf numFmtId="10" fontId="10" fillId="8" borderId="10" xfId="0" applyNumberFormat="1" applyFont="1" applyFill="1" applyBorder="1"/>
    <xf numFmtId="0" fontId="10" fillId="8" borderId="11" xfId="0" applyFont="1" applyFill="1" applyBorder="1"/>
    <xf numFmtId="0" fontId="10" fillId="8" borderId="8" xfId="0" applyFont="1" applyFill="1" applyBorder="1"/>
    <xf numFmtId="10" fontId="10" fillId="8" borderId="11" xfId="0" applyNumberFormat="1" applyFont="1" applyFill="1" applyBorder="1"/>
    <xf numFmtId="0" fontId="10" fillId="0" borderId="5" xfId="0" applyFont="1" applyBorder="1"/>
    <xf numFmtId="10" fontId="10" fillId="0" borderId="5" xfId="0" applyNumberFormat="1" applyFont="1" applyBorder="1"/>
    <xf numFmtId="0" fontId="16" fillId="0" borderId="5" xfId="0" applyFont="1" applyFill="1" applyBorder="1" applyAlignment="1">
      <alignment vertical="center" wrapText="1"/>
    </xf>
    <xf numFmtId="45" fontId="9" fillId="6" borderId="0" xfId="0" applyNumberFormat="1" applyFont="1" applyFill="1" applyAlignment="1">
      <alignment vertical="center" wrapText="1"/>
    </xf>
    <xf numFmtId="45" fontId="9" fillId="7" borderId="0" xfId="0" applyNumberFormat="1" applyFont="1" applyFill="1" applyAlignment="1">
      <alignment vertical="center" wrapText="1"/>
    </xf>
    <xf numFmtId="45" fontId="9" fillId="0" borderId="0" xfId="0" applyNumberFormat="1" applyFont="1" applyFill="1" applyBorder="1" applyAlignment="1">
      <alignment vertical="center" wrapText="1"/>
    </xf>
    <xf numFmtId="0" fontId="16" fillId="0" borderId="12" xfId="0" applyFont="1" applyFill="1" applyBorder="1" applyAlignment="1">
      <alignment vertical="center" wrapText="1"/>
    </xf>
    <xf numFmtId="21" fontId="16" fillId="0" borderId="13" xfId="0" applyNumberFormat="1" applyFont="1" applyFill="1" applyBorder="1" applyAlignment="1">
      <alignment vertical="center" wrapText="1"/>
    </xf>
    <xf numFmtId="20" fontId="0" fillId="8" borderId="9" xfId="0" applyNumberFormat="1" applyFill="1" applyBorder="1"/>
    <xf numFmtId="20" fontId="0" fillId="8" borderId="10" xfId="0" applyNumberFormat="1" applyFill="1" applyBorder="1"/>
    <xf numFmtId="20" fontId="0" fillId="8" borderId="11" xfId="0" applyNumberFormat="1" applyFill="1" applyBorder="1"/>
    <xf numFmtId="20" fontId="0" fillId="0" borderId="5" xfId="0" applyNumberFormat="1" applyBorder="1"/>
    <xf numFmtId="0" fontId="10" fillId="0" borderId="12" xfId="0" applyFont="1" applyBorder="1" applyAlignment="1">
      <alignment vertical="center"/>
    </xf>
    <xf numFmtId="0" fontId="10" fillId="0" borderId="12" xfId="0" applyFont="1" applyBorder="1"/>
    <xf numFmtId="9" fontId="0" fillId="8" borderId="5" xfId="0" applyNumberFormat="1" applyFill="1" applyBorder="1"/>
    <xf numFmtId="1" fontId="0" fillId="8" borderId="10" xfId="0" applyNumberFormat="1" applyFont="1" applyFill="1" applyBorder="1"/>
    <xf numFmtId="20" fontId="0" fillId="8" borderId="9" xfId="0" applyNumberFormat="1" applyFont="1" applyFill="1" applyBorder="1"/>
    <xf numFmtId="20" fontId="0" fillId="8" borderId="10" xfId="0" applyNumberFormat="1" applyFont="1" applyFill="1" applyBorder="1"/>
    <xf numFmtId="1" fontId="0" fillId="8" borderId="0" xfId="0" applyNumberFormat="1" applyFont="1" applyFill="1" applyBorder="1"/>
    <xf numFmtId="1" fontId="11" fillId="0" borderId="11" xfId="1" applyNumberFormat="1" applyFont="1" applyFill="1" applyBorder="1" applyAlignment="1">
      <alignment vertical="center" wrapText="1"/>
    </xf>
    <xf numFmtId="20" fontId="0" fillId="0" borderId="11" xfId="0" applyNumberFormat="1" applyFont="1" applyBorder="1"/>
    <xf numFmtId="21" fontId="16" fillId="0" borderId="0" xfId="0" applyNumberFormat="1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10" fontId="0" fillId="0" borderId="0" xfId="0" applyNumberFormat="1" applyFont="1" applyFill="1" applyBorder="1"/>
    <xf numFmtId="1" fontId="11" fillId="0" borderId="8" xfId="1" applyNumberFormat="1" applyFont="1" applyFill="1" applyBorder="1" applyAlignment="1">
      <alignment vertical="center" wrapText="1"/>
    </xf>
    <xf numFmtId="0" fontId="11" fillId="0" borderId="0" xfId="0" applyFont="1" applyFill="1" applyBorder="1"/>
    <xf numFmtId="10" fontId="0" fillId="0" borderId="0" xfId="0" applyNumberFormat="1" applyFill="1" applyBorder="1"/>
    <xf numFmtId="1" fontId="0" fillId="0" borderId="0" xfId="0" applyNumberFormat="1" applyFont="1" applyFill="1" applyBorder="1"/>
    <xf numFmtId="20" fontId="0" fillId="0" borderId="0" xfId="0" applyNumberFormat="1" applyFont="1" applyFill="1" applyBorder="1"/>
    <xf numFmtId="0" fontId="11" fillId="0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.10909780572730424"/>
          <c:w val="0.96239316239316242"/>
          <c:h val="0.69067742371129781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6-470C-B053-6442B532F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6-470C-B053-6442B532F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6-470C-B053-6442B532F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6-470C-B053-6442B532FB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6-470C-B053-6442B532FB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6-470C-B053-6442B532FB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6-470C-B053-6442B532FB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6-470C-B053-6442B532FB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6B6-470C-B053-6442B532FB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B6-470C-B053-6442B532FB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6B6-470C-B053-6442B532FB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6B6-470C-B053-6442B532FB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6B6-470C-B053-6442B532FB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6B6-470C-B053-6442B532FB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6B6-470C-B053-6442B532FB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6B6-470C-B053-6442B532FB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6B6-470C-B053-6442B532FB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6B6-470C-B053-6442B532FB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6B6-470C-B053-6442B532FBB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6B6-470C-B053-6442B532FB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6B6-470C-B053-6442B532FBB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6B6-470C-B053-6442B532FBB0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Sheet1!$Z$2:$Z$22</c:f>
              <c:numCache>
                <c:formatCode>0</c:formatCode>
                <c:ptCount val="21"/>
                <c:pt idx="0">
                  <c:v>87.44</c:v>
                </c:pt>
                <c:pt idx="1">
                  <c:v>85.05</c:v>
                </c:pt>
                <c:pt idx="2">
                  <c:v>82.71</c:v>
                </c:pt>
                <c:pt idx="3">
                  <c:v>74</c:v>
                </c:pt>
                <c:pt idx="4">
                  <c:v>70.39</c:v>
                </c:pt>
                <c:pt idx="5">
                  <c:v>64.540000000000006</c:v>
                </c:pt>
                <c:pt idx="6">
                  <c:v>61.93</c:v>
                </c:pt>
                <c:pt idx="7">
                  <c:v>61.22</c:v>
                </c:pt>
                <c:pt idx="8">
                  <c:v>58.42</c:v>
                </c:pt>
                <c:pt idx="9">
                  <c:v>57.43</c:v>
                </c:pt>
                <c:pt idx="10">
                  <c:v>57.25</c:v>
                </c:pt>
                <c:pt idx="11">
                  <c:v>56.98</c:v>
                </c:pt>
                <c:pt idx="12">
                  <c:v>55.03</c:v>
                </c:pt>
                <c:pt idx="13">
                  <c:v>42.52</c:v>
                </c:pt>
                <c:pt idx="14">
                  <c:v>27.46</c:v>
                </c:pt>
                <c:pt idx="15">
                  <c:v>27.39</c:v>
                </c:pt>
                <c:pt idx="16">
                  <c:v>22.46</c:v>
                </c:pt>
                <c:pt idx="17">
                  <c:v>20.5</c:v>
                </c:pt>
                <c:pt idx="18">
                  <c:v>19.510000000000002</c:v>
                </c:pt>
                <c:pt idx="19">
                  <c:v>16.75</c:v>
                </c:pt>
                <c:pt idx="20">
                  <c:v>1.1100000000000001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5F6-4FCC-9FCF-D75E0AE2090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6B6-470C-B053-6442B532F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6B6-470C-B053-6442B532F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6B6-470C-B053-6442B532F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6B6-470C-B053-6442B532FB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6B6-470C-B053-6442B532FB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6B6-470C-B053-6442B532FB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6B6-470C-B053-6442B532FB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6B6-470C-B053-6442B532FB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6B6-470C-B053-6442B532FB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6B6-470C-B053-6442B532FB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6B6-470C-B053-6442B532FB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6B6-470C-B053-6442B532FB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6B6-470C-B053-6442B532FB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6B6-470C-B053-6442B532FB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6B6-470C-B053-6442B532FB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6B6-470C-B053-6442B532FB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6B6-470C-B053-6442B532FB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6B6-470C-B053-6442B532FB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6B6-470C-B053-6442B532FBB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6B6-470C-B053-6442B532FB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6B6-470C-B053-6442B532FBB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6B6-470C-B053-6442B532FBB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6B6-470C-B053-6442B532FBB0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Sheet1!$AC$2:$AC$23</c:f>
              <c:numCache>
                <c:formatCode>General</c:formatCode>
                <c:ptCount val="2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57</c:v>
                </c:pt>
                <c:pt idx="6">
                  <c:v>1</c:v>
                </c:pt>
                <c:pt idx="7">
                  <c:v>0</c:v>
                </c:pt>
                <c:pt idx="8">
                  <c:v>177</c:v>
                </c:pt>
                <c:pt idx="9">
                  <c:v>42</c:v>
                </c:pt>
                <c:pt idx="10">
                  <c:v>0</c:v>
                </c:pt>
                <c:pt idx="11">
                  <c:v>121</c:v>
                </c:pt>
                <c:pt idx="12">
                  <c:v>0</c:v>
                </c:pt>
                <c:pt idx="13">
                  <c:v>0</c:v>
                </c:pt>
                <c:pt idx="14">
                  <c:v>266</c:v>
                </c:pt>
                <c:pt idx="15">
                  <c:v>42</c:v>
                </c:pt>
                <c:pt idx="16">
                  <c:v>2</c:v>
                </c:pt>
                <c:pt idx="17">
                  <c:v>549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5F6-4FCC-9FCF-D75E0AE20909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6B6-470C-B053-6442B532F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6B6-470C-B053-6442B532F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6B6-470C-B053-6442B532F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6B6-470C-B053-6442B532FB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6B6-470C-B053-6442B532FB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6B6-470C-B053-6442B532FB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6B6-470C-B053-6442B532FB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6B6-470C-B053-6442B532FB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6B6-470C-B053-6442B532FB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6B6-470C-B053-6442B532FB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6B6-470C-B053-6442B532FB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6B6-470C-B053-6442B532FB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6B6-470C-B053-6442B532FB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6B6-470C-B053-6442B532FB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6B6-470C-B053-6442B532FB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6B6-470C-B053-6442B532FB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6B6-470C-B053-6442B532FB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6B6-470C-B053-6442B532FB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6B6-470C-B053-6442B532FBB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6B6-470C-B053-6442B532FB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6B6-470C-B053-6442B532FBB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6B6-470C-B053-6442B532FBB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6B6-470C-B053-6442B532FBB0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Sheet1!$AD$2:$AD$23</c:f>
              <c:numCache>
                <c:formatCode>General</c:formatCode>
                <c:ptCount val="2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73</c:v>
                </c:pt>
                <c:pt idx="6">
                  <c:v>27</c:v>
                </c:pt>
                <c:pt idx="7">
                  <c:v>0</c:v>
                </c:pt>
                <c:pt idx="8">
                  <c:v>128</c:v>
                </c:pt>
                <c:pt idx="9">
                  <c:v>2</c:v>
                </c:pt>
                <c:pt idx="10">
                  <c:v>77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116</c:v>
                </c:pt>
                <c:pt idx="15">
                  <c:v>1</c:v>
                </c:pt>
                <c:pt idx="16">
                  <c:v>9</c:v>
                </c:pt>
                <c:pt idx="17">
                  <c:v>17</c:v>
                </c:pt>
                <c:pt idx="18">
                  <c:v>0</c:v>
                </c:pt>
                <c:pt idx="19">
                  <c:v>37</c:v>
                </c:pt>
                <c:pt idx="20">
                  <c:v>0</c:v>
                </c:pt>
                <c:pt idx="21">
                  <c:v>504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5F6-4FCC-9FCF-D75E0AE20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93096736113725"/>
          <c:y val="9.7602996254681662E-2"/>
          <c:w val="0.47413819086011377"/>
          <c:h val="0.742283759473886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3-4A3E-8A7F-2A56E63DF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3-4A3E-8A7F-2A56E63DF1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A3-4A3E-8A7F-2A56E63DF1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A3-4A3E-8A7F-2A56E63DF1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A3-4A3E-8A7F-2A56E63DF1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A3-4A3E-8A7F-2A56E63DF1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A3-4A3E-8A7F-2A56E63DF1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A3-4A3E-8A7F-2A56E63DF1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A3-4A3E-8A7F-2A56E63DF1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A3-4A3E-8A7F-2A56E63DF1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A3-4A3E-8A7F-2A56E63DF1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A3-4A3E-8A7F-2A56E63DF14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9A3-4A3E-8A7F-2A56E63DF14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9A3-4A3E-8A7F-2A56E63DF14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9A3-4A3E-8A7F-2A56E63DF14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3-4A3E-8A7F-2A56E63DF14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9A3-4A3E-8A7F-2A56E63DF1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9A3-4A3E-8A7F-2A56E63DF14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9A3-4A3E-8A7F-2A56E63DF1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9A3-4A3E-8A7F-2A56E63DF1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9A3-4A3E-8A7F-2A56E63DF142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Sheet1!$Z$2:$Z$22</c:f>
              <c:numCache>
                <c:formatCode>0</c:formatCode>
                <c:ptCount val="21"/>
                <c:pt idx="0">
                  <c:v>87.44</c:v>
                </c:pt>
                <c:pt idx="1">
                  <c:v>85.05</c:v>
                </c:pt>
                <c:pt idx="2">
                  <c:v>82.71</c:v>
                </c:pt>
                <c:pt idx="3">
                  <c:v>74</c:v>
                </c:pt>
                <c:pt idx="4">
                  <c:v>70.39</c:v>
                </c:pt>
                <c:pt idx="5">
                  <c:v>64.540000000000006</c:v>
                </c:pt>
                <c:pt idx="6">
                  <c:v>61.93</c:v>
                </c:pt>
                <c:pt idx="7">
                  <c:v>61.22</c:v>
                </c:pt>
                <c:pt idx="8">
                  <c:v>58.42</c:v>
                </c:pt>
                <c:pt idx="9">
                  <c:v>57.43</c:v>
                </c:pt>
                <c:pt idx="10">
                  <c:v>57.25</c:v>
                </c:pt>
                <c:pt idx="11">
                  <c:v>56.98</c:v>
                </c:pt>
                <c:pt idx="12">
                  <c:v>55.03</c:v>
                </c:pt>
                <c:pt idx="13">
                  <c:v>42.52</c:v>
                </c:pt>
                <c:pt idx="14">
                  <c:v>27.46</c:v>
                </c:pt>
                <c:pt idx="15">
                  <c:v>27.39</c:v>
                </c:pt>
                <c:pt idx="16">
                  <c:v>22.46</c:v>
                </c:pt>
                <c:pt idx="17">
                  <c:v>20.5</c:v>
                </c:pt>
                <c:pt idx="18">
                  <c:v>19.510000000000002</c:v>
                </c:pt>
                <c:pt idx="19">
                  <c:v>16.75</c:v>
                </c:pt>
                <c:pt idx="20">
                  <c:v>1.1100000000000001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0F-4CE1-B2A2-550C684961A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9A3-4A3E-8A7F-2A56E63DF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9A3-4A3E-8A7F-2A56E63DF1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9A3-4A3E-8A7F-2A56E63DF1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9A3-4A3E-8A7F-2A56E63DF1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9A3-4A3E-8A7F-2A56E63DF1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9A3-4A3E-8A7F-2A56E63DF1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9A3-4A3E-8A7F-2A56E63DF1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9A3-4A3E-8A7F-2A56E63DF1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9A3-4A3E-8A7F-2A56E63DF1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9A3-4A3E-8A7F-2A56E63DF1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9A3-4A3E-8A7F-2A56E63DF1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9A3-4A3E-8A7F-2A56E63DF14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9A3-4A3E-8A7F-2A56E63DF14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9A3-4A3E-8A7F-2A56E63DF14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9A3-4A3E-8A7F-2A56E63DF14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9A3-4A3E-8A7F-2A56E63DF14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9A3-4A3E-8A7F-2A56E63DF1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9A3-4A3E-8A7F-2A56E63DF14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9A3-4A3E-8A7F-2A56E63DF1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9A3-4A3E-8A7F-2A56E63DF1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9A3-4A3E-8A7F-2A56E63DF14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9A3-4A3E-8A7F-2A56E63DF142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Sheet1!$AC$2:$AC$23</c:f>
              <c:numCache>
                <c:formatCode>General</c:formatCode>
                <c:ptCount val="2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57</c:v>
                </c:pt>
                <c:pt idx="6">
                  <c:v>1</c:v>
                </c:pt>
                <c:pt idx="7">
                  <c:v>0</c:v>
                </c:pt>
                <c:pt idx="8">
                  <c:v>177</c:v>
                </c:pt>
                <c:pt idx="9">
                  <c:v>42</c:v>
                </c:pt>
                <c:pt idx="10">
                  <c:v>0</c:v>
                </c:pt>
                <c:pt idx="11">
                  <c:v>121</c:v>
                </c:pt>
                <c:pt idx="12">
                  <c:v>0</c:v>
                </c:pt>
                <c:pt idx="13">
                  <c:v>0</c:v>
                </c:pt>
                <c:pt idx="14">
                  <c:v>266</c:v>
                </c:pt>
                <c:pt idx="15">
                  <c:v>42</c:v>
                </c:pt>
                <c:pt idx="16">
                  <c:v>2</c:v>
                </c:pt>
                <c:pt idx="17">
                  <c:v>549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20F-4CE1-B2A2-550C684961A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9A3-4A3E-8A7F-2A56E63DF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9A3-4A3E-8A7F-2A56E63DF1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9A3-4A3E-8A7F-2A56E63DF1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9A3-4A3E-8A7F-2A56E63DF1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9A3-4A3E-8A7F-2A56E63DF1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9A3-4A3E-8A7F-2A56E63DF1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9A3-4A3E-8A7F-2A56E63DF1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9A3-4A3E-8A7F-2A56E63DF1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9A3-4A3E-8A7F-2A56E63DF1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9A3-4A3E-8A7F-2A56E63DF1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9A3-4A3E-8A7F-2A56E63DF1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9A3-4A3E-8A7F-2A56E63DF14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9A3-4A3E-8A7F-2A56E63DF14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9A3-4A3E-8A7F-2A56E63DF14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9A3-4A3E-8A7F-2A56E63DF14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9A3-4A3E-8A7F-2A56E63DF14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9A3-4A3E-8A7F-2A56E63DF1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9A3-4A3E-8A7F-2A56E63DF14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9A3-4A3E-8A7F-2A56E63DF1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9A3-4A3E-8A7F-2A56E63DF1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9A3-4A3E-8A7F-2A56E63DF14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9A3-4A3E-8A7F-2A56E63DF142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Sheet1!$AD$2:$AD$23</c:f>
              <c:numCache>
                <c:formatCode>General</c:formatCode>
                <c:ptCount val="2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73</c:v>
                </c:pt>
                <c:pt idx="6">
                  <c:v>27</c:v>
                </c:pt>
                <c:pt idx="7">
                  <c:v>0</c:v>
                </c:pt>
                <c:pt idx="8">
                  <c:v>128</c:v>
                </c:pt>
                <c:pt idx="9">
                  <c:v>2</c:v>
                </c:pt>
                <c:pt idx="10">
                  <c:v>77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116</c:v>
                </c:pt>
                <c:pt idx="15">
                  <c:v>1</c:v>
                </c:pt>
                <c:pt idx="16">
                  <c:v>9</c:v>
                </c:pt>
                <c:pt idx="17">
                  <c:v>17</c:v>
                </c:pt>
                <c:pt idx="18">
                  <c:v>0</c:v>
                </c:pt>
                <c:pt idx="19">
                  <c:v>37</c:v>
                </c:pt>
                <c:pt idx="20">
                  <c:v>0</c:v>
                </c:pt>
                <c:pt idx="21">
                  <c:v>504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20F-4CE1-B2A2-550C6849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Sheet1!$Z$26:$Z$35</c:f>
              <c:numCache>
                <c:formatCode>General</c:formatCode>
                <c:ptCount val="10"/>
                <c:pt idx="0">
                  <c:v>91.25</c:v>
                </c:pt>
                <c:pt idx="1">
                  <c:v>87.34</c:v>
                </c:pt>
                <c:pt idx="2">
                  <c:v>74.069999999999993</c:v>
                </c:pt>
                <c:pt idx="3">
                  <c:v>60</c:v>
                </c:pt>
                <c:pt idx="4">
                  <c:v>56.25</c:v>
                </c:pt>
                <c:pt idx="5">
                  <c:v>46.25</c:v>
                </c:pt>
                <c:pt idx="6">
                  <c:v>34.18</c:v>
                </c:pt>
                <c:pt idx="7">
                  <c:v>22.5</c:v>
                </c:pt>
                <c:pt idx="8">
                  <c:v>18.52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2-43EE-BF16-AD886474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743856"/>
        <c:axId val="777744840"/>
      </c:barChart>
      <c:catAx>
        <c:axId val="7777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44840"/>
        <c:crosses val="autoZero"/>
        <c:auto val="1"/>
        <c:lblAlgn val="ctr"/>
        <c:lblOffset val="100"/>
        <c:noMultiLvlLbl val="0"/>
      </c:catAx>
      <c:valAx>
        <c:axId val="7777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4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Sheet1!$AA$26:$AA$35</c:f>
              <c:numCache>
                <c:formatCode>h:mm</c:formatCode>
                <c:ptCount val="10"/>
                <c:pt idx="0">
                  <c:v>0.2673611111111111</c:v>
                </c:pt>
                <c:pt idx="1">
                  <c:v>0.55069444444444449</c:v>
                </c:pt>
                <c:pt idx="2">
                  <c:v>0.49861111111111112</c:v>
                </c:pt>
                <c:pt idx="3">
                  <c:v>0.6743055555555556</c:v>
                </c:pt>
                <c:pt idx="4">
                  <c:v>0.60486111111111118</c:v>
                </c:pt>
                <c:pt idx="5">
                  <c:v>0.60486111111111118</c:v>
                </c:pt>
                <c:pt idx="6">
                  <c:v>0.66388888888888886</c:v>
                </c:pt>
                <c:pt idx="7">
                  <c:v>0.75138888888888899</c:v>
                </c:pt>
                <c:pt idx="8">
                  <c:v>0.72361111111111109</c:v>
                </c:pt>
                <c:pt idx="9">
                  <c:v>0.68333333333333324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3-4253-BED0-3AEF6AB7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36880"/>
        <c:axId val="752936224"/>
      </c:barChart>
      <c:catAx>
        <c:axId val="75293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2936224"/>
        <c:crosses val="autoZero"/>
        <c:auto val="1"/>
        <c:lblAlgn val="ctr"/>
        <c:lblOffset val="100"/>
        <c:noMultiLvlLbl val="0"/>
      </c:catAx>
      <c:valAx>
        <c:axId val="75293622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</a:t>
            </a:r>
            <a:r>
              <a:rPr lang="en-GB" baseline="0"/>
              <a:t> for Win Rate Vs Average Game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Sheet1!$Z$26:$Z$35</c:f>
              <c:numCache>
                <c:formatCode>General</c:formatCode>
                <c:ptCount val="10"/>
                <c:pt idx="0">
                  <c:v>91.25</c:v>
                </c:pt>
                <c:pt idx="1">
                  <c:v>87.34</c:v>
                </c:pt>
                <c:pt idx="2">
                  <c:v>74.069999999999993</c:v>
                </c:pt>
                <c:pt idx="3">
                  <c:v>60</c:v>
                </c:pt>
                <c:pt idx="4">
                  <c:v>56.25</c:v>
                </c:pt>
                <c:pt idx="5">
                  <c:v>46.25</c:v>
                </c:pt>
                <c:pt idx="6">
                  <c:v>34.18</c:v>
                </c:pt>
                <c:pt idx="7">
                  <c:v>22.5</c:v>
                </c:pt>
                <c:pt idx="8">
                  <c:v>18.52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5-4139-8A2B-EF3D5E18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89832"/>
        <c:axId val="679088192"/>
      </c:lineChart>
      <c:lineChart>
        <c:grouping val="standard"/>
        <c:varyColors val="0"/>
        <c:ser>
          <c:idx val="1"/>
          <c:order val="1"/>
          <c:tx>
            <c:v>AvgTime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Sheet1!$AA$26:$AA$35</c:f>
              <c:numCache>
                <c:formatCode>h:mm</c:formatCode>
                <c:ptCount val="10"/>
                <c:pt idx="0">
                  <c:v>0.2673611111111111</c:v>
                </c:pt>
                <c:pt idx="1">
                  <c:v>0.55069444444444449</c:v>
                </c:pt>
                <c:pt idx="2">
                  <c:v>0.49861111111111112</c:v>
                </c:pt>
                <c:pt idx="3">
                  <c:v>0.6743055555555556</c:v>
                </c:pt>
                <c:pt idx="4">
                  <c:v>0.60486111111111118</c:v>
                </c:pt>
                <c:pt idx="5">
                  <c:v>0.60486111111111118</c:v>
                </c:pt>
                <c:pt idx="6">
                  <c:v>0.66388888888888886</c:v>
                </c:pt>
                <c:pt idx="7">
                  <c:v>0.75138888888888899</c:v>
                </c:pt>
                <c:pt idx="8">
                  <c:v>0.72361111111111109</c:v>
                </c:pt>
                <c:pt idx="9">
                  <c:v>0.68333333333333324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5-4139-8A2B-EF3D5E18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91472"/>
        <c:axId val="679091144"/>
      </c:lineChart>
      <c:catAx>
        <c:axId val="67908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88192"/>
        <c:crosses val="autoZero"/>
        <c:auto val="1"/>
        <c:lblAlgn val="ctr"/>
        <c:lblOffset val="100"/>
        <c:noMultiLvlLbl val="0"/>
      </c:catAx>
      <c:valAx>
        <c:axId val="6790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89832"/>
        <c:crosses val="autoZero"/>
        <c:crossBetween val="between"/>
      </c:valAx>
      <c:valAx>
        <c:axId val="679091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1472"/>
        <c:crosses val="max"/>
        <c:crossBetween val="between"/>
      </c:valAx>
      <c:catAx>
        <c:axId val="67909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091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Wins by Race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Zerg</c:v>
              </c:pt>
              <c:pt idx="1">
                <c:v> Protoss</c:v>
              </c:pt>
              <c:pt idx="2">
                <c:v> Terran</c:v>
              </c:pt>
            </c:strLit>
          </c:cat>
          <c:val>
            <c:numRef>
              <c:f>Sheet1!$W$41:$W$43</c:f>
              <c:numCache>
                <c:formatCode>0</c:formatCode>
                <c:ptCount val="3"/>
                <c:pt idx="0">
                  <c:v>49.348461538461557</c:v>
                </c:pt>
                <c:pt idx="1">
                  <c:v>49.92</c:v>
                </c:pt>
                <c:pt idx="2">
                  <c:v>51.33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2B56-4D57-93B5-2BE909DF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381568"/>
        <c:axId val="798386488"/>
      </c:barChart>
      <c:catAx>
        <c:axId val="7983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86488"/>
        <c:crosses val="autoZero"/>
        <c:auto val="1"/>
        <c:lblAlgn val="ctr"/>
        <c:lblOffset val="100"/>
        <c:noMultiLvlLbl val="0"/>
      </c:catAx>
      <c:valAx>
        <c:axId val="7983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8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99-4BAE-B00A-ED9148473BB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9-4BAE-B00A-ED9148473BB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9-4BAE-B00A-ED9148473B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Sheet1!$V$41:$V$43</c:f>
              <c:strCache>
                <c:ptCount val="3"/>
                <c:pt idx="0">
                  <c:v>Zerg Wins</c:v>
                </c:pt>
                <c:pt idx="1">
                  <c:v>Protoss Wins</c:v>
                </c:pt>
                <c:pt idx="2">
                  <c:v>Terran Wins</c:v>
                </c:pt>
              </c:strCache>
            </c:strRef>
          </c:cat>
          <c:val>
            <c:numRef>
              <c:f>Sheet1!$W$41:$W$43</c:f>
              <c:numCache>
                <c:formatCode>0</c:formatCode>
                <c:ptCount val="3"/>
                <c:pt idx="0">
                  <c:v>49.348461538461557</c:v>
                </c:pt>
                <c:pt idx="1">
                  <c:v>49.92</c:v>
                </c:pt>
                <c:pt idx="2">
                  <c:v>51.33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2-401D-8203-7D7B8E47D6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Sheet1!$T$46</c:f>
              <c:strCache>
                <c:ptCount val="1"/>
                <c:pt idx="0">
                  <c:v>VS Zerg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Sheet1!$T$47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4169-8E2E-93D17D705F53}"/>
            </c:ext>
          </c:extLst>
        </c:ser>
        <c:ser>
          <c:idx val="1"/>
          <c:order val="1"/>
          <c:tx>
            <c:strRef>
              <c:f>Sheet1!$U$46</c:f>
              <c:strCache>
                <c:ptCount val="1"/>
                <c:pt idx="0">
                  <c:v>VS Terran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Sheet1!$U$47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F-4169-8E2E-93D17D705F53}"/>
            </c:ext>
          </c:extLst>
        </c:ser>
        <c:ser>
          <c:idx val="2"/>
          <c:order val="2"/>
          <c:tx>
            <c:strRef>
              <c:f>Sheet1!$V$46</c:f>
              <c:strCache>
                <c:ptCount val="1"/>
                <c:pt idx="0">
                  <c:v>VS Protoss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Sheet1!$V$47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F-4169-8E2E-93D17D70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797144"/>
        <c:axId val="763793208"/>
      </c:barChart>
      <c:catAx>
        <c:axId val="76379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93208"/>
        <c:crosses val="autoZero"/>
        <c:auto val="1"/>
        <c:lblAlgn val="ctr"/>
        <c:lblOffset val="100"/>
        <c:noMultiLvlLbl val="0"/>
      </c:catAx>
      <c:valAx>
        <c:axId val="7637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9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WintRate RaceVSRace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Sheet1!$T$46</c:f>
              <c:strCache>
                <c:ptCount val="1"/>
                <c:pt idx="0">
                  <c:v>VS Zerg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Sheet1!$O$54:$Q$54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(Sheet1!$W$47,Sheet1!$W$50,Sheet1!$W$53)</c:f>
              <c:numCache>
                <c:formatCode>General</c:formatCode>
                <c:ptCount val="3"/>
                <c:pt idx="0">
                  <c:v>0.3</c:v>
                </c:pt>
                <c:pt idx="1">
                  <c:v>0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E6D-87C4-B0CCEE9E4F15}"/>
            </c:ext>
          </c:extLst>
        </c:ser>
        <c:ser>
          <c:idx val="1"/>
          <c:order val="1"/>
          <c:tx>
            <c:strRef>
              <c:f>Sheet1!$U$46</c:f>
              <c:strCache>
                <c:ptCount val="1"/>
                <c:pt idx="0">
                  <c:v>VS Terran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Sheet1!$O$54:$Q$54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(Sheet1!$X$47,Sheet1!$X$50,Sheet1!$X$53)</c:f>
              <c:numCache>
                <c:formatCode>General</c:formatCode>
                <c:ptCount val="3"/>
                <c:pt idx="0">
                  <c:v>0.41</c:v>
                </c:pt>
                <c:pt idx="1">
                  <c:v>0.45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A-4E6D-87C4-B0CCEE9E4F15}"/>
            </c:ext>
          </c:extLst>
        </c:ser>
        <c:ser>
          <c:idx val="2"/>
          <c:order val="2"/>
          <c:tx>
            <c:strRef>
              <c:f>Sheet1!$V$46</c:f>
              <c:strCache>
                <c:ptCount val="1"/>
                <c:pt idx="0">
                  <c:v>VS Protoss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Sheet1!$O$54:$Q$54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(Sheet1!$Y$47,Sheet1!$Y$50,Sheet1!$Y$53)</c:f>
              <c:numCache>
                <c:formatCode>General</c:formatCode>
                <c:ptCount val="3"/>
                <c:pt idx="0">
                  <c:v>0</c:v>
                </c:pt>
                <c:pt idx="1">
                  <c:v>0.7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A-4E6D-87C4-B0CCEE9E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85832"/>
        <c:axId val="678686816"/>
      </c:barChart>
      <c:catAx>
        <c:axId val="6786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86816"/>
        <c:crosses val="autoZero"/>
        <c:auto val="1"/>
        <c:lblAlgn val="ctr"/>
        <c:lblOffset val="100"/>
        <c:noMultiLvlLbl val="0"/>
      </c:catAx>
      <c:valAx>
        <c:axId val="678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8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2096658A-97B6-4C88-81ED-5894E229C2B4}">
          <cx:tx>
            <cx:txData>
              <cx:f>_xlchart.v1.6</cx:f>
              <cx:v>AvgTime</cx:v>
            </cx:txData>
          </cx:tx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80000000000000004" min="0.20000000000000001"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43A83E81-7074-4C7B-B80D-B57541516720}">
          <cx:tx>
            <cx:txData>
              <cx:f>_xlchart.v1.2</cx:f>
              <cx:v>Win %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2ABD38A3-F85D-4D2E-9D36-3F7B3FC2EF7C}">
          <cx:tx>
            <cx:txData>
              <cx:f>_xlchart.v1.4</cx:f>
              <cx:v>Win %</cx:v>
            </cx:txData>
          </cx:tx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413239E0-7722-4352-BF47-8AC2E9A36807}">
          <cx:tx>
            <cx:txData>
              <cx:f>_xlchart.v1.0</cx:f>
              <cx:v>AvgTime</cx:v>
            </cx:txData>
          </cx:tx>
          <cx:dataLabels pos="r">
            <cx:spPr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>
                      <a:noFill/>
                    </a:ln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ln>
                    <a:noFill/>
                  </a:ln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20000000000000001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microsoft.com/office/2014/relationships/chartEx" Target="../charts/chartEx1.xml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11" Type="http://schemas.openxmlformats.org/officeDocument/2006/relationships/chart" Target="../charts/chart7.xml"/><Relationship Id="rId5" Type="http://schemas.microsoft.com/office/2014/relationships/chartEx" Target="../charts/chartEx3.xml"/><Relationship Id="rId10" Type="http://schemas.openxmlformats.org/officeDocument/2006/relationships/chart" Target="../charts/chart6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35</xdr:row>
      <xdr:rowOff>95249</xdr:rowOff>
    </xdr:from>
    <xdr:to>
      <xdr:col>13</xdr:col>
      <xdr:colOff>581025</xdr:colOff>
      <xdr:row>51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8A981-2CAA-4870-915B-8824E197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18</xdr:row>
      <xdr:rowOff>95250</xdr:rowOff>
    </xdr:from>
    <xdr:to>
      <xdr:col>13</xdr:col>
      <xdr:colOff>447675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B30DE-C595-42F5-B8BE-2932CE26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919162</xdr:colOff>
      <xdr:row>1</xdr:row>
      <xdr:rowOff>104775</xdr:rowOff>
    </xdr:from>
    <xdr:to>
      <xdr:col>7</xdr:col>
      <xdr:colOff>576262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1062B9E-5B7C-4467-B474-4C5657CD62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162" y="304800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147637</xdr:colOff>
      <xdr:row>1</xdr:row>
      <xdr:rowOff>161924</xdr:rowOff>
    </xdr:from>
    <xdr:to>
      <xdr:col>15</xdr:col>
      <xdr:colOff>466725</xdr:colOff>
      <xdr:row>15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7B6FF7E-11A3-4CCD-AD4C-12392E2C28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137" y="361949"/>
              <a:ext cx="4586288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166687</xdr:colOff>
      <xdr:row>1</xdr:row>
      <xdr:rowOff>114300</xdr:rowOff>
    </xdr:from>
    <xdr:to>
      <xdr:col>15</xdr:col>
      <xdr:colOff>471487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64F3B37-6F55-473D-9DD1-00E78E88B5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1187" y="314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852487</xdr:colOff>
      <xdr:row>1</xdr:row>
      <xdr:rowOff>95250</xdr:rowOff>
    </xdr:from>
    <xdr:to>
      <xdr:col>7</xdr:col>
      <xdr:colOff>509587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153E9CD-2EA0-41D2-BD74-E2954C2A00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487" y="295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319087</xdr:colOff>
      <xdr:row>31</xdr:row>
      <xdr:rowOff>142875</xdr:rowOff>
    </xdr:from>
    <xdr:to>
      <xdr:col>8</xdr:col>
      <xdr:colOff>300037</xdr:colOff>
      <xdr:row>46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54AE709-06FC-4693-A48E-C12CF9097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414336</xdr:colOff>
      <xdr:row>30</xdr:row>
      <xdr:rowOff>0</xdr:rowOff>
    </xdr:from>
    <xdr:to>
      <xdr:col>8</xdr:col>
      <xdr:colOff>495299</xdr:colOff>
      <xdr:row>43</xdr:row>
      <xdr:rowOff>133349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49850A-F941-4C7E-A0ED-BCF46FAA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414337</xdr:colOff>
      <xdr:row>16</xdr:row>
      <xdr:rowOff>152401</xdr:rowOff>
    </xdr:from>
    <xdr:to>
      <xdr:col>17</xdr:col>
      <xdr:colOff>581025</xdr:colOff>
      <xdr:row>34</xdr:row>
      <xdr:rowOff>28576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219D415-7FE0-4D46-9BEC-53214DECF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85725</xdr:colOff>
      <xdr:row>16</xdr:row>
      <xdr:rowOff>161925</xdr:rowOff>
    </xdr:from>
    <xdr:to>
      <xdr:col>8</xdr:col>
      <xdr:colOff>66675</xdr:colOff>
      <xdr:row>30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97552D-1103-4679-96C6-58D0FAD24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457200</xdr:colOff>
      <xdr:row>5</xdr:row>
      <xdr:rowOff>114300</xdr:rowOff>
    </xdr:from>
    <xdr:to>
      <xdr:col>38</xdr:col>
      <xdr:colOff>152400</xdr:colOff>
      <xdr:row>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2E06CA-0A5D-4A31-B47B-B82308852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261937</xdr:colOff>
      <xdr:row>48</xdr:row>
      <xdr:rowOff>142875</xdr:rowOff>
    </xdr:from>
    <xdr:to>
      <xdr:col>6</xdr:col>
      <xdr:colOff>528637</xdr:colOff>
      <xdr:row>62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F24E9D1-57A6-4854-8887-4F1EF698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333375</xdr:colOff>
      <xdr:row>50</xdr:row>
      <xdr:rowOff>38100</xdr:rowOff>
    </xdr:from>
    <xdr:to>
      <xdr:col>12</xdr:col>
      <xdr:colOff>504825</xdr:colOff>
      <xdr:row>63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FBABD-8B31-4E64-8365-B4DF94C6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ml/replays/ICEBOT/00318-ICEB_POSH.REP" TargetMode="External"/><Relationship Id="rId299" Type="http://schemas.openxmlformats.org/officeDocument/2006/relationships/hyperlink" Target="html/replays/ZZZKBOT/00061-ZZZK_CRUZ.REP" TargetMode="External"/><Relationship Id="rId21" Type="http://schemas.openxmlformats.org/officeDocument/2006/relationships/hyperlink" Target="html/replays/IRON/00049-IRON_POSH.REP" TargetMode="External"/><Relationship Id="rId63" Type="http://schemas.openxmlformats.org/officeDocument/2006/relationships/hyperlink" Target="html/replays/MEGABOT/00181-MEGA_POSH.REP" TargetMode="External"/><Relationship Id="rId159" Type="http://schemas.openxmlformats.org/officeDocument/2006/relationships/hyperlink" Target="html/replays/ORITAKA/00366-ORIT_POSH.REP" TargetMode="External"/><Relationship Id="rId324" Type="http://schemas.openxmlformats.org/officeDocument/2006/relationships/hyperlink" Target="html/replays/IRON/00019-IRON_MEGA.REP" TargetMode="External"/><Relationship Id="rId366" Type="http://schemas.openxmlformats.org/officeDocument/2006/relationships/hyperlink" Target="html/replays/ORITAKA/00126-ORIT_IRON.REP" TargetMode="External"/><Relationship Id="rId531" Type="http://schemas.openxmlformats.org/officeDocument/2006/relationships/hyperlink" Target="html/replays/POSH-CORE/00137-POSH_XELN.REP" TargetMode="External"/><Relationship Id="rId573" Type="http://schemas.openxmlformats.org/officeDocument/2006/relationships/hyperlink" Target="html/replays/LETABOT/00251-LETA_XELN.REP" TargetMode="External"/><Relationship Id="rId629" Type="http://schemas.openxmlformats.org/officeDocument/2006/relationships/hyperlink" Target="html/replays/ORITAKA/00387-ORIT_XELN.REP" TargetMode="External"/><Relationship Id="rId170" Type="http://schemas.openxmlformats.org/officeDocument/2006/relationships/hyperlink" Target="html/replays/XELNAGA/00389-XELN_ZZZK.REP" TargetMode="External"/><Relationship Id="rId226" Type="http://schemas.openxmlformats.org/officeDocument/2006/relationships/hyperlink" Target="html/replays/MEGABOT/00248-MEGA_ZZZK.REP" TargetMode="External"/><Relationship Id="rId433" Type="http://schemas.openxmlformats.org/officeDocument/2006/relationships/hyperlink" Target="html/replays/IRON/00305-IRON_LETA.REP" TargetMode="External"/><Relationship Id="rId268" Type="http://schemas.openxmlformats.org/officeDocument/2006/relationships/hyperlink" Target="html/replays/ORITAKA/00133-ORIT_ZZZK.REP" TargetMode="External"/><Relationship Id="rId475" Type="http://schemas.openxmlformats.org/officeDocument/2006/relationships/hyperlink" Target="html/replays/IRON/00398-IRON_ZZZK.REP" TargetMode="External"/><Relationship Id="rId32" Type="http://schemas.openxmlformats.org/officeDocument/2006/relationships/hyperlink" Target="html/replays/POSH-CORE/00091-POSH_MEGA.REP" TargetMode="External"/><Relationship Id="rId74" Type="http://schemas.openxmlformats.org/officeDocument/2006/relationships/hyperlink" Target="html/replays/POSH-CORE/00187-POSH_CIME.REP" TargetMode="External"/><Relationship Id="rId128" Type="http://schemas.openxmlformats.org/officeDocument/2006/relationships/hyperlink" Target="html/replays/POSH-CORE/00323-POSH_ZZZK.REP" TargetMode="External"/><Relationship Id="rId335" Type="http://schemas.openxmlformats.org/officeDocument/2006/relationships/hyperlink" Target="html/replays/CIMEX/00037-CIME_IRON.REP" TargetMode="External"/><Relationship Id="rId377" Type="http://schemas.openxmlformats.org/officeDocument/2006/relationships/hyperlink" Target="html/replays/IRON/00160-IRON_XELN.REP" TargetMode="External"/><Relationship Id="rId500" Type="http://schemas.openxmlformats.org/officeDocument/2006/relationships/hyperlink" Target="html/replays/XELNAGA/00069-XELN_ICEB.REP" TargetMode="External"/><Relationship Id="rId542" Type="http://schemas.openxmlformats.org/officeDocument/2006/relationships/hyperlink" Target="html/replays/CIMEX/00163-CIME_XELN.REP" TargetMode="External"/><Relationship Id="rId584" Type="http://schemas.openxmlformats.org/officeDocument/2006/relationships/hyperlink" Target="html/replays/XELNAGA/00287-XELN_MEGA.REP" TargetMode="External"/><Relationship Id="rId5" Type="http://schemas.openxmlformats.org/officeDocument/2006/relationships/hyperlink" Target="html/replays/XELNAGA/00002-XELN_POSH.REP" TargetMode="External"/><Relationship Id="rId181" Type="http://schemas.openxmlformats.org/officeDocument/2006/relationships/hyperlink" Target="html/replays/ZZZKBOT/00358-ZZZK_ORIT.REP" TargetMode="External"/><Relationship Id="rId237" Type="http://schemas.openxmlformats.org/officeDocument/2006/relationships/hyperlink" Target="html/replays/ZZZKBOT/00221-ZZZK_LETA.REP" TargetMode="External"/><Relationship Id="rId402" Type="http://schemas.openxmlformats.org/officeDocument/2006/relationships/hyperlink" Target="html/replays/ORITAKA/00216-ORIT_IRON.REP" TargetMode="External"/><Relationship Id="rId279" Type="http://schemas.openxmlformats.org/officeDocument/2006/relationships/hyperlink" Target="html/replays/ZZZKBOT/00113-ZZZK_MEGA.REP" TargetMode="External"/><Relationship Id="rId444" Type="http://schemas.openxmlformats.org/officeDocument/2006/relationships/hyperlink" Target="html/replays/CRUZBOT/00327-CRUZ_IRON.REP" TargetMode="External"/><Relationship Id="rId486" Type="http://schemas.openxmlformats.org/officeDocument/2006/relationships/hyperlink" Target="html/replays/XELNAGA/00026-XELN_LETA.REP" TargetMode="External"/><Relationship Id="rId43" Type="http://schemas.openxmlformats.org/officeDocument/2006/relationships/hyperlink" Target="html/replays/ZZZKBOT/00098-ZZZK_POSH.REP" TargetMode="External"/><Relationship Id="rId139" Type="http://schemas.openxmlformats.org/officeDocument/2006/relationships/hyperlink" Target="html/replays/LETABOT/00365-LETA_POSH.REP" TargetMode="External"/><Relationship Id="rId290" Type="http://schemas.openxmlformats.org/officeDocument/2006/relationships/hyperlink" Target="html/replays/IRON/00083-IRON_ZZZK.REP" TargetMode="External"/><Relationship Id="rId304" Type="http://schemas.openxmlformats.org/officeDocument/2006/relationships/hyperlink" Target="html/replays/ORITAKA/00043-ORIT_ZZZK.REP" TargetMode="External"/><Relationship Id="rId346" Type="http://schemas.openxmlformats.org/officeDocument/2006/relationships/hyperlink" Target="html/replays/LETABOT/00080-LETA_IRON.REP" TargetMode="External"/><Relationship Id="rId388" Type="http://schemas.openxmlformats.org/officeDocument/2006/relationships/hyperlink" Target="html/replays/ZZZKBOT/00173-ZZZK_IRON.REP" TargetMode="External"/><Relationship Id="rId511" Type="http://schemas.openxmlformats.org/officeDocument/2006/relationships/hyperlink" Target="html/replays/XELNAGA/00074-XELN_ZZZK.REP" TargetMode="External"/><Relationship Id="rId553" Type="http://schemas.openxmlformats.org/officeDocument/2006/relationships/hyperlink" Target="html/replays/IRON/00205-IRON_XELN.REP" TargetMode="External"/><Relationship Id="rId609" Type="http://schemas.openxmlformats.org/officeDocument/2006/relationships/hyperlink" Target="html/replays/XELNAGA/00341-XELN_LETA.REP" TargetMode="External"/><Relationship Id="rId85" Type="http://schemas.openxmlformats.org/officeDocument/2006/relationships/hyperlink" Target="html/replays/IRON/00229-IRON_POSH.REP" TargetMode="External"/><Relationship Id="rId150" Type="http://schemas.openxmlformats.org/officeDocument/2006/relationships/hyperlink" Target="html/replays/POSH-CORE/00051-POSH_ORIT.REP" TargetMode="External"/><Relationship Id="rId192" Type="http://schemas.openxmlformats.org/officeDocument/2006/relationships/hyperlink" Target="html/replays/CRUZBOT/00331-CRUZ_ZZZK.REP" TargetMode="External"/><Relationship Id="rId206" Type="http://schemas.openxmlformats.org/officeDocument/2006/relationships/hyperlink" Target="html/replays/XELNAGA/00299-XELN_ZZZK.REP" TargetMode="External"/><Relationship Id="rId413" Type="http://schemas.openxmlformats.org/officeDocument/2006/relationships/hyperlink" Target="html/replays/IRON/00255-IRON_ICEB.REP" TargetMode="External"/><Relationship Id="rId595" Type="http://schemas.openxmlformats.org/officeDocument/2006/relationships/hyperlink" Target="html/replays/XELNAGA/00298-XELN_CIME.REP" TargetMode="External"/><Relationship Id="rId248" Type="http://schemas.openxmlformats.org/officeDocument/2006/relationships/hyperlink" Target="html/replays/CIMEX/00179-CIME_ZZZK.REP" TargetMode="External"/><Relationship Id="rId455" Type="http://schemas.openxmlformats.org/officeDocument/2006/relationships/hyperlink" Target="html/replays/CIMEX/00352-CIME_IRON.REP" TargetMode="External"/><Relationship Id="rId497" Type="http://schemas.openxmlformats.org/officeDocument/2006/relationships/hyperlink" Target="html/replays/CRUZBOT/00055-CRUZ_XELN.REP" TargetMode="External"/><Relationship Id="rId620" Type="http://schemas.openxmlformats.org/officeDocument/2006/relationships/hyperlink" Target="html/replays/MEGABOT/00377-MEGA_XELN.REP" TargetMode="External"/><Relationship Id="rId12" Type="http://schemas.openxmlformats.org/officeDocument/2006/relationships/hyperlink" Target="html/replays/POSH-CORE/00005-POSH_LETA.REP" TargetMode="External"/><Relationship Id="rId108" Type="http://schemas.openxmlformats.org/officeDocument/2006/relationships/hyperlink" Target="html/replays/POSH-CORE/00276-POSH_ORIT.REP" TargetMode="External"/><Relationship Id="rId315" Type="http://schemas.openxmlformats.org/officeDocument/2006/relationships/hyperlink" Target="html/replays/ZZZKBOT/00023-ZZZK_MEGA.REP" TargetMode="External"/><Relationship Id="rId357" Type="http://schemas.openxmlformats.org/officeDocument/2006/relationships/hyperlink" Target="html/replays/CRUZBOT/00102-CRUZ_IRON.REP" TargetMode="External"/><Relationship Id="rId522" Type="http://schemas.openxmlformats.org/officeDocument/2006/relationships/hyperlink" Target="html/replays/XELNAGA/00116-XELN_LETA.REP" TargetMode="External"/><Relationship Id="rId54" Type="http://schemas.openxmlformats.org/officeDocument/2006/relationships/hyperlink" Target="html/replays/POSH-CORE/00139-POSH_IRON.REP" TargetMode="External"/><Relationship Id="rId96" Type="http://schemas.openxmlformats.org/officeDocument/2006/relationships/hyperlink" Target="html/replays/POSH-CORE/00270-POSH_CRUZ.REP" TargetMode="External"/><Relationship Id="rId161" Type="http://schemas.openxmlformats.org/officeDocument/2006/relationships/hyperlink" Target="html/replays/ZZZKBOT/00404-ZZZK_CIME.REP" TargetMode="External"/><Relationship Id="rId217" Type="http://schemas.openxmlformats.org/officeDocument/2006/relationships/hyperlink" Target="html/replays/ZZZKBOT/00268-ZZZK_ORIT.REP" TargetMode="External"/><Relationship Id="rId399" Type="http://schemas.openxmlformats.org/officeDocument/2006/relationships/hyperlink" Target="html/replays/IRON/00215-IRON_LETA.REP" TargetMode="External"/><Relationship Id="rId564" Type="http://schemas.openxmlformats.org/officeDocument/2006/relationships/hyperlink" Target="html/replays/XELNAGA/00235-XELN_CRUZ.REP" TargetMode="External"/><Relationship Id="rId259" Type="http://schemas.openxmlformats.org/officeDocument/2006/relationships/hyperlink" Target="html/replays/ZZZKBOT/00164-ZZZK_XELN.REP" TargetMode="External"/><Relationship Id="rId424" Type="http://schemas.openxmlformats.org/officeDocument/2006/relationships/hyperlink" Target="html/replays/POSH-CORE/00274-POSH_IRON.REP" TargetMode="External"/><Relationship Id="rId466" Type="http://schemas.openxmlformats.org/officeDocument/2006/relationships/hyperlink" Target="html/replays/IRON/00390-IRON_ICEB.REP" TargetMode="External"/><Relationship Id="rId631" Type="http://schemas.openxmlformats.org/officeDocument/2006/relationships/hyperlink" Target="html/replays/XELNAGA/00388-XELN_CIME.REP" TargetMode="External"/><Relationship Id="rId23" Type="http://schemas.openxmlformats.org/officeDocument/2006/relationships/hyperlink" Target="html/replays/LETABOT/00050-LETA_POSH.REP" TargetMode="External"/><Relationship Id="rId119" Type="http://schemas.openxmlformats.org/officeDocument/2006/relationships/hyperlink" Target="html/replays/IRON/00319-IRON_POSH.REP" TargetMode="External"/><Relationship Id="rId270" Type="http://schemas.openxmlformats.org/officeDocument/2006/relationships/hyperlink" Target="html/replays/LETABOT/00131-LETA_ZZZK.REP" TargetMode="External"/><Relationship Id="rId326" Type="http://schemas.openxmlformats.org/officeDocument/2006/relationships/hyperlink" Target="html/replays/IRON/00025-IRON_XELN.REP" TargetMode="External"/><Relationship Id="rId533" Type="http://schemas.openxmlformats.org/officeDocument/2006/relationships/hyperlink" Target="html/replays/CRUZBOT/00145-CRUZ_XELN.REP" TargetMode="External"/><Relationship Id="rId65" Type="http://schemas.openxmlformats.org/officeDocument/2006/relationships/hyperlink" Target="html/replays/XELNAGA/00182-XELN_POSH.REP" TargetMode="External"/><Relationship Id="rId130" Type="http://schemas.openxmlformats.org/officeDocument/2006/relationships/hyperlink" Target="html/replays/POSH-CORE/00360-POSH_CRUZ.REP" TargetMode="External"/><Relationship Id="rId368" Type="http://schemas.openxmlformats.org/officeDocument/2006/relationships/hyperlink" Target="html/replays/CIMEX/00127-CIME_IRON.REP" TargetMode="External"/><Relationship Id="rId575" Type="http://schemas.openxmlformats.org/officeDocument/2006/relationships/hyperlink" Target="html/replays/ORITAKA/00252-ORIT_XELN.REP" TargetMode="External"/><Relationship Id="rId172" Type="http://schemas.openxmlformats.org/officeDocument/2006/relationships/hyperlink" Target="html/replays/MEGABOT/00383-MEGA_ZZZK.REP" TargetMode="External"/><Relationship Id="rId228" Type="http://schemas.openxmlformats.org/officeDocument/2006/relationships/hyperlink" Target="html/replays/CRUZBOT/00241-CRUZ_ZZZK.REP" TargetMode="External"/><Relationship Id="rId435" Type="http://schemas.openxmlformats.org/officeDocument/2006/relationships/hyperlink" Target="html/replays/IRON/00306-IRON_ORIT.REP" TargetMode="External"/><Relationship Id="rId477" Type="http://schemas.openxmlformats.org/officeDocument/2006/relationships/hyperlink" Target="html/replays/POSH-CORE/00002-POSH_XELN.REP" TargetMode="External"/><Relationship Id="rId600" Type="http://schemas.openxmlformats.org/officeDocument/2006/relationships/hyperlink" Target="html/replays/XELNAGA/00325-XELN_CRUZ.REP" TargetMode="External"/><Relationship Id="rId281" Type="http://schemas.openxmlformats.org/officeDocument/2006/relationships/hyperlink" Target="html/replays/ZZZKBOT/00106-ZZZK_CRUZ.REP" TargetMode="External"/><Relationship Id="rId337" Type="http://schemas.openxmlformats.org/officeDocument/2006/relationships/hyperlink" Target="html/replays/IRON/00038-IRON_ZZZK.REP" TargetMode="External"/><Relationship Id="rId502" Type="http://schemas.openxmlformats.org/officeDocument/2006/relationships/hyperlink" Target="html/replays/IRON/00070-IRON_XELN.REP" TargetMode="External"/><Relationship Id="rId34" Type="http://schemas.openxmlformats.org/officeDocument/2006/relationships/hyperlink" Target="html/replays/POSH-CORE/00092-POSH_XELN.REP" TargetMode="External"/><Relationship Id="rId76" Type="http://schemas.openxmlformats.org/officeDocument/2006/relationships/hyperlink" Target="html/replays/POSH-CORE/00188-POSH_ZZZK.REP" TargetMode="External"/><Relationship Id="rId141" Type="http://schemas.openxmlformats.org/officeDocument/2006/relationships/hyperlink" Target="html/replays/CIMEX/00367-CIME_POSH.REP" TargetMode="External"/><Relationship Id="rId379" Type="http://schemas.openxmlformats.org/officeDocument/2006/relationships/hyperlink" Target="html/replays/IRON/00165-IRON_ICEB.REP" TargetMode="External"/><Relationship Id="rId544" Type="http://schemas.openxmlformats.org/officeDocument/2006/relationships/hyperlink" Target="html/replays/XELNAGA/00164-XELN_ZZZK.REP" TargetMode="External"/><Relationship Id="rId586" Type="http://schemas.openxmlformats.org/officeDocument/2006/relationships/hyperlink" Target="html/replays/XELNAGA/00294-XELN_ICEB.REP" TargetMode="External"/><Relationship Id="rId7" Type="http://schemas.openxmlformats.org/officeDocument/2006/relationships/hyperlink" Target="html/replays/ICEBOT/00003-ICEB_POSH.REP" TargetMode="External"/><Relationship Id="rId183" Type="http://schemas.openxmlformats.org/officeDocument/2006/relationships/hyperlink" Target="html/replays/ZZZKBOT/00356-ZZZK_LETA.REP" TargetMode="External"/><Relationship Id="rId239" Type="http://schemas.openxmlformats.org/officeDocument/2006/relationships/hyperlink" Target="html/replays/ZZZKBOT/00214-ZZZK_ICEB.REP" TargetMode="External"/><Relationship Id="rId390" Type="http://schemas.openxmlformats.org/officeDocument/2006/relationships/hyperlink" Target="html/replays/POSH-CORE/00184-POSH_IRON.REP" TargetMode="External"/><Relationship Id="rId404" Type="http://schemas.openxmlformats.org/officeDocument/2006/relationships/hyperlink" Target="html/replays/CIMEX/00217-CIME_IRON.REP" TargetMode="External"/><Relationship Id="rId446" Type="http://schemas.openxmlformats.org/officeDocument/2006/relationships/hyperlink" Target="html/replays/MEGABOT/00334-MEGA_IRON.REP" TargetMode="External"/><Relationship Id="rId611" Type="http://schemas.openxmlformats.org/officeDocument/2006/relationships/hyperlink" Target="html/replays/ORITAKA/00342-ORIT_XELN.REP" TargetMode="External"/><Relationship Id="rId250" Type="http://schemas.openxmlformats.org/officeDocument/2006/relationships/hyperlink" Target="html/replays/ORITAKA/00178-ORIT_ZZZK.REP" TargetMode="External"/><Relationship Id="rId292" Type="http://schemas.openxmlformats.org/officeDocument/2006/relationships/hyperlink" Target="html/replays/ICEBOT/00079-ICEB_ZZZK.REP" TargetMode="External"/><Relationship Id="rId306" Type="http://schemas.openxmlformats.org/officeDocument/2006/relationships/hyperlink" Target="html/replays/ZZZKBOT/00041-ZZZK_LETA.REP" TargetMode="External"/><Relationship Id="rId488" Type="http://schemas.openxmlformats.org/officeDocument/2006/relationships/hyperlink" Target="html/replays/XELNAGA/00027-XELN_ORIT.REP" TargetMode="External"/><Relationship Id="rId45" Type="http://schemas.openxmlformats.org/officeDocument/2006/relationships/hyperlink" Target="html/replays/CRUZBOT/00135-CRUZ_POSH.REP" TargetMode="External"/><Relationship Id="rId87" Type="http://schemas.openxmlformats.org/officeDocument/2006/relationships/hyperlink" Target="html/replays/LETABOT/00230-LETA_POSH.REP" TargetMode="External"/><Relationship Id="rId110" Type="http://schemas.openxmlformats.org/officeDocument/2006/relationships/hyperlink" Target="html/replays/POSH-CORE/00278-POSH_ZZZK.REP" TargetMode="External"/><Relationship Id="rId348" Type="http://schemas.openxmlformats.org/officeDocument/2006/relationships/hyperlink" Target="html/replays/IRON/00081-IRON_ORIT.REP" TargetMode="External"/><Relationship Id="rId513" Type="http://schemas.openxmlformats.org/officeDocument/2006/relationships/hyperlink" Target="html/replays/POSH-CORE/00092-POSH_XELN.REP" TargetMode="External"/><Relationship Id="rId555" Type="http://schemas.openxmlformats.org/officeDocument/2006/relationships/hyperlink" Target="html/replays/LETABOT/00206-LETA_XELN.REP" TargetMode="External"/><Relationship Id="rId597" Type="http://schemas.openxmlformats.org/officeDocument/2006/relationships/hyperlink" Target="html/replays/XELNAGA/00299-XELN_ZZZK.REP" TargetMode="External"/><Relationship Id="rId152" Type="http://schemas.openxmlformats.org/officeDocument/2006/relationships/hyperlink" Target="html/replays/POSH-CORE/00096-POSH_ORIT.REP" TargetMode="External"/><Relationship Id="rId194" Type="http://schemas.openxmlformats.org/officeDocument/2006/relationships/hyperlink" Target="html/replays/POSH-CORE/00323-POSH_ZZZK.REP" TargetMode="External"/><Relationship Id="rId208" Type="http://schemas.openxmlformats.org/officeDocument/2006/relationships/hyperlink" Target="html/replays/MEGABOT/00293-MEGA_ZZZK.REP" TargetMode="External"/><Relationship Id="rId415" Type="http://schemas.openxmlformats.org/officeDocument/2006/relationships/hyperlink" Target="html/replays/IRON/00260-IRON_LETA.REP" TargetMode="External"/><Relationship Id="rId457" Type="http://schemas.openxmlformats.org/officeDocument/2006/relationships/hyperlink" Target="html/replays/IRON/00353-IRON_ZZZK.REP" TargetMode="External"/><Relationship Id="rId622" Type="http://schemas.openxmlformats.org/officeDocument/2006/relationships/hyperlink" Target="html/replays/XELNAGA/00384-XELN_ICEB.REP" TargetMode="External"/><Relationship Id="rId261" Type="http://schemas.openxmlformats.org/officeDocument/2006/relationships/hyperlink" Target="html/replays/ZZZKBOT/00158-ZZZK_MEGA.REP" TargetMode="External"/><Relationship Id="rId499" Type="http://schemas.openxmlformats.org/officeDocument/2006/relationships/hyperlink" Target="html/replays/XELNAGA/00062-XELN_MEGA.REP" TargetMode="External"/><Relationship Id="rId14" Type="http://schemas.openxmlformats.org/officeDocument/2006/relationships/hyperlink" Target="html/replays/POSH-CORE/00008-POSH_ZZZK.REP" TargetMode="External"/><Relationship Id="rId56" Type="http://schemas.openxmlformats.org/officeDocument/2006/relationships/hyperlink" Target="html/replays/POSH-CORE/00140-POSH_LETA.REP" TargetMode="External"/><Relationship Id="rId317" Type="http://schemas.openxmlformats.org/officeDocument/2006/relationships/hyperlink" Target="html/replays/ZZZKBOT/00016-ZZZK_CRUZ.REP" TargetMode="External"/><Relationship Id="rId359" Type="http://schemas.openxmlformats.org/officeDocument/2006/relationships/hyperlink" Target="html/replays/IRON/00115-IRON_XELN.REP" TargetMode="External"/><Relationship Id="rId524" Type="http://schemas.openxmlformats.org/officeDocument/2006/relationships/hyperlink" Target="html/replays/XELNAGA/00117-XELN_ORIT.REP" TargetMode="External"/><Relationship Id="rId566" Type="http://schemas.openxmlformats.org/officeDocument/2006/relationships/hyperlink" Target="html/replays/XELNAGA/00242-XELN_MEGA.REP" TargetMode="External"/><Relationship Id="rId98" Type="http://schemas.openxmlformats.org/officeDocument/2006/relationships/hyperlink" Target="html/replays/POSH-CORE/00271-POSH_MEGA.REP" TargetMode="External"/><Relationship Id="rId121" Type="http://schemas.openxmlformats.org/officeDocument/2006/relationships/hyperlink" Target="html/replays/LETABOT/00320-LETA_POSH.REP" TargetMode="External"/><Relationship Id="rId163" Type="http://schemas.openxmlformats.org/officeDocument/2006/relationships/hyperlink" Target="html/replays/ZZZKBOT/00403-ZZZK_ORIT.REP" TargetMode="External"/><Relationship Id="rId219" Type="http://schemas.openxmlformats.org/officeDocument/2006/relationships/hyperlink" Target="html/replays/LETABOT/00266-LETA_ZZZK.REP" TargetMode="External"/><Relationship Id="rId370" Type="http://schemas.openxmlformats.org/officeDocument/2006/relationships/hyperlink" Target="html/replays/IRON/00128-IRON_ZZZK.REP" TargetMode="External"/><Relationship Id="rId426" Type="http://schemas.openxmlformats.org/officeDocument/2006/relationships/hyperlink" Target="html/replays/CRUZBOT/00282-CRUZ_IRON.REP" TargetMode="External"/><Relationship Id="rId633" Type="http://schemas.openxmlformats.org/officeDocument/2006/relationships/hyperlink" Target="html/replays/XELNAGA/00389-XELN_ZZZK.REP" TargetMode="External"/><Relationship Id="rId230" Type="http://schemas.openxmlformats.org/officeDocument/2006/relationships/hyperlink" Target="html/replays/POSH-CORE/00233-POSH_ZZZK.REP" TargetMode="External"/><Relationship Id="rId468" Type="http://schemas.openxmlformats.org/officeDocument/2006/relationships/hyperlink" Target="html/replays/IRON/00395-IRON_LETA.REP" TargetMode="External"/><Relationship Id="rId25" Type="http://schemas.openxmlformats.org/officeDocument/2006/relationships/hyperlink" Target="html/replays/CIMEX/00052-CIME_POSH.REP" TargetMode="External"/><Relationship Id="rId67" Type="http://schemas.openxmlformats.org/officeDocument/2006/relationships/hyperlink" Target="html/replays/ICEBOT/00183-ICEB_POSH.REP" TargetMode="External"/><Relationship Id="rId272" Type="http://schemas.openxmlformats.org/officeDocument/2006/relationships/hyperlink" Target="html/replays/IRON/00128-IRON_ZZZK.REP" TargetMode="External"/><Relationship Id="rId328" Type="http://schemas.openxmlformats.org/officeDocument/2006/relationships/hyperlink" Target="html/replays/IRON/00030-IRON_ICEB.REP" TargetMode="External"/><Relationship Id="rId535" Type="http://schemas.openxmlformats.org/officeDocument/2006/relationships/hyperlink" Target="html/replays/IRON/00160-IRON_XELN.REP" TargetMode="External"/><Relationship Id="rId577" Type="http://schemas.openxmlformats.org/officeDocument/2006/relationships/hyperlink" Target="html/replays/XELNAGA/00253-XELN_CIME.REP" TargetMode="External"/><Relationship Id="rId132" Type="http://schemas.openxmlformats.org/officeDocument/2006/relationships/hyperlink" Target="html/replays/POSH-CORE/00361-POSH_MEGA.REP" TargetMode="External"/><Relationship Id="rId174" Type="http://schemas.openxmlformats.org/officeDocument/2006/relationships/hyperlink" Target="html/replays/CRUZBOT/00376-CRUZ_ZZZK.REP" TargetMode="External"/><Relationship Id="rId381" Type="http://schemas.openxmlformats.org/officeDocument/2006/relationships/hyperlink" Target="html/replays/IRON/00170-IRON_LETA.REP" TargetMode="External"/><Relationship Id="rId602" Type="http://schemas.openxmlformats.org/officeDocument/2006/relationships/hyperlink" Target="html/replays/XELNAGA/00332-XELN_MEGA.REP" TargetMode="External"/><Relationship Id="rId241" Type="http://schemas.openxmlformats.org/officeDocument/2006/relationships/hyperlink" Target="html/replays/ZZZKBOT/00209-ZZZK_XELN.REP" TargetMode="External"/><Relationship Id="rId437" Type="http://schemas.openxmlformats.org/officeDocument/2006/relationships/hyperlink" Target="html/replays/IRON/00307-IRON_CIME.REP" TargetMode="External"/><Relationship Id="rId479" Type="http://schemas.openxmlformats.org/officeDocument/2006/relationships/hyperlink" Target="html/replays/CRUZBOT/00010-CRUZ_XELN.REP" TargetMode="External"/><Relationship Id="rId36" Type="http://schemas.openxmlformats.org/officeDocument/2006/relationships/hyperlink" Target="html/replays/POSH-CORE/00093-POSH_ICEB.REP" TargetMode="External"/><Relationship Id="rId283" Type="http://schemas.openxmlformats.org/officeDocument/2006/relationships/hyperlink" Target="html/replays/ZZZKBOT/00098-ZZZK_POSH.REP" TargetMode="External"/><Relationship Id="rId339" Type="http://schemas.openxmlformats.org/officeDocument/2006/relationships/hyperlink" Target="html/replays/POSH-CORE/00049-POSH_IRON.REP" TargetMode="External"/><Relationship Id="rId490" Type="http://schemas.openxmlformats.org/officeDocument/2006/relationships/hyperlink" Target="html/replays/XELNAGA/00028-XELN_CIME.REP" TargetMode="External"/><Relationship Id="rId504" Type="http://schemas.openxmlformats.org/officeDocument/2006/relationships/hyperlink" Target="html/replays/LETABOT/00071-LETA_XELN.REP" TargetMode="External"/><Relationship Id="rId546" Type="http://schemas.openxmlformats.org/officeDocument/2006/relationships/hyperlink" Target="html/replays/POSH-CORE/00182-POSH_XELN.REP" TargetMode="External"/><Relationship Id="rId78" Type="http://schemas.openxmlformats.org/officeDocument/2006/relationships/hyperlink" Target="html/replays/POSH-CORE/00225-POSH_CRUZ.REP" TargetMode="External"/><Relationship Id="rId101" Type="http://schemas.openxmlformats.org/officeDocument/2006/relationships/hyperlink" Target="html/replays/ICEBOT/00273-ICEB_POSH.REP" TargetMode="External"/><Relationship Id="rId143" Type="http://schemas.openxmlformats.org/officeDocument/2006/relationships/hyperlink" Target="html/replays/ZZZKBOT/00368-ZZZK_POSH.REP" TargetMode="External"/><Relationship Id="rId185" Type="http://schemas.openxmlformats.org/officeDocument/2006/relationships/hyperlink" Target="html/replays/ZZZKBOT/00353-ZZZK_IRON.REP" TargetMode="External"/><Relationship Id="rId350" Type="http://schemas.openxmlformats.org/officeDocument/2006/relationships/hyperlink" Target="html/replays/IRON/00082-IRON_CIME.REP" TargetMode="External"/><Relationship Id="rId406" Type="http://schemas.openxmlformats.org/officeDocument/2006/relationships/hyperlink" Target="html/replays/POSH-CORE/00229-POSH_IRON.REP" TargetMode="External"/><Relationship Id="rId588" Type="http://schemas.openxmlformats.org/officeDocument/2006/relationships/hyperlink" Target="html/replays/IRON/00295-IRON_XELN.REP" TargetMode="External"/><Relationship Id="rId9" Type="http://schemas.openxmlformats.org/officeDocument/2006/relationships/hyperlink" Target="html/replays/IRON/00004-IRON_POSH.REP" TargetMode="External"/><Relationship Id="rId210" Type="http://schemas.openxmlformats.org/officeDocument/2006/relationships/hyperlink" Target="html/replays/CRUZBOT/00286-CRUZ_ZZZK.REP" TargetMode="External"/><Relationship Id="rId392" Type="http://schemas.openxmlformats.org/officeDocument/2006/relationships/hyperlink" Target="html/replays/CRUZBOT/00192-CRUZ_IRON.REP" TargetMode="External"/><Relationship Id="rId448" Type="http://schemas.openxmlformats.org/officeDocument/2006/relationships/hyperlink" Target="html/replays/XELNAGA/00340-XELN_IRON.REP" TargetMode="External"/><Relationship Id="rId613" Type="http://schemas.openxmlformats.org/officeDocument/2006/relationships/hyperlink" Target="html/replays/XELNAGA/00343-XELN_CIME.REP" TargetMode="External"/><Relationship Id="rId252" Type="http://schemas.openxmlformats.org/officeDocument/2006/relationships/hyperlink" Target="html/replays/ZZZKBOT/00176-ZZZK_LETA.REP" TargetMode="External"/><Relationship Id="rId294" Type="http://schemas.openxmlformats.org/officeDocument/2006/relationships/hyperlink" Target="html/replays/XELNAGA/00074-XELN_ZZZK.REP" TargetMode="External"/><Relationship Id="rId308" Type="http://schemas.openxmlformats.org/officeDocument/2006/relationships/hyperlink" Target="html/replays/IRON/00038-IRON_ZZZK.REP" TargetMode="External"/><Relationship Id="rId515" Type="http://schemas.openxmlformats.org/officeDocument/2006/relationships/hyperlink" Target="html/replays/CRUZBOT/00100-CRUZ_XELN.REP" TargetMode="External"/><Relationship Id="rId47" Type="http://schemas.openxmlformats.org/officeDocument/2006/relationships/hyperlink" Target="html/replays/MEGABOT/00136-MEGA_POSH.REP" TargetMode="External"/><Relationship Id="rId89" Type="http://schemas.openxmlformats.org/officeDocument/2006/relationships/hyperlink" Target="html/replays/ORITAKA/00231-ORIT_POSH.REP" TargetMode="External"/><Relationship Id="rId112" Type="http://schemas.openxmlformats.org/officeDocument/2006/relationships/hyperlink" Target="html/replays/POSH-CORE/00315-POSH_CRUZ.REP" TargetMode="External"/><Relationship Id="rId154" Type="http://schemas.openxmlformats.org/officeDocument/2006/relationships/hyperlink" Target="html/replays/POSH-CORE/00141-POSH_ORIT.REP" TargetMode="External"/><Relationship Id="rId361" Type="http://schemas.openxmlformats.org/officeDocument/2006/relationships/hyperlink" Target="html/replays/IRON/00120-IRON_ICEB.REP" TargetMode="External"/><Relationship Id="rId557" Type="http://schemas.openxmlformats.org/officeDocument/2006/relationships/hyperlink" Target="html/replays/ORITAKA/00207-ORIT_XELN.REP" TargetMode="External"/><Relationship Id="rId599" Type="http://schemas.openxmlformats.org/officeDocument/2006/relationships/hyperlink" Target="html/replays/POSH-CORE/00317-POSH_XELN.REP" TargetMode="External"/><Relationship Id="rId196" Type="http://schemas.openxmlformats.org/officeDocument/2006/relationships/hyperlink" Target="html/replays/CIMEX/00314-CIME_ZZZK.REP" TargetMode="External"/><Relationship Id="rId417" Type="http://schemas.openxmlformats.org/officeDocument/2006/relationships/hyperlink" Target="html/replays/IRON/00261-IRON_ORIT.REP" TargetMode="External"/><Relationship Id="rId459" Type="http://schemas.openxmlformats.org/officeDocument/2006/relationships/hyperlink" Target="html/replays/POSH-CORE/00364-POSH_IRON.REP" TargetMode="External"/><Relationship Id="rId624" Type="http://schemas.openxmlformats.org/officeDocument/2006/relationships/hyperlink" Target="html/replays/IRON/00385-IRON_XELN.REP" TargetMode="External"/><Relationship Id="rId16" Type="http://schemas.openxmlformats.org/officeDocument/2006/relationships/hyperlink" Target="html/replays/POSH-CORE/00045-POSH_CRUZ.REP" TargetMode="External"/><Relationship Id="rId221" Type="http://schemas.openxmlformats.org/officeDocument/2006/relationships/hyperlink" Target="html/replays/IRON/00263-IRON_ZZZK.REP" TargetMode="External"/><Relationship Id="rId263" Type="http://schemas.openxmlformats.org/officeDocument/2006/relationships/hyperlink" Target="html/replays/ZZZKBOT/00151-ZZZK_CRUZ.REP" TargetMode="External"/><Relationship Id="rId319" Type="http://schemas.openxmlformats.org/officeDocument/2006/relationships/hyperlink" Target="html/replays/ZZZKBOT/00008-ZZZK_POSH.REP" TargetMode="External"/><Relationship Id="rId470" Type="http://schemas.openxmlformats.org/officeDocument/2006/relationships/hyperlink" Target="html/replays/IRON/00396-IRON_ORIT.REP" TargetMode="External"/><Relationship Id="rId526" Type="http://schemas.openxmlformats.org/officeDocument/2006/relationships/hyperlink" Target="html/replays/CIMEX/00118-CIME_XELN.REP" TargetMode="External"/><Relationship Id="rId58" Type="http://schemas.openxmlformats.org/officeDocument/2006/relationships/hyperlink" Target="html/replays/POSH-CORE/00142-POSH_CIME.REP" TargetMode="External"/><Relationship Id="rId123" Type="http://schemas.openxmlformats.org/officeDocument/2006/relationships/hyperlink" Target="html/replays/ORITAKA/00321-ORIT_POSH.REP" TargetMode="External"/><Relationship Id="rId330" Type="http://schemas.openxmlformats.org/officeDocument/2006/relationships/hyperlink" Target="html/replays/LETABOT/00035-LETA_IRON.REP" TargetMode="External"/><Relationship Id="rId568" Type="http://schemas.openxmlformats.org/officeDocument/2006/relationships/hyperlink" Target="html/replays/XELNAGA/00249-XELN_ICEB.REP" TargetMode="External"/><Relationship Id="rId165" Type="http://schemas.openxmlformats.org/officeDocument/2006/relationships/hyperlink" Target="html/replays/ZZZKBOT/00401-ZZZK_LETA.REP" TargetMode="External"/><Relationship Id="rId372" Type="http://schemas.openxmlformats.org/officeDocument/2006/relationships/hyperlink" Target="html/replays/POSH-CORE/00139-POSH_IRON.REP" TargetMode="External"/><Relationship Id="rId428" Type="http://schemas.openxmlformats.org/officeDocument/2006/relationships/hyperlink" Target="html/replays/MEGABOT/00289-MEGA_IRON.REP" TargetMode="External"/><Relationship Id="rId635" Type="http://schemas.openxmlformats.org/officeDocument/2006/relationships/drawing" Target="../drawings/drawing1.xml"/><Relationship Id="rId232" Type="http://schemas.openxmlformats.org/officeDocument/2006/relationships/hyperlink" Target="html/replays/CIMEX/00224-CIME_ZZZK.REP" TargetMode="External"/><Relationship Id="rId274" Type="http://schemas.openxmlformats.org/officeDocument/2006/relationships/hyperlink" Target="html/replays/ICEBOT/00124-ICEB_ZZZK.REP" TargetMode="External"/><Relationship Id="rId481" Type="http://schemas.openxmlformats.org/officeDocument/2006/relationships/hyperlink" Target="html/replays/XELNAGA/00017-XELN_MEGA.REP" TargetMode="External"/><Relationship Id="rId27" Type="http://schemas.openxmlformats.org/officeDocument/2006/relationships/hyperlink" Target="html/replays/ZZZKBOT/00053-ZZZK_POSH.REP" TargetMode="External"/><Relationship Id="rId69" Type="http://schemas.openxmlformats.org/officeDocument/2006/relationships/hyperlink" Target="html/replays/IRON/00184-IRON_POSH.REP" TargetMode="External"/><Relationship Id="rId134" Type="http://schemas.openxmlformats.org/officeDocument/2006/relationships/hyperlink" Target="html/replays/POSH-CORE/00362-POSH_XELN.REP" TargetMode="External"/><Relationship Id="rId537" Type="http://schemas.openxmlformats.org/officeDocument/2006/relationships/hyperlink" Target="html/replays/XELNAGA/00161-XELN_LETA.REP" TargetMode="External"/><Relationship Id="rId579" Type="http://schemas.openxmlformats.org/officeDocument/2006/relationships/hyperlink" Target="html/replays/XELNAGA/00254-XELN_ZZZK.REP" TargetMode="External"/><Relationship Id="rId80" Type="http://schemas.openxmlformats.org/officeDocument/2006/relationships/hyperlink" Target="html/replays/POSH-CORE/00226-POSH_MEGA.REP" TargetMode="External"/><Relationship Id="rId176" Type="http://schemas.openxmlformats.org/officeDocument/2006/relationships/hyperlink" Target="html/replays/POSH-CORE/00368-POSH_ZZZK.REP" TargetMode="External"/><Relationship Id="rId341" Type="http://schemas.openxmlformats.org/officeDocument/2006/relationships/hyperlink" Target="html/replays/CRUZBOT/00057-CRUZ_IRON.REP" TargetMode="External"/><Relationship Id="rId383" Type="http://schemas.openxmlformats.org/officeDocument/2006/relationships/hyperlink" Target="html/replays/IRON/00171-IRON_ORIT.REP" TargetMode="External"/><Relationship Id="rId439" Type="http://schemas.openxmlformats.org/officeDocument/2006/relationships/hyperlink" Target="html/replays/IRON/00308-IRON_ZZZK.REP" TargetMode="External"/><Relationship Id="rId590" Type="http://schemas.openxmlformats.org/officeDocument/2006/relationships/hyperlink" Target="html/replays/XELNAGA/00296-XELN_LETA.REP" TargetMode="External"/><Relationship Id="rId604" Type="http://schemas.openxmlformats.org/officeDocument/2006/relationships/hyperlink" Target="html/replays/XELNAGA/00339-XELN_ICEB.REP" TargetMode="External"/><Relationship Id="rId201" Type="http://schemas.openxmlformats.org/officeDocument/2006/relationships/hyperlink" Target="html/replays/LETABOT/00311-LETA_ZZZK.REP" TargetMode="External"/><Relationship Id="rId243" Type="http://schemas.openxmlformats.org/officeDocument/2006/relationships/hyperlink" Target="html/replays/ZZZKBOT/00203-ZZZK_MEGA.REP" TargetMode="External"/><Relationship Id="rId285" Type="http://schemas.openxmlformats.org/officeDocument/2006/relationships/hyperlink" Target="html/replays/ZZZKBOT/00089-ZZZK_CIME.REP" TargetMode="External"/><Relationship Id="rId450" Type="http://schemas.openxmlformats.org/officeDocument/2006/relationships/hyperlink" Target="html/replays/IRON/00350-IRON_LETA.REP" TargetMode="External"/><Relationship Id="rId506" Type="http://schemas.openxmlformats.org/officeDocument/2006/relationships/hyperlink" Target="html/replays/XELNAGA/00072-XELN_ORIT.REP" TargetMode="External"/><Relationship Id="rId17" Type="http://schemas.openxmlformats.org/officeDocument/2006/relationships/hyperlink" Target="html/replays/XELNAGA/00047-XELN_POSH.REP" TargetMode="External"/><Relationship Id="rId38" Type="http://schemas.openxmlformats.org/officeDocument/2006/relationships/hyperlink" Target="html/replays/POSH-CORE/00094-POSH_IRON.REP" TargetMode="External"/><Relationship Id="rId59" Type="http://schemas.openxmlformats.org/officeDocument/2006/relationships/hyperlink" Target="html/replays/ZZZKBOT/00143-ZZZK_POSH.REP" TargetMode="External"/><Relationship Id="rId103" Type="http://schemas.openxmlformats.org/officeDocument/2006/relationships/hyperlink" Target="html/replays/IRON/00274-IRON_POSH.REP" TargetMode="External"/><Relationship Id="rId124" Type="http://schemas.openxmlformats.org/officeDocument/2006/relationships/hyperlink" Target="html/replays/POSH-CORE/00321-POSH_ORIT.REP" TargetMode="External"/><Relationship Id="rId310" Type="http://schemas.openxmlformats.org/officeDocument/2006/relationships/hyperlink" Target="html/replays/ICEBOT/00034-ICEB_ZZZK.REP" TargetMode="External"/><Relationship Id="rId492" Type="http://schemas.openxmlformats.org/officeDocument/2006/relationships/hyperlink" Target="html/replays/ZZZKBOT/00029-ZZZK_XELN.REP" TargetMode="External"/><Relationship Id="rId527" Type="http://schemas.openxmlformats.org/officeDocument/2006/relationships/hyperlink" Target="html/replays/XELNAGA/00118-XELN_CIME.REP" TargetMode="External"/><Relationship Id="rId548" Type="http://schemas.openxmlformats.org/officeDocument/2006/relationships/hyperlink" Target="html/replays/CRUZBOT/00190-CRUZ_XELN.REP" TargetMode="External"/><Relationship Id="rId569" Type="http://schemas.openxmlformats.org/officeDocument/2006/relationships/hyperlink" Target="html/replays/ICEBOT/00249-ICEB_XELN.REP" TargetMode="External"/><Relationship Id="rId70" Type="http://schemas.openxmlformats.org/officeDocument/2006/relationships/hyperlink" Target="html/replays/POSH-CORE/00184-POSH_IRON.REP" TargetMode="External"/><Relationship Id="rId91" Type="http://schemas.openxmlformats.org/officeDocument/2006/relationships/hyperlink" Target="html/replays/CIMEX/00232-CIME_POSH.REP" TargetMode="External"/><Relationship Id="rId145" Type="http://schemas.openxmlformats.org/officeDocument/2006/relationships/hyperlink" Target="html/replays/POSH-CORE/00006-POSH_ORIT.REP" TargetMode="External"/><Relationship Id="rId166" Type="http://schemas.openxmlformats.org/officeDocument/2006/relationships/hyperlink" Target="html/replays/IRON/00398-IRON_ZZZK.REP" TargetMode="External"/><Relationship Id="rId187" Type="http://schemas.openxmlformats.org/officeDocument/2006/relationships/hyperlink" Target="html/replays/ZZZKBOT/00349-ZZZK_ICEB.REP" TargetMode="External"/><Relationship Id="rId331" Type="http://schemas.openxmlformats.org/officeDocument/2006/relationships/hyperlink" Target="html/replays/IRON/00035-IRON_LETA.REP" TargetMode="External"/><Relationship Id="rId352" Type="http://schemas.openxmlformats.org/officeDocument/2006/relationships/hyperlink" Target="html/replays/ZZZKBOT/00083-ZZZK_IRON.REP" TargetMode="External"/><Relationship Id="rId373" Type="http://schemas.openxmlformats.org/officeDocument/2006/relationships/hyperlink" Target="html/replays/IRON/00147-IRON_CRUZ.REP" TargetMode="External"/><Relationship Id="rId394" Type="http://schemas.openxmlformats.org/officeDocument/2006/relationships/hyperlink" Target="html/replays/IRON/00199-IRON_MEGA.REP" TargetMode="External"/><Relationship Id="rId408" Type="http://schemas.openxmlformats.org/officeDocument/2006/relationships/hyperlink" Target="html/replays/CRUZBOT/00237-CRUZ_IRON.REP" TargetMode="External"/><Relationship Id="rId429" Type="http://schemas.openxmlformats.org/officeDocument/2006/relationships/hyperlink" Target="html/replays/IRON/00295-IRON_XELN.REP" TargetMode="External"/><Relationship Id="rId580" Type="http://schemas.openxmlformats.org/officeDocument/2006/relationships/hyperlink" Target="html/replays/XELNAGA/00272-XELN_POSH.REP" TargetMode="External"/><Relationship Id="rId615" Type="http://schemas.openxmlformats.org/officeDocument/2006/relationships/hyperlink" Target="html/replays/XELNAGA/00344-XELN_ZZZK.REP" TargetMode="External"/><Relationship Id="rId1" Type="http://schemas.openxmlformats.org/officeDocument/2006/relationships/hyperlink" Target="html/replays/CRUZBOT/00000-CRUZ_POSH.REP" TargetMode="External"/><Relationship Id="rId212" Type="http://schemas.openxmlformats.org/officeDocument/2006/relationships/hyperlink" Target="html/replays/POSH-CORE/00278-POSH_ZZZK.REP" TargetMode="External"/><Relationship Id="rId233" Type="http://schemas.openxmlformats.org/officeDocument/2006/relationships/hyperlink" Target="html/replays/ZZZKBOT/00224-ZZZK_CIME.REP" TargetMode="External"/><Relationship Id="rId254" Type="http://schemas.openxmlformats.org/officeDocument/2006/relationships/hyperlink" Target="html/replays/ZZZKBOT/00173-ZZZK_IRON.REP" TargetMode="External"/><Relationship Id="rId440" Type="http://schemas.openxmlformats.org/officeDocument/2006/relationships/hyperlink" Target="html/replays/ZZZKBOT/00308-ZZZK_IRON.REP" TargetMode="External"/><Relationship Id="rId28" Type="http://schemas.openxmlformats.org/officeDocument/2006/relationships/hyperlink" Target="html/replays/POSH-CORE/00053-POSH_ZZZK.REP" TargetMode="External"/><Relationship Id="rId49" Type="http://schemas.openxmlformats.org/officeDocument/2006/relationships/hyperlink" Target="html/replays/XELNAGA/00137-XELN_POSH.REP" TargetMode="External"/><Relationship Id="rId114" Type="http://schemas.openxmlformats.org/officeDocument/2006/relationships/hyperlink" Target="html/replays/POSH-CORE/00316-POSH_MEGA.REP" TargetMode="External"/><Relationship Id="rId275" Type="http://schemas.openxmlformats.org/officeDocument/2006/relationships/hyperlink" Target="html/replays/ZZZKBOT/00124-ZZZK_ICEB.REP" TargetMode="External"/><Relationship Id="rId296" Type="http://schemas.openxmlformats.org/officeDocument/2006/relationships/hyperlink" Target="html/replays/MEGABOT/00068-MEGA_ZZZK.REP" TargetMode="External"/><Relationship Id="rId300" Type="http://schemas.openxmlformats.org/officeDocument/2006/relationships/hyperlink" Target="html/replays/POSH-CORE/00053-POSH_ZZZK.REP" TargetMode="External"/><Relationship Id="rId461" Type="http://schemas.openxmlformats.org/officeDocument/2006/relationships/hyperlink" Target="html/replays/CRUZBOT/00372-CRUZ_IRON.REP" TargetMode="External"/><Relationship Id="rId482" Type="http://schemas.openxmlformats.org/officeDocument/2006/relationships/hyperlink" Target="html/replays/XELNAGA/00024-XELN_ICEB.REP" TargetMode="External"/><Relationship Id="rId517" Type="http://schemas.openxmlformats.org/officeDocument/2006/relationships/hyperlink" Target="html/replays/XELNAGA/00107-XELN_MEGA.REP" TargetMode="External"/><Relationship Id="rId538" Type="http://schemas.openxmlformats.org/officeDocument/2006/relationships/hyperlink" Target="html/replays/LETABOT/00161-LETA_XELN.REP" TargetMode="External"/><Relationship Id="rId559" Type="http://schemas.openxmlformats.org/officeDocument/2006/relationships/hyperlink" Target="html/replays/XELNAGA/00208-XELN_CIME.REP" TargetMode="External"/><Relationship Id="rId60" Type="http://schemas.openxmlformats.org/officeDocument/2006/relationships/hyperlink" Target="html/replays/POSH-CORE/00143-POSH_ZZZK.REP" TargetMode="External"/><Relationship Id="rId81" Type="http://schemas.openxmlformats.org/officeDocument/2006/relationships/hyperlink" Target="html/replays/XELNAGA/00227-XELN_POSH.REP" TargetMode="External"/><Relationship Id="rId135" Type="http://schemas.openxmlformats.org/officeDocument/2006/relationships/hyperlink" Target="html/replays/ICEBOT/00363-ICEB_POSH.REP" TargetMode="External"/><Relationship Id="rId156" Type="http://schemas.openxmlformats.org/officeDocument/2006/relationships/hyperlink" Target="html/replays/POSH-CORE/00186-POSH_ORIT.REP" TargetMode="External"/><Relationship Id="rId177" Type="http://schemas.openxmlformats.org/officeDocument/2006/relationships/hyperlink" Target="html/replays/ZZZKBOT/00368-ZZZK_POSH.REP" TargetMode="External"/><Relationship Id="rId198" Type="http://schemas.openxmlformats.org/officeDocument/2006/relationships/hyperlink" Target="html/replays/ORITAKA/00313-ORIT_ZZZK.REP" TargetMode="External"/><Relationship Id="rId321" Type="http://schemas.openxmlformats.org/officeDocument/2006/relationships/hyperlink" Target="html/replays/POSH-CORE/00004-POSH_IRON.REP" TargetMode="External"/><Relationship Id="rId342" Type="http://schemas.openxmlformats.org/officeDocument/2006/relationships/hyperlink" Target="html/replays/IRON/00070-IRON_XELN.REP" TargetMode="External"/><Relationship Id="rId363" Type="http://schemas.openxmlformats.org/officeDocument/2006/relationships/hyperlink" Target="html/replays/LETABOT/00125-LETA_IRON.REP" TargetMode="External"/><Relationship Id="rId384" Type="http://schemas.openxmlformats.org/officeDocument/2006/relationships/hyperlink" Target="html/replays/ORITAKA/00171-ORIT_IRON.REP" TargetMode="External"/><Relationship Id="rId419" Type="http://schemas.openxmlformats.org/officeDocument/2006/relationships/hyperlink" Target="html/replays/IRON/00262-IRON_CIME.REP" TargetMode="External"/><Relationship Id="rId570" Type="http://schemas.openxmlformats.org/officeDocument/2006/relationships/hyperlink" Target="html/replays/IRON/00250-IRON_XELN.REP" TargetMode="External"/><Relationship Id="rId591" Type="http://schemas.openxmlformats.org/officeDocument/2006/relationships/hyperlink" Target="html/replays/LETABOT/00296-LETA_XELN.REP" TargetMode="External"/><Relationship Id="rId605" Type="http://schemas.openxmlformats.org/officeDocument/2006/relationships/hyperlink" Target="html/replays/ICEBOT/00339-ICEB_XELN.REP" TargetMode="External"/><Relationship Id="rId626" Type="http://schemas.openxmlformats.org/officeDocument/2006/relationships/hyperlink" Target="html/replays/XELNAGA/00386-XELN_LETA.REP" TargetMode="External"/><Relationship Id="rId202" Type="http://schemas.openxmlformats.org/officeDocument/2006/relationships/hyperlink" Target="html/replays/ZZZKBOT/00308-ZZZK_IRON.REP" TargetMode="External"/><Relationship Id="rId223" Type="http://schemas.openxmlformats.org/officeDocument/2006/relationships/hyperlink" Target="html/replays/ZZZKBOT/00259-ZZZK_ICEB.REP" TargetMode="External"/><Relationship Id="rId244" Type="http://schemas.openxmlformats.org/officeDocument/2006/relationships/hyperlink" Target="html/replays/CRUZBOT/00196-CRUZ_ZZZK.REP" TargetMode="External"/><Relationship Id="rId430" Type="http://schemas.openxmlformats.org/officeDocument/2006/relationships/hyperlink" Target="html/replays/XELNAGA/00295-XELN_IRON.REP" TargetMode="External"/><Relationship Id="rId18" Type="http://schemas.openxmlformats.org/officeDocument/2006/relationships/hyperlink" Target="html/replays/POSH-CORE/00047-POSH_XELN.REP" TargetMode="External"/><Relationship Id="rId39" Type="http://schemas.openxmlformats.org/officeDocument/2006/relationships/hyperlink" Target="html/replays/LETABOT/00095-LETA_POSH.REP" TargetMode="External"/><Relationship Id="rId265" Type="http://schemas.openxmlformats.org/officeDocument/2006/relationships/hyperlink" Target="html/replays/ZZZKBOT/00143-ZZZK_POSH.REP" TargetMode="External"/><Relationship Id="rId286" Type="http://schemas.openxmlformats.org/officeDocument/2006/relationships/hyperlink" Target="html/replays/ORITAKA/00088-ORIT_ZZZK.REP" TargetMode="External"/><Relationship Id="rId451" Type="http://schemas.openxmlformats.org/officeDocument/2006/relationships/hyperlink" Target="html/replays/LETABOT/00350-LETA_IRON.REP" TargetMode="External"/><Relationship Id="rId472" Type="http://schemas.openxmlformats.org/officeDocument/2006/relationships/hyperlink" Target="html/replays/IRON/00397-IRON_CIME.REP" TargetMode="External"/><Relationship Id="rId493" Type="http://schemas.openxmlformats.org/officeDocument/2006/relationships/hyperlink" Target="html/replays/XELNAGA/00029-XELN_ZZZK.REP" TargetMode="External"/><Relationship Id="rId507" Type="http://schemas.openxmlformats.org/officeDocument/2006/relationships/hyperlink" Target="html/replays/ORITAKA/00072-ORIT_XELN.REP" TargetMode="External"/><Relationship Id="rId528" Type="http://schemas.openxmlformats.org/officeDocument/2006/relationships/hyperlink" Target="html/replays/ZZZKBOT/00119-ZZZK_XELN.REP" TargetMode="External"/><Relationship Id="rId549" Type="http://schemas.openxmlformats.org/officeDocument/2006/relationships/hyperlink" Target="html/replays/MEGABOT/00197-MEGA_XELN.REP" TargetMode="External"/><Relationship Id="rId50" Type="http://schemas.openxmlformats.org/officeDocument/2006/relationships/hyperlink" Target="html/replays/POSH-CORE/00137-POSH_XELN.REP" TargetMode="External"/><Relationship Id="rId104" Type="http://schemas.openxmlformats.org/officeDocument/2006/relationships/hyperlink" Target="html/replays/POSH-CORE/00274-POSH_IRON.REP" TargetMode="External"/><Relationship Id="rId125" Type="http://schemas.openxmlformats.org/officeDocument/2006/relationships/hyperlink" Target="html/replays/CIMEX/00322-CIME_POSH.REP" TargetMode="External"/><Relationship Id="rId146" Type="http://schemas.openxmlformats.org/officeDocument/2006/relationships/hyperlink" Target="html/replays/ORITAKA/00006-ORIT_POSH.REP" TargetMode="External"/><Relationship Id="rId167" Type="http://schemas.openxmlformats.org/officeDocument/2006/relationships/hyperlink" Target="html/replays/ZZZKBOT/00398-ZZZK_IRON.REP" TargetMode="External"/><Relationship Id="rId188" Type="http://schemas.openxmlformats.org/officeDocument/2006/relationships/hyperlink" Target="html/replays/XELNAGA/00344-XELN_ZZZK.REP" TargetMode="External"/><Relationship Id="rId311" Type="http://schemas.openxmlformats.org/officeDocument/2006/relationships/hyperlink" Target="html/replays/ZZZKBOT/00034-ZZZK_ICEB.REP" TargetMode="External"/><Relationship Id="rId332" Type="http://schemas.openxmlformats.org/officeDocument/2006/relationships/hyperlink" Target="html/replays/IRON/00036-IRON_ORIT.REP" TargetMode="External"/><Relationship Id="rId353" Type="http://schemas.openxmlformats.org/officeDocument/2006/relationships/hyperlink" Target="html/replays/IRON/00083-IRON_ZZZK.REP" TargetMode="External"/><Relationship Id="rId374" Type="http://schemas.openxmlformats.org/officeDocument/2006/relationships/hyperlink" Target="html/replays/CRUZBOT/00147-CRUZ_IRON.REP" TargetMode="External"/><Relationship Id="rId395" Type="http://schemas.openxmlformats.org/officeDocument/2006/relationships/hyperlink" Target="html/replays/IRON/00205-IRON_XELN.REP" TargetMode="External"/><Relationship Id="rId409" Type="http://schemas.openxmlformats.org/officeDocument/2006/relationships/hyperlink" Target="html/replays/IRON/00244-IRON_MEGA.REP" TargetMode="External"/><Relationship Id="rId560" Type="http://schemas.openxmlformats.org/officeDocument/2006/relationships/hyperlink" Target="html/replays/ZZZKBOT/00209-ZZZK_XELN.REP" TargetMode="External"/><Relationship Id="rId581" Type="http://schemas.openxmlformats.org/officeDocument/2006/relationships/hyperlink" Target="html/replays/POSH-CORE/00272-POSH_XELN.REP" TargetMode="External"/><Relationship Id="rId71" Type="http://schemas.openxmlformats.org/officeDocument/2006/relationships/hyperlink" Target="html/replays/LETABOT/00185-LETA_POSH.REP" TargetMode="External"/><Relationship Id="rId92" Type="http://schemas.openxmlformats.org/officeDocument/2006/relationships/hyperlink" Target="html/replays/POSH-CORE/00232-POSH_CIME.REP" TargetMode="External"/><Relationship Id="rId213" Type="http://schemas.openxmlformats.org/officeDocument/2006/relationships/hyperlink" Target="html/replays/ZZZKBOT/00278-ZZZK_POSH.REP" TargetMode="External"/><Relationship Id="rId234" Type="http://schemas.openxmlformats.org/officeDocument/2006/relationships/hyperlink" Target="html/replays/ORITAKA/00223-ORIT_ZZZK.REP" TargetMode="External"/><Relationship Id="rId420" Type="http://schemas.openxmlformats.org/officeDocument/2006/relationships/hyperlink" Target="html/replays/CIMEX/00262-CIME_IRON.REP" TargetMode="External"/><Relationship Id="rId616" Type="http://schemas.openxmlformats.org/officeDocument/2006/relationships/hyperlink" Target="html/replays/XELNAGA/00362-XELN_POSH.REP" TargetMode="External"/><Relationship Id="rId2" Type="http://schemas.openxmlformats.org/officeDocument/2006/relationships/hyperlink" Target="html/replays/POSH-CORE/00000-POSH_CRUZ.REP" TargetMode="External"/><Relationship Id="rId29" Type="http://schemas.openxmlformats.org/officeDocument/2006/relationships/hyperlink" Target="html/replays/CRUZBOT/00090-CRUZ_POSH.REP" TargetMode="External"/><Relationship Id="rId255" Type="http://schemas.openxmlformats.org/officeDocument/2006/relationships/hyperlink" Target="html/replays/IRON/00173-IRON_ZZZK.REP" TargetMode="External"/><Relationship Id="rId276" Type="http://schemas.openxmlformats.org/officeDocument/2006/relationships/hyperlink" Target="html/replays/XELNAGA/00119-XELN_ZZZK.REP" TargetMode="External"/><Relationship Id="rId297" Type="http://schemas.openxmlformats.org/officeDocument/2006/relationships/hyperlink" Target="html/replays/ZZZKBOT/00068-ZZZK_MEGA.REP" TargetMode="External"/><Relationship Id="rId441" Type="http://schemas.openxmlformats.org/officeDocument/2006/relationships/hyperlink" Target="html/replays/IRON/00319-IRON_POSH.REP" TargetMode="External"/><Relationship Id="rId462" Type="http://schemas.openxmlformats.org/officeDocument/2006/relationships/hyperlink" Target="html/replays/MEGABOT/00379-MEGA_IRON.REP" TargetMode="External"/><Relationship Id="rId483" Type="http://schemas.openxmlformats.org/officeDocument/2006/relationships/hyperlink" Target="html/replays/ICEBOT/00024-ICEB_XELN.REP" TargetMode="External"/><Relationship Id="rId518" Type="http://schemas.openxmlformats.org/officeDocument/2006/relationships/hyperlink" Target="html/replays/XELNAGA/00114-XELN_ICEB.REP" TargetMode="External"/><Relationship Id="rId539" Type="http://schemas.openxmlformats.org/officeDocument/2006/relationships/hyperlink" Target="html/replays/XELNAGA/00162-XELN_ORIT.REP" TargetMode="External"/><Relationship Id="rId40" Type="http://schemas.openxmlformats.org/officeDocument/2006/relationships/hyperlink" Target="html/replays/POSH-CORE/00095-POSH_LETA.REP" TargetMode="External"/><Relationship Id="rId115" Type="http://schemas.openxmlformats.org/officeDocument/2006/relationships/hyperlink" Target="html/replays/XELNAGA/00317-XELN_POSH.REP" TargetMode="External"/><Relationship Id="rId136" Type="http://schemas.openxmlformats.org/officeDocument/2006/relationships/hyperlink" Target="html/replays/POSH-CORE/00363-POSH_ICEB.REP" TargetMode="External"/><Relationship Id="rId157" Type="http://schemas.openxmlformats.org/officeDocument/2006/relationships/hyperlink" Target="html/replays/ORITAKA/00186-ORIT_POSH.REP" TargetMode="External"/><Relationship Id="rId178" Type="http://schemas.openxmlformats.org/officeDocument/2006/relationships/hyperlink" Target="html/replays/CIMEX/00359-CIME_ZZZK.REP" TargetMode="External"/><Relationship Id="rId301" Type="http://schemas.openxmlformats.org/officeDocument/2006/relationships/hyperlink" Target="html/replays/ZZZKBOT/00053-ZZZK_POSH.REP" TargetMode="External"/><Relationship Id="rId322" Type="http://schemas.openxmlformats.org/officeDocument/2006/relationships/hyperlink" Target="html/replays/IRON/00012-IRON_CRUZ.REP" TargetMode="External"/><Relationship Id="rId343" Type="http://schemas.openxmlformats.org/officeDocument/2006/relationships/hyperlink" Target="html/replays/XELNAGA/00070-XELN_IRON.REP" TargetMode="External"/><Relationship Id="rId364" Type="http://schemas.openxmlformats.org/officeDocument/2006/relationships/hyperlink" Target="html/replays/IRON/00125-IRON_LETA.REP" TargetMode="External"/><Relationship Id="rId550" Type="http://schemas.openxmlformats.org/officeDocument/2006/relationships/hyperlink" Target="html/replays/XELNAGA/00197-XELN_MEGA.REP" TargetMode="External"/><Relationship Id="rId61" Type="http://schemas.openxmlformats.org/officeDocument/2006/relationships/hyperlink" Target="html/replays/CRUZBOT/00180-CRUZ_POSH.REP" TargetMode="External"/><Relationship Id="rId82" Type="http://schemas.openxmlformats.org/officeDocument/2006/relationships/hyperlink" Target="html/replays/POSH-CORE/00227-POSH_XELN.REP" TargetMode="External"/><Relationship Id="rId199" Type="http://schemas.openxmlformats.org/officeDocument/2006/relationships/hyperlink" Target="html/replays/ZZZKBOT/00313-ZZZK_ORIT.REP" TargetMode="External"/><Relationship Id="rId203" Type="http://schemas.openxmlformats.org/officeDocument/2006/relationships/hyperlink" Target="html/replays/IRON/00308-IRON_ZZZK.REP" TargetMode="External"/><Relationship Id="rId385" Type="http://schemas.openxmlformats.org/officeDocument/2006/relationships/hyperlink" Target="html/replays/IRON/00172-IRON_CIME.REP" TargetMode="External"/><Relationship Id="rId571" Type="http://schemas.openxmlformats.org/officeDocument/2006/relationships/hyperlink" Target="html/replays/XELNAGA/00250-XELN_IRON.REP" TargetMode="External"/><Relationship Id="rId592" Type="http://schemas.openxmlformats.org/officeDocument/2006/relationships/hyperlink" Target="html/replays/XELNAGA/00297-XELN_ORIT.REP" TargetMode="External"/><Relationship Id="rId606" Type="http://schemas.openxmlformats.org/officeDocument/2006/relationships/hyperlink" Target="html/replays/IRON/00340-IRON_XELN.REP" TargetMode="External"/><Relationship Id="rId627" Type="http://schemas.openxmlformats.org/officeDocument/2006/relationships/hyperlink" Target="html/replays/LETABOT/00386-LETA_XELN.REP" TargetMode="External"/><Relationship Id="rId19" Type="http://schemas.openxmlformats.org/officeDocument/2006/relationships/hyperlink" Target="html/replays/ICEBOT/00048-ICEB_POSH.REP" TargetMode="External"/><Relationship Id="rId224" Type="http://schemas.openxmlformats.org/officeDocument/2006/relationships/hyperlink" Target="html/replays/XELNAGA/00254-XELN_ZZZK.REP" TargetMode="External"/><Relationship Id="rId245" Type="http://schemas.openxmlformats.org/officeDocument/2006/relationships/hyperlink" Target="html/replays/ZZZKBOT/00196-ZZZK_CRUZ.REP" TargetMode="External"/><Relationship Id="rId266" Type="http://schemas.openxmlformats.org/officeDocument/2006/relationships/hyperlink" Target="html/replays/CIMEX/00134-CIME_ZZZK.REP" TargetMode="External"/><Relationship Id="rId287" Type="http://schemas.openxmlformats.org/officeDocument/2006/relationships/hyperlink" Target="html/replays/ZZZKBOT/00088-ZZZK_ORIT.REP" TargetMode="External"/><Relationship Id="rId410" Type="http://schemas.openxmlformats.org/officeDocument/2006/relationships/hyperlink" Target="html/replays/MEGABOT/00244-MEGA_IRON.REP" TargetMode="External"/><Relationship Id="rId431" Type="http://schemas.openxmlformats.org/officeDocument/2006/relationships/hyperlink" Target="html/replays/IRON/00300-IRON_ICEB.REP" TargetMode="External"/><Relationship Id="rId452" Type="http://schemas.openxmlformats.org/officeDocument/2006/relationships/hyperlink" Target="html/replays/IRON/00351-IRON_ORIT.REP" TargetMode="External"/><Relationship Id="rId473" Type="http://schemas.openxmlformats.org/officeDocument/2006/relationships/hyperlink" Target="html/replays/CIMEX/00397-CIME_IRON.REP" TargetMode="External"/><Relationship Id="rId494" Type="http://schemas.openxmlformats.org/officeDocument/2006/relationships/hyperlink" Target="html/replays/XELNAGA/00047-XELN_POSH.REP" TargetMode="External"/><Relationship Id="rId508" Type="http://schemas.openxmlformats.org/officeDocument/2006/relationships/hyperlink" Target="html/replays/XELNAGA/00073-XELN_CIME.REP" TargetMode="External"/><Relationship Id="rId529" Type="http://schemas.openxmlformats.org/officeDocument/2006/relationships/hyperlink" Target="html/replays/XELNAGA/00119-XELN_ZZZK.REP" TargetMode="External"/><Relationship Id="rId30" Type="http://schemas.openxmlformats.org/officeDocument/2006/relationships/hyperlink" Target="html/replays/POSH-CORE/00090-POSH_CRUZ.REP" TargetMode="External"/><Relationship Id="rId105" Type="http://schemas.openxmlformats.org/officeDocument/2006/relationships/hyperlink" Target="html/replays/LETABOT/00275-LETA_POSH.REP" TargetMode="External"/><Relationship Id="rId126" Type="http://schemas.openxmlformats.org/officeDocument/2006/relationships/hyperlink" Target="html/replays/POSH-CORE/00322-POSH_CIME.REP" TargetMode="External"/><Relationship Id="rId147" Type="http://schemas.openxmlformats.org/officeDocument/2006/relationships/hyperlink" Target="html/replays/POSH-CORE/00007-POSH_CIME.REP" TargetMode="External"/><Relationship Id="rId168" Type="http://schemas.openxmlformats.org/officeDocument/2006/relationships/hyperlink" Target="html/replays/ICEBOT/00394-ICEB_ZZZK.REP" TargetMode="External"/><Relationship Id="rId312" Type="http://schemas.openxmlformats.org/officeDocument/2006/relationships/hyperlink" Target="html/replays/XELNAGA/00029-XELN_ZZZK.REP" TargetMode="External"/><Relationship Id="rId333" Type="http://schemas.openxmlformats.org/officeDocument/2006/relationships/hyperlink" Target="html/replays/ORITAKA/00036-ORIT_IRON.REP" TargetMode="External"/><Relationship Id="rId354" Type="http://schemas.openxmlformats.org/officeDocument/2006/relationships/hyperlink" Target="html/replays/IRON/00094-IRON_POSH.REP" TargetMode="External"/><Relationship Id="rId540" Type="http://schemas.openxmlformats.org/officeDocument/2006/relationships/hyperlink" Target="html/replays/ORITAKA/00162-ORIT_XELN.REP" TargetMode="External"/><Relationship Id="rId51" Type="http://schemas.openxmlformats.org/officeDocument/2006/relationships/hyperlink" Target="html/replays/ICEBOT/00138-ICEB_POSH.REP" TargetMode="External"/><Relationship Id="rId72" Type="http://schemas.openxmlformats.org/officeDocument/2006/relationships/hyperlink" Target="html/replays/POSH-CORE/00185-POSH_LETA.REP" TargetMode="External"/><Relationship Id="rId93" Type="http://schemas.openxmlformats.org/officeDocument/2006/relationships/hyperlink" Target="html/replays/ZZZKBOT/00233-ZZZK_POSH.REP" TargetMode="External"/><Relationship Id="rId189" Type="http://schemas.openxmlformats.org/officeDocument/2006/relationships/hyperlink" Target="html/replays/ZZZKBOT/00344-ZZZK_XELN.REP" TargetMode="External"/><Relationship Id="rId375" Type="http://schemas.openxmlformats.org/officeDocument/2006/relationships/hyperlink" Target="html/replays/IRON/00154-IRON_MEGA.REP" TargetMode="External"/><Relationship Id="rId396" Type="http://schemas.openxmlformats.org/officeDocument/2006/relationships/hyperlink" Target="html/replays/XELNAGA/00205-XELN_IRON.REP" TargetMode="External"/><Relationship Id="rId561" Type="http://schemas.openxmlformats.org/officeDocument/2006/relationships/hyperlink" Target="html/replays/XELNAGA/00209-XELN_ZZZK.REP" TargetMode="External"/><Relationship Id="rId582" Type="http://schemas.openxmlformats.org/officeDocument/2006/relationships/hyperlink" Target="html/replays/XELNAGA/00280-XELN_CRUZ.REP" TargetMode="External"/><Relationship Id="rId617" Type="http://schemas.openxmlformats.org/officeDocument/2006/relationships/hyperlink" Target="html/replays/POSH-CORE/00362-POSH_XELN.REP" TargetMode="External"/><Relationship Id="rId3" Type="http://schemas.openxmlformats.org/officeDocument/2006/relationships/hyperlink" Target="html/replays/MEGABOT/00001-MEGA_POSH.REP" TargetMode="External"/><Relationship Id="rId214" Type="http://schemas.openxmlformats.org/officeDocument/2006/relationships/hyperlink" Target="html/replays/CIMEX/00269-CIME_ZZZK.REP" TargetMode="External"/><Relationship Id="rId235" Type="http://schemas.openxmlformats.org/officeDocument/2006/relationships/hyperlink" Target="html/replays/ZZZKBOT/00223-ZZZK_ORIT.REP" TargetMode="External"/><Relationship Id="rId256" Type="http://schemas.openxmlformats.org/officeDocument/2006/relationships/hyperlink" Target="html/replays/ICEBOT/00169-ICEB_ZZZK.REP" TargetMode="External"/><Relationship Id="rId277" Type="http://schemas.openxmlformats.org/officeDocument/2006/relationships/hyperlink" Target="html/replays/ZZZKBOT/00119-ZZZK_XELN.REP" TargetMode="External"/><Relationship Id="rId298" Type="http://schemas.openxmlformats.org/officeDocument/2006/relationships/hyperlink" Target="html/replays/CRUZBOT/00061-CRUZ_ZZZK.REP" TargetMode="External"/><Relationship Id="rId400" Type="http://schemas.openxmlformats.org/officeDocument/2006/relationships/hyperlink" Target="html/replays/LETABOT/00215-LETA_IRON.REP" TargetMode="External"/><Relationship Id="rId421" Type="http://schemas.openxmlformats.org/officeDocument/2006/relationships/hyperlink" Target="html/replays/IRON/00263-IRON_ZZZK.REP" TargetMode="External"/><Relationship Id="rId442" Type="http://schemas.openxmlformats.org/officeDocument/2006/relationships/hyperlink" Target="html/replays/POSH-CORE/00319-POSH_IRON.REP" TargetMode="External"/><Relationship Id="rId463" Type="http://schemas.openxmlformats.org/officeDocument/2006/relationships/hyperlink" Target="html/replays/IRON/00379-IRON_MEGA.REP" TargetMode="External"/><Relationship Id="rId484" Type="http://schemas.openxmlformats.org/officeDocument/2006/relationships/hyperlink" Target="html/replays/IRON/00025-IRON_XELN.REP" TargetMode="External"/><Relationship Id="rId519" Type="http://schemas.openxmlformats.org/officeDocument/2006/relationships/hyperlink" Target="html/replays/ICEBOT/00114-ICEB_XELN.REP" TargetMode="External"/><Relationship Id="rId116" Type="http://schemas.openxmlformats.org/officeDocument/2006/relationships/hyperlink" Target="html/replays/POSH-CORE/00317-POSH_XELN.REP" TargetMode="External"/><Relationship Id="rId137" Type="http://schemas.openxmlformats.org/officeDocument/2006/relationships/hyperlink" Target="html/replays/IRON/00364-IRON_POSH.REP" TargetMode="External"/><Relationship Id="rId158" Type="http://schemas.openxmlformats.org/officeDocument/2006/relationships/hyperlink" Target="html/replays/POSH-CORE/00366-POSH_ORIT.REP" TargetMode="External"/><Relationship Id="rId302" Type="http://schemas.openxmlformats.org/officeDocument/2006/relationships/hyperlink" Target="html/replays/CIMEX/00044-CIME_ZZZK.REP" TargetMode="External"/><Relationship Id="rId323" Type="http://schemas.openxmlformats.org/officeDocument/2006/relationships/hyperlink" Target="html/replays/CRUZBOT/00012-CRUZ_IRON.REP" TargetMode="External"/><Relationship Id="rId344" Type="http://schemas.openxmlformats.org/officeDocument/2006/relationships/hyperlink" Target="html/replays/IRON/00075-IRON_ICEB.REP" TargetMode="External"/><Relationship Id="rId530" Type="http://schemas.openxmlformats.org/officeDocument/2006/relationships/hyperlink" Target="html/replays/XELNAGA/00137-XELN_POSH.REP" TargetMode="External"/><Relationship Id="rId20" Type="http://schemas.openxmlformats.org/officeDocument/2006/relationships/hyperlink" Target="html/replays/POSH-CORE/00048-POSH_ICEB.REP" TargetMode="External"/><Relationship Id="rId41" Type="http://schemas.openxmlformats.org/officeDocument/2006/relationships/hyperlink" Target="html/replays/CIMEX/00097-CIME_POSH.REP" TargetMode="External"/><Relationship Id="rId62" Type="http://schemas.openxmlformats.org/officeDocument/2006/relationships/hyperlink" Target="html/replays/POSH-CORE/00180-POSH_CRUZ.REP" TargetMode="External"/><Relationship Id="rId83" Type="http://schemas.openxmlformats.org/officeDocument/2006/relationships/hyperlink" Target="html/replays/ICEBOT/00228-ICEB_POSH.REP" TargetMode="External"/><Relationship Id="rId179" Type="http://schemas.openxmlformats.org/officeDocument/2006/relationships/hyperlink" Target="html/replays/ZZZKBOT/00359-ZZZK_CIME.REP" TargetMode="External"/><Relationship Id="rId365" Type="http://schemas.openxmlformats.org/officeDocument/2006/relationships/hyperlink" Target="html/replays/IRON/00126-IRON_ORIT.REP" TargetMode="External"/><Relationship Id="rId386" Type="http://schemas.openxmlformats.org/officeDocument/2006/relationships/hyperlink" Target="html/replays/CIMEX/00172-CIME_IRON.REP" TargetMode="External"/><Relationship Id="rId551" Type="http://schemas.openxmlformats.org/officeDocument/2006/relationships/hyperlink" Target="html/replays/XELNAGA/00204-XELN_ICEB.REP" TargetMode="External"/><Relationship Id="rId572" Type="http://schemas.openxmlformats.org/officeDocument/2006/relationships/hyperlink" Target="html/replays/XELNAGA/00251-XELN_LETA.REP" TargetMode="External"/><Relationship Id="rId593" Type="http://schemas.openxmlformats.org/officeDocument/2006/relationships/hyperlink" Target="html/replays/ORITAKA/00297-ORIT_XELN.REP" TargetMode="External"/><Relationship Id="rId607" Type="http://schemas.openxmlformats.org/officeDocument/2006/relationships/hyperlink" Target="html/replays/XELNAGA/00340-XELN_IRON.REP" TargetMode="External"/><Relationship Id="rId628" Type="http://schemas.openxmlformats.org/officeDocument/2006/relationships/hyperlink" Target="html/replays/XELNAGA/00387-XELN_ORIT.REP" TargetMode="External"/><Relationship Id="rId190" Type="http://schemas.openxmlformats.org/officeDocument/2006/relationships/hyperlink" Target="html/replays/MEGABOT/00338-MEGA_ZZZK.REP" TargetMode="External"/><Relationship Id="rId204" Type="http://schemas.openxmlformats.org/officeDocument/2006/relationships/hyperlink" Target="html/replays/ICEBOT/00304-ICEB_ZZZK.REP" TargetMode="External"/><Relationship Id="rId225" Type="http://schemas.openxmlformats.org/officeDocument/2006/relationships/hyperlink" Target="html/replays/ZZZKBOT/00254-ZZZK_XELN.REP" TargetMode="External"/><Relationship Id="rId246" Type="http://schemas.openxmlformats.org/officeDocument/2006/relationships/hyperlink" Target="html/replays/POSH-CORE/00188-POSH_ZZZK.REP" TargetMode="External"/><Relationship Id="rId267" Type="http://schemas.openxmlformats.org/officeDocument/2006/relationships/hyperlink" Target="html/replays/ZZZKBOT/00134-ZZZK_CIME.REP" TargetMode="External"/><Relationship Id="rId288" Type="http://schemas.openxmlformats.org/officeDocument/2006/relationships/hyperlink" Target="html/replays/LETABOT/00086-LETA_ZZZK.REP" TargetMode="External"/><Relationship Id="rId411" Type="http://schemas.openxmlformats.org/officeDocument/2006/relationships/hyperlink" Target="html/replays/IRON/00250-IRON_XELN.REP" TargetMode="External"/><Relationship Id="rId432" Type="http://schemas.openxmlformats.org/officeDocument/2006/relationships/hyperlink" Target="html/replays/ICEBOT/00300-ICEB_IRON.REP" TargetMode="External"/><Relationship Id="rId453" Type="http://schemas.openxmlformats.org/officeDocument/2006/relationships/hyperlink" Target="html/replays/ORITAKA/00351-ORIT_IRON.REP" TargetMode="External"/><Relationship Id="rId474" Type="http://schemas.openxmlformats.org/officeDocument/2006/relationships/hyperlink" Target="html/replays/ZZZKBOT/00398-ZZZK_IRON.REP" TargetMode="External"/><Relationship Id="rId509" Type="http://schemas.openxmlformats.org/officeDocument/2006/relationships/hyperlink" Target="html/replays/CIMEX/00073-CIME_XELN.REP" TargetMode="External"/><Relationship Id="rId106" Type="http://schemas.openxmlformats.org/officeDocument/2006/relationships/hyperlink" Target="html/replays/POSH-CORE/00275-POSH_LETA.REP" TargetMode="External"/><Relationship Id="rId127" Type="http://schemas.openxmlformats.org/officeDocument/2006/relationships/hyperlink" Target="html/replays/ZZZKBOT/00323-ZZZK_POSH.REP" TargetMode="External"/><Relationship Id="rId313" Type="http://schemas.openxmlformats.org/officeDocument/2006/relationships/hyperlink" Target="html/replays/ZZZKBOT/00029-ZZZK_XELN.REP" TargetMode="External"/><Relationship Id="rId495" Type="http://schemas.openxmlformats.org/officeDocument/2006/relationships/hyperlink" Target="html/replays/POSH-CORE/00047-POSH_XELN.REP" TargetMode="External"/><Relationship Id="rId10" Type="http://schemas.openxmlformats.org/officeDocument/2006/relationships/hyperlink" Target="html/replays/POSH-CORE/00004-POSH_IRON.REP" TargetMode="External"/><Relationship Id="rId31" Type="http://schemas.openxmlformats.org/officeDocument/2006/relationships/hyperlink" Target="html/replays/MEGABOT/00091-MEGA_POSH.REP" TargetMode="External"/><Relationship Id="rId52" Type="http://schemas.openxmlformats.org/officeDocument/2006/relationships/hyperlink" Target="html/replays/POSH-CORE/00138-POSH_ICEB.REP" TargetMode="External"/><Relationship Id="rId73" Type="http://schemas.openxmlformats.org/officeDocument/2006/relationships/hyperlink" Target="html/replays/CIMEX/00187-CIME_POSH.REP" TargetMode="External"/><Relationship Id="rId94" Type="http://schemas.openxmlformats.org/officeDocument/2006/relationships/hyperlink" Target="html/replays/POSH-CORE/00233-POSH_ZZZK.REP" TargetMode="External"/><Relationship Id="rId148" Type="http://schemas.openxmlformats.org/officeDocument/2006/relationships/hyperlink" Target="html/replays/CIMEX/00007-CIME_POSH.REP" TargetMode="External"/><Relationship Id="rId169" Type="http://schemas.openxmlformats.org/officeDocument/2006/relationships/hyperlink" Target="html/replays/ZZZKBOT/00394-ZZZK_ICEB.REP" TargetMode="External"/><Relationship Id="rId334" Type="http://schemas.openxmlformats.org/officeDocument/2006/relationships/hyperlink" Target="html/replays/IRON/00037-IRON_CIME.REP" TargetMode="External"/><Relationship Id="rId355" Type="http://schemas.openxmlformats.org/officeDocument/2006/relationships/hyperlink" Target="html/replays/POSH-CORE/00094-POSH_IRON.REP" TargetMode="External"/><Relationship Id="rId376" Type="http://schemas.openxmlformats.org/officeDocument/2006/relationships/hyperlink" Target="html/replays/MEGABOT/00154-MEGA_IRON.REP" TargetMode="External"/><Relationship Id="rId397" Type="http://schemas.openxmlformats.org/officeDocument/2006/relationships/hyperlink" Target="html/replays/IRON/00210-IRON_ICEB.REP" TargetMode="External"/><Relationship Id="rId520" Type="http://schemas.openxmlformats.org/officeDocument/2006/relationships/hyperlink" Target="html/replays/IRON/00115-IRON_XELN.REP" TargetMode="External"/><Relationship Id="rId541" Type="http://schemas.openxmlformats.org/officeDocument/2006/relationships/hyperlink" Target="html/replays/XELNAGA/00163-XELN_CIME.REP" TargetMode="External"/><Relationship Id="rId562" Type="http://schemas.openxmlformats.org/officeDocument/2006/relationships/hyperlink" Target="html/replays/XELNAGA/00227-XELN_POSH.REP" TargetMode="External"/><Relationship Id="rId583" Type="http://schemas.openxmlformats.org/officeDocument/2006/relationships/hyperlink" Target="html/replays/CRUZBOT/00280-CRUZ_XELN.REP" TargetMode="External"/><Relationship Id="rId618" Type="http://schemas.openxmlformats.org/officeDocument/2006/relationships/hyperlink" Target="html/replays/XELNAGA/00370-XELN_CRUZ.REP" TargetMode="External"/><Relationship Id="rId4" Type="http://schemas.openxmlformats.org/officeDocument/2006/relationships/hyperlink" Target="html/replays/POSH-CORE/00001-POSH_MEGA.REP" TargetMode="External"/><Relationship Id="rId180" Type="http://schemas.openxmlformats.org/officeDocument/2006/relationships/hyperlink" Target="html/replays/ORITAKA/00358-ORIT_ZZZK.REP" TargetMode="External"/><Relationship Id="rId215" Type="http://schemas.openxmlformats.org/officeDocument/2006/relationships/hyperlink" Target="html/replays/ZZZKBOT/00269-ZZZK_CIME.REP" TargetMode="External"/><Relationship Id="rId236" Type="http://schemas.openxmlformats.org/officeDocument/2006/relationships/hyperlink" Target="html/replays/LETABOT/00221-LETA_ZZZK.REP" TargetMode="External"/><Relationship Id="rId257" Type="http://schemas.openxmlformats.org/officeDocument/2006/relationships/hyperlink" Target="html/replays/ZZZKBOT/00169-ZZZK_ICEB.REP" TargetMode="External"/><Relationship Id="rId278" Type="http://schemas.openxmlformats.org/officeDocument/2006/relationships/hyperlink" Target="html/replays/MEGABOT/00113-MEGA_ZZZK.REP" TargetMode="External"/><Relationship Id="rId401" Type="http://schemas.openxmlformats.org/officeDocument/2006/relationships/hyperlink" Target="html/replays/IRON/00216-IRON_ORIT.REP" TargetMode="External"/><Relationship Id="rId422" Type="http://schemas.openxmlformats.org/officeDocument/2006/relationships/hyperlink" Target="html/replays/ZZZKBOT/00263-ZZZK_IRON.REP" TargetMode="External"/><Relationship Id="rId443" Type="http://schemas.openxmlformats.org/officeDocument/2006/relationships/hyperlink" Target="html/replays/IRON/00327-IRON_CRUZ.REP" TargetMode="External"/><Relationship Id="rId464" Type="http://schemas.openxmlformats.org/officeDocument/2006/relationships/hyperlink" Target="html/replays/IRON/00385-IRON_XELN.REP" TargetMode="External"/><Relationship Id="rId303" Type="http://schemas.openxmlformats.org/officeDocument/2006/relationships/hyperlink" Target="html/replays/ZZZKBOT/00044-ZZZK_CIME.REP" TargetMode="External"/><Relationship Id="rId485" Type="http://schemas.openxmlformats.org/officeDocument/2006/relationships/hyperlink" Target="html/replays/XELNAGA/00025-XELN_IRON.REP" TargetMode="External"/><Relationship Id="rId42" Type="http://schemas.openxmlformats.org/officeDocument/2006/relationships/hyperlink" Target="html/replays/POSH-CORE/00097-POSH_CIME.REP" TargetMode="External"/><Relationship Id="rId84" Type="http://schemas.openxmlformats.org/officeDocument/2006/relationships/hyperlink" Target="html/replays/POSH-CORE/00228-POSH_ICEB.REP" TargetMode="External"/><Relationship Id="rId138" Type="http://schemas.openxmlformats.org/officeDocument/2006/relationships/hyperlink" Target="html/replays/POSH-CORE/00364-POSH_IRON.REP" TargetMode="External"/><Relationship Id="rId345" Type="http://schemas.openxmlformats.org/officeDocument/2006/relationships/hyperlink" Target="html/replays/ICEBOT/00075-ICEB_IRON.REP" TargetMode="External"/><Relationship Id="rId387" Type="http://schemas.openxmlformats.org/officeDocument/2006/relationships/hyperlink" Target="html/replays/IRON/00173-IRON_ZZZK.REP" TargetMode="External"/><Relationship Id="rId510" Type="http://schemas.openxmlformats.org/officeDocument/2006/relationships/hyperlink" Target="html/replays/ZZZKBOT/00074-ZZZK_XELN.REP" TargetMode="External"/><Relationship Id="rId552" Type="http://schemas.openxmlformats.org/officeDocument/2006/relationships/hyperlink" Target="html/replays/ICEBOT/00204-ICEB_XELN.REP" TargetMode="External"/><Relationship Id="rId594" Type="http://schemas.openxmlformats.org/officeDocument/2006/relationships/hyperlink" Target="html/replays/CIMEX/00298-CIME_XELN.REP" TargetMode="External"/><Relationship Id="rId608" Type="http://schemas.openxmlformats.org/officeDocument/2006/relationships/hyperlink" Target="html/replays/LETABOT/00341-LETA_XELN.REP" TargetMode="External"/><Relationship Id="rId191" Type="http://schemas.openxmlformats.org/officeDocument/2006/relationships/hyperlink" Target="html/replays/ZZZKBOT/00338-ZZZK_MEGA.REP" TargetMode="External"/><Relationship Id="rId205" Type="http://schemas.openxmlformats.org/officeDocument/2006/relationships/hyperlink" Target="html/replays/ZZZKBOT/00304-ZZZK_ICEB.REP" TargetMode="External"/><Relationship Id="rId247" Type="http://schemas.openxmlformats.org/officeDocument/2006/relationships/hyperlink" Target="html/replays/ZZZKBOT/00188-ZZZK_POSH.REP" TargetMode="External"/><Relationship Id="rId412" Type="http://schemas.openxmlformats.org/officeDocument/2006/relationships/hyperlink" Target="html/replays/XELNAGA/00250-XELN_IRON.REP" TargetMode="External"/><Relationship Id="rId107" Type="http://schemas.openxmlformats.org/officeDocument/2006/relationships/hyperlink" Target="html/replays/ORITAKA/00276-ORIT_POSH.REP" TargetMode="External"/><Relationship Id="rId289" Type="http://schemas.openxmlformats.org/officeDocument/2006/relationships/hyperlink" Target="html/replays/ZZZKBOT/00086-ZZZK_LETA.REP" TargetMode="External"/><Relationship Id="rId454" Type="http://schemas.openxmlformats.org/officeDocument/2006/relationships/hyperlink" Target="html/replays/IRON/00352-IRON_CIME.REP" TargetMode="External"/><Relationship Id="rId496" Type="http://schemas.openxmlformats.org/officeDocument/2006/relationships/hyperlink" Target="html/replays/XELNAGA/00055-XELN_CRUZ.REP" TargetMode="External"/><Relationship Id="rId11" Type="http://schemas.openxmlformats.org/officeDocument/2006/relationships/hyperlink" Target="html/replays/LETABOT/00005-LETA_POSH.REP" TargetMode="External"/><Relationship Id="rId53" Type="http://schemas.openxmlformats.org/officeDocument/2006/relationships/hyperlink" Target="html/replays/IRON/00139-IRON_POSH.REP" TargetMode="External"/><Relationship Id="rId149" Type="http://schemas.openxmlformats.org/officeDocument/2006/relationships/hyperlink" Target="html/replays/POSH-CORE/00046-POSH_MEGA.REP" TargetMode="External"/><Relationship Id="rId314" Type="http://schemas.openxmlformats.org/officeDocument/2006/relationships/hyperlink" Target="html/replays/MEGABOT/00023-MEGA_ZZZK.REP" TargetMode="External"/><Relationship Id="rId356" Type="http://schemas.openxmlformats.org/officeDocument/2006/relationships/hyperlink" Target="html/replays/IRON/00102-IRON_CRUZ.REP" TargetMode="External"/><Relationship Id="rId398" Type="http://schemas.openxmlformats.org/officeDocument/2006/relationships/hyperlink" Target="html/replays/ICEBOT/00210-ICEB_IRON.REP" TargetMode="External"/><Relationship Id="rId521" Type="http://schemas.openxmlformats.org/officeDocument/2006/relationships/hyperlink" Target="html/replays/XELNAGA/00115-XELN_IRON.REP" TargetMode="External"/><Relationship Id="rId563" Type="http://schemas.openxmlformats.org/officeDocument/2006/relationships/hyperlink" Target="html/replays/POSH-CORE/00227-POSH_XELN.REP" TargetMode="External"/><Relationship Id="rId619" Type="http://schemas.openxmlformats.org/officeDocument/2006/relationships/hyperlink" Target="html/replays/CRUZBOT/00370-CRUZ_XELN.REP" TargetMode="External"/><Relationship Id="rId95" Type="http://schemas.openxmlformats.org/officeDocument/2006/relationships/hyperlink" Target="html/replays/CRUZBOT/00270-CRUZ_POSH.REP" TargetMode="External"/><Relationship Id="rId160" Type="http://schemas.openxmlformats.org/officeDocument/2006/relationships/hyperlink" Target="html/replays/CIMEX/00404-CIME_ZZZK.REP" TargetMode="External"/><Relationship Id="rId216" Type="http://schemas.openxmlformats.org/officeDocument/2006/relationships/hyperlink" Target="html/replays/ORITAKA/00268-ORIT_ZZZK.REP" TargetMode="External"/><Relationship Id="rId423" Type="http://schemas.openxmlformats.org/officeDocument/2006/relationships/hyperlink" Target="html/replays/IRON/00274-IRON_POSH.REP" TargetMode="External"/><Relationship Id="rId258" Type="http://schemas.openxmlformats.org/officeDocument/2006/relationships/hyperlink" Target="html/replays/XELNAGA/00164-XELN_ZZZK.REP" TargetMode="External"/><Relationship Id="rId465" Type="http://schemas.openxmlformats.org/officeDocument/2006/relationships/hyperlink" Target="html/replays/XELNAGA/00385-XELN_IRON.REP" TargetMode="External"/><Relationship Id="rId630" Type="http://schemas.openxmlformats.org/officeDocument/2006/relationships/hyperlink" Target="html/replays/CIMEX/00388-CIME_XELN.REP" TargetMode="External"/><Relationship Id="rId22" Type="http://schemas.openxmlformats.org/officeDocument/2006/relationships/hyperlink" Target="html/replays/POSH-CORE/00049-POSH_IRON.REP" TargetMode="External"/><Relationship Id="rId64" Type="http://schemas.openxmlformats.org/officeDocument/2006/relationships/hyperlink" Target="html/replays/POSH-CORE/00181-POSH_MEGA.REP" TargetMode="External"/><Relationship Id="rId118" Type="http://schemas.openxmlformats.org/officeDocument/2006/relationships/hyperlink" Target="html/replays/POSH-CORE/00318-POSH_ICEB.REP" TargetMode="External"/><Relationship Id="rId325" Type="http://schemas.openxmlformats.org/officeDocument/2006/relationships/hyperlink" Target="html/replays/MEGABOT/00019-MEGA_IRON.REP" TargetMode="External"/><Relationship Id="rId367" Type="http://schemas.openxmlformats.org/officeDocument/2006/relationships/hyperlink" Target="html/replays/IRON/00127-IRON_CIME.REP" TargetMode="External"/><Relationship Id="rId532" Type="http://schemas.openxmlformats.org/officeDocument/2006/relationships/hyperlink" Target="html/replays/XELNAGA/00145-XELN_CRUZ.REP" TargetMode="External"/><Relationship Id="rId574" Type="http://schemas.openxmlformats.org/officeDocument/2006/relationships/hyperlink" Target="html/replays/XELNAGA/00252-XELN_ORIT.REP" TargetMode="External"/><Relationship Id="rId171" Type="http://schemas.openxmlformats.org/officeDocument/2006/relationships/hyperlink" Target="html/replays/ZZZKBOT/00389-ZZZK_XELN.REP" TargetMode="External"/><Relationship Id="rId227" Type="http://schemas.openxmlformats.org/officeDocument/2006/relationships/hyperlink" Target="html/replays/ZZZKBOT/00248-ZZZK_MEGA.REP" TargetMode="External"/><Relationship Id="rId269" Type="http://schemas.openxmlformats.org/officeDocument/2006/relationships/hyperlink" Target="html/replays/ZZZKBOT/00133-ZZZK_ORIT.REP" TargetMode="External"/><Relationship Id="rId434" Type="http://schemas.openxmlformats.org/officeDocument/2006/relationships/hyperlink" Target="html/replays/LETABOT/00305-LETA_IRON.REP" TargetMode="External"/><Relationship Id="rId476" Type="http://schemas.openxmlformats.org/officeDocument/2006/relationships/hyperlink" Target="html/replays/XELNAGA/00002-XELN_POSH.REP" TargetMode="External"/><Relationship Id="rId33" Type="http://schemas.openxmlformats.org/officeDocument/2006/relationships/hyperlink" Target="html/replays/XELNAGA/00092-XELN_POSH.REP" TargetMode="External"/><Relationship Id="rId129" Type="http://schemas.openxmlformats.org/officeDocument/2006/relationships/hyperlink" Target="html/replays/CRUZBOT/00360-CRUZ_POSH.REP" TargetMode="External"/><Relationship Id="rId280" Type="http://schemas.openxmlformats.org/officeDocument/2006/relationships/hyperlink" Target="html/replays/CRUZBOT/00106-CRUZ_ZZZK.REP" TargetMode="External"/><Relationship Id="rId336" Type="http://schemas.openxmlformats.org/officeDocument/2006/relationships/hyperlink" Target="html/replays/ZZZKBOT/00038-ZZZK_IRON.REP" TargetMode="External"/><Relationship Id="rId501" Type="http://schemas.openxmlformats.org/officeDocument/2006/relationships/hyperlink" Target="html/replays/ICEBOT/00069-ICEB_XELN.REP" TargetMode="External"/><Relationship Id="rId543" Type="http://schemas.openxmlformats.org/officeDocument/2006/relationships/hyperlink" Target="html/replays/ZZZKBOT/00164-ZZZK_XELN.REP" TargetMode="External"/><Relationship Id="rId75" Type="http://schemas.openxmlformats.org/officeDocument/2006/relationships/hyperlink" Target="html/replays/ZZZKBOT/00188-ZZZK_POSH.REP" TargetMode="External"/><Relationship Id="rId140" Type="http://schemas.openxmlformats.org/officeDocument/2006/relationships/hyperlink" Target="html/replays/POSH-CORE/00365-POSH_LETA.REP" TargetMode="External"/><Relationship Id="rId182" Type="http://schemas.openxmlformats.org/officeDocument/2006/relationships/hyperlink" Target="html/replays/LETABOT/00356-LETA_ZZZK.REP" TargetMode="External"/><Relationship Id="rId378" Type="http://schemas.openxmlformats.org/officeDocument/2006/relationships/hyperlink" Target="html/replays/XELNAGA/00160-XELN_IRON.REP" TargetMode="External"/><Relationship Id="rId403" Type="http://schemas.openxmlformats.org/officeDocument/2006/relationships/hyperlink" Target="html/replays/IRON/00217-IRON_CIME.REP" TargetMode="External"/><Relationship Id="rId585" Type="http://schemas.openxmlformats.org/officeDocument/2006/relationships/hyperlink" Target="html/replays/MEGABOT/00287-MEGA_XELN.REP" TargetMode="External"/><Relationship Id="rId6" Type="http://schemas.openxmlformats.org/officeDocument/2006/relationships/hyperlink" Target="html/replays/POSH-CORE/00002-POSH_XELN.REP" TargetMode="External"/><Relationship Id="rId238" Type="http://schemas.openxmlformats.org/officeDocument/2006/relationships/hyperlink" Target="html/replays/ICEBOT/00214-ICEB_ZZZK.REP" TargetMode="External"/><Relationship Id="rId445" Type="http://schemas.openxmlformats.org/officeDocument/2006/relationships/hyperlink" Target="html/replays/IRON/00334-IRON_MEGA.REP" TargetMode="External"/><Relationship Id="rId487" Type="http://schemas.openxmlformats.org/officeDocument/2006/relationships/hyperlink" Target="html/replays/LETABOT/00026-LETA_XELN.REP" TargetMode="External"/><Relationship Id="rId610" Type="http://schemas.openxmlformats.org/officeDocument/2006/relationships/hyperlink" Target="html/replays/XELNAGA/00342-XELN_ORIT.REP" TargetMode="External"/><Relationship Id="rId291" Type="http://schemas.openxmlformats.org/officeDocument/2006/relationships/hyperlink" Target="html/replays/ZZZKBOT/00083-ZZZK_IRON.REP" TargetMode="External"/><Relationship Id="rId305" Type="http://schemas.openxmlformats.org/officeDocument/2006/relationships/hyperlink" Target="html/replays/ZZZKBOT/00043-ZZZK_ORIT.REP" TargetMode="External"/><Relationship Id="rId347" Type="http://schemas.openxmlformats.org/officeDocument/2006/relationships/hyperlink" Target="html/replays/IRON/00080-IRON_LETA.REP" TargetMode="External"/><Relationship Id="rId512" Type="http://schemas.openxmlformats.org/officeDocument/2006/relationships/hyperlink" Target="html/replays/XELNAGA/00092-XELN_POSH.REP" TargetMode="External"/><Relationship Id="rId44" Type="http://schemas.openxmlformats.org/officeDocument/2006/relationships/hyperlink" Target="html/replays/POSH-CORE/00098-POSH_ZZZK.REP" TargetMode="External"/><Relationship Id="rId86" Type="http://schemas.openxmlformats.org/officeDocument/2006/relationships/hyperlink" Target="html/replays/POSH-CORE/00229-POSH_IRON.REP" TargetMode="External"/><Relationship Id="rId151" Type="http://schemas.openxmlformats.org/officeDocument/2006/relationships/hyperlink" Target="html/replays/ORITAKA/00051-ORIT_POSH.REP" TargetMode="External"/><Relationship Id="rId389" Type="http://schemas.openxmlformats.org/officeDocument/2006/relationships/hyperlink" Target="html/replays/IRON/00184-IRON_POSH.REP" TargetMode="External"/><Relationship Id="rId554" Type="http://schemas.openxmlformats.org/officeDocument/2006/relationships/hyperlink" Target="html/replays/XELNAGA/00205-XELN_IRON.REP" TargetMode="External"/><Relationship Id="rId596" Type="http://schemas.openxmlformats.org/officeDocument/2006/relationships/hyperlink" Target="html/replays/ZZZKBOT/00299-ZZZK_XELN.REP" TargetMode="External"/><Relationship Id="rId193" Type="http://schemas.openxmlformats.org/officeDocument/2006/relationships/hyperlink" Target="html/replays/ZZZKBOT/00331-ZZZK_CRUZ.REP" TargetMode="External"/><Relationship Id="rId207" Type="http://schemas.openxmlformats.org/officeDocument/2006/relationships/hyperlink" Target="html/replays/ZZZKBOT/00299-ZZZK_XELN.REP" TargetMode="External"/><Relationship Id="rId249" Type="http://schemas.openxmlformats.org/officeDocument/2006/relationships/hyperlink" Target="html/replays/ZZZKBOT/00179-ZZZK_CIME.REP" TargetMode="External"/><Relationship Id="rId414" Type="http://schemas.openxmlformats.org/officeDocument/2006/relationships/hyperlink" Target="html/replays/ICEBOT/00255-ICEB_IRON.REP" TargetMode="External"/><Relationship Id="rId456" Type="http://schemas.openxmlformats.org/officeDocument/2006/relationships/hyperlink" Target="html/replays/ZZZKBOT/00353-ZZZK_IRON.REP" TargetMode="External"/><Relationship Id="rId498" Type="http://schemas.openxmlformats.org/officeDocument/2006/relationships/hyperlink" Target="html/replays/MEGABOT/00062-MEGA_XELN.REP" TargetMode="External"/><Relationship Id="rId621" Type="http://schemas.openxmlformats.org/officeDocument/2006/relationships/hyperlink" Target="html/replays/XELNAGA/00377-XELN_MEGA.REP" TargetMode="External"/><Relationship Id="rId13" Type="http://schemas.openxmlformats.org/officeDocument/2006/relationships/hyperlink" Target="html/replays/ZZZKBOT/00008-ZZZK_POSH.REP" TargetMode="External"/><Relationship Id="rId109" Type="http://schemas.openxmlformats.org/officeDocument/2006/relationships/hyperlink" Target="html/replays/ZZZKBOT/00278-ZZZK_POSH.REP" TargetMode="External"/><Relationship Id="rId260" Type="http://schemas.openxmlformats.org/officeDocument/2006/relationships/hyperlink" Target="html/replays/MEGABOT/00158-MEGA_ZZZK.REP" TargetMode="External"/><Relationship Id="rId316" Type="http://schemas.openxmlformats.org/officeDocument/2006/relationships/hyperlink" Target="html/replays/CRUZBOT/00016-CRUZ_ZZZK.REP" TargetMode="External"/><Relationship Id="rId523" Type="http://schemas.openxmlformats.org/officeDocument/2006/relationships/hyperlink" Target="html/replays/LETABOT/00116-LETA_XELN.REP" TargetMode="External"/><Relationship Id="rId55" Type="http://schemas.openxmlformats.org/officeDocument/2006/relationships/hyperlink" Target="html/replays/LETABOT/00140-LETA_POSH.REP" TargetMode="External"/><Relationship Id="rId97" Type="http://schemas.openxmlformats.org/officeDocument/2006/relationships/hyperlink" Target="html/replays/MEGABOT/00271-MEGA_POSH.REP" TargetMode="External"/><Relationship Id="rId120" Type="http://schemas.openxmlformats.org/officeDocument/2006/relationships/hyperlink" Target="html/replays/POSH-CORE/00319-POSH_IRON.REP" TargetMode="External"/><Relationship Id="rId358" Type="http://schemas.openxmlformats.org/officeDocument/2006/relationships/hyperlink" Target="html/replays/IRON/00109-IRON_MEGA.REP" TargetMode="External"/><Relationship Id="rId565" Type="http://schemas.openxmlformats.org/officeDocument/2006/relationships/hyperlink" Target="html/replays/CRUZBOT/00235-CRUZ_XELN.REP" TargetMode="External"/><Relationship Id="rId162" Type="http://schemas.openxmlformats.org/officeDocument/2006/relationships/hyperlink" Target="html/replays/ORITAKA/00403-ORIT_ZZZK.REP" TargetMode="External"/><Relationship Id="rId218" Type="http://schemas.openxmlformats.org/officeDocument/2006/relationships/hyperlink" Target="html/replays/ZZZKBOT/00266-ZZZK_LETA.REP" TargetMode="External"/><Relationship Id="rId425" Type="http://schemas.openxmlformats.org/officeDocument/2006/relationships/hyperlink" Target="html/replays/IRON/00282-IRON_CRUZ.REP" TargetMode="External"/><Relationship Id="rId467" Type="http://schemas.openxmlformats.org/officeDocument/2006/relationships/hyperlink" Target="html/replays/ICEBOT/00390-ICEB_IRON.REP" TargetMode="External"/><Relationship Id="rId632" Type="http://schemas.openxmlformats.org/officeDocument/2006/relationships/hyperlink" Target="html/replays/ZZZKBOT/00389-ZZZK_XELN.REP" TargetMode="External"/><Relationship Id="rId271" Type="http://schemas.openxmlformats.org/officeDocument/2006/relationships/hyperlink" Target="html/replays/ZZZKBOT/00131-ZZZK_LETA.REP" TargetMode="External"/><Relationship Id="rId24" Type="http://schemas.openxmlformats.org/officeDocument/2006/relationships/hyperlink" Target="html/replays/POSH-CORE/00050-POSH_LETA.REP" TargetMode="External"/><Relationship Id="rId66" Type="http://schemas.openxmlformats.org/officeDocument/2006/relationships/hyperlink" Target="html/replays/POSH-CORE/00182-POSH_XELN.REP" TargetMode="External"/><Relationship Id="rId131" Type="http://schemas.openxmlformats.org/officeDocument/2006/relationships/hyperlink" Target="html/replays/MEGABOT/00361-MEGA_POSH.REP" TargetMode="External"/><Relationship Id="rId327" Type="http://schemas.openxmlformats.org/officeDocument/2006/relationships/hyperlink" Target="html/replays/XELNAGA/00025-XELN_IRON.REP" TargetMode="External"/><Relationship Id="rId369" Type="http://schemas.openxmlformats.org/officeDocument/2006/relationships/hyperlink" Target="html/replays/ZZZKBOT/00128-ZZZK_IRON.REP" TargetMode="External"/><Relationship Id="rId534" Type="http://schemas.openxmlformats.org/officeDocument/2006/relationships/hyperlink" Target="html/replays/XELNAGA/00152-XELN_MEGA.REP" TargetMode="External"/><Relationship Id="rId576" Type="http://schemas.openxmlformats.org/officeDocument/2006/relationships/hyperlink" Target="html/replays/CIMEX/00253-CIME_XELN.REP" TargetMode="External"/><Relationship Id="rId173" Type="http://schemas.openxmlformats.org/officeDocument/2006/relationships/hyperlink" Target="html/replays/ZZZKBOT/00383-ZZZK_MEGA.REP" TargetMode="External"/><Relationship Id="rId229" Type="http://schemas.openxmlformats.org/officeDocument/2006/relationships/hyperlink" Target="html/replays/ZZZKBOT/00241-ZZZK_CRUZ.REP" TargetMode="External"/><Relationship Id="rId380" Type="http://schemas.openxmlformats.org/officeDocument/2006/relationships/hyperlink" Target="html/replays/ICEBOT/00165-ICEB_IRON.REP" TargetMode="External"/><Relationship Id="rId436" Type="http://schemas.openxmlformats.org/officeDocument/2006/relationships/hyperlink" Target="html/replays/ORITAKA/00306-ORIT_IRON.REP" TargetMode="External"/><Relationship Id="rId601" Type="http://schemas.openxmlformats.org/officeDocument/2006/relationships/hyperlink" Target="html/replays/CRUZBOT/00325-CRUZ_XELN.REP" TargetMode="External"/><Relationship Id="rId240" Type="http://schemas.openxmlformats.org/officeDocument/2006/relationships/hyperlink" Target="html/replays/XELNAGA/00209-XELN_ZZZK.REP" TargetMode="External"/><Relationship Id="rId478" Type="http://schemas.openxmlformats.org/officeDocument/2006/relationships/hyperlink" Target="html/replays/XELNAGA/00010-XELN_CRUZ.REP" TargetMode="External"/><Relationship Id="rId35" Type="http://schemas.openxmlformats.org/officeDocument/2006/relationships/hyperlink" Target="html/replays/ICEBOT/00093-ICEB_POSH.REP" TargetMode="External"/><Relationship Id="rId77" Type="http://schemas.openxmlformats.org/officeDocument/2006/relationships/hyperlink" Target="html/replays/CRUZBOT/00225-CRUZ_POSH.REP" TargetMode="External"/><Relationship Id="rId100" Type="http://schemas.openxmlformats.org/officeDocument/2006/relationships/hyperlink" Target="html/replays/POSH-CORE/00272-POSH_XELN.REP" TargetMode="External"/><Relationship Id="rId282" Type="http://schemas.openxmlformats.org/officeDocument/2006/relationships/hyperlink" Target="html/replays/POSH-CORE/00098-POSH_ZZZK.REP" TargetMode="External"/><Relationship Id="rId338" Type="http://schemas.openxmlformats.org/officeDocument/2006/relationships/hyperlink" Target="html/replays/IRON/00049-IRON_POSH.REP" TargetMode="External"/><Relationship Id="rId503" Type="http://schemas.openxmlformats.org/officeDocument/2006/relationships/hyperlink" Target="html/replays/XELNAGA/00070-XELN_IRON.REP" TargetMode="External"/><Relationship Id="rId545" Type="http://schemas.openxmlformats.org/officeDocument/2006/relationships/hyperlink" Target="html/replays/XELNAGA/00182-XELN_POSH.REP" TargetMode="External"/><Relationship Id="rId587" Type="http://schemas.openxmlformats.org/officeDocument/2006/relationships/hyperlink" Target="html/replays/ICEBOT/00294-ICEB_XELN.REP" TargetMode="External"/><Relationship Id="rId8" Type="http://schemas.openxmlformats.org/officeDocument/2006/relationships/hyperlink" Target="html/replays/POSH-CORE/00003-POSH_ICEB.REP" TargetMode="External"/><Relationship Id="rId142" Type="http://schemas.openxmlformats.org/officeDocument/2006/relationships/hyperlink" Target="html/replays/POSH-CORE/00367-POSH_CIME.REP" TargetMode="External"/><Relationship Id="rId184" Type="http://schemas.openxmlformats.org/officeDocument/2006/relationships/hyperlink" Target="html/replays/IRON/00353-IRON_ZZZK.REP" TargetMode="External"/><Relationship Id="rId391" Type="http://schemas.openxmlformats.org/officeDocument/2006/relationships/hyperlink" Target="html/replays/IRON/00192-IRON_CRUZ.REP" TargetMode="External"/><Relationship Id="rId405" Type="http://schemas.openxmlformats.org/officeDocument/2006/relationships/hyperlink" Target="html/replays/IRON/00229-IRON_POSH.REP" TargetMode="External"/><Relationship Id="rId447" Type="http://schemas.openxmlformats.org/officeDocument/2006/relationships/hyperlink" Target="html/replays/IRON/00340-IRON_XELN.REP" TargetMode="External"/><Relationship Id="rId612" Type="http://schemas.openxmlformats.org/officeDocument/2006/relationships/hyperlink" Target="html/replays/CIMEX/00343-CIME_XELN.REP" TargetMode="External"/><Relationship Id="rId251" Type="http://schemas.openxmlformats.org/officeDocument/2006/relationships/hyperlink" Target="html/replays/ZZZKBOT/00178-ZZZK_ORIT.REP" TargetMode="External"/><Relationship Id="rId489" Type="http://schemas.openxmlformats.org/officeDocument/2006/relationships/hyperlink" Target="html/replays/ORITAKA/00027-ORIT_XELN.REP" TargetMode="External"/><Relationship Id="rId46" Type="http://schemas.openxmlformats.org/officeDocument/2006/relationships/hyperlink" Target="html/replays/POSH-CORE/00135-POSH_CRUZ.REP" TargetMode="External"/><Relationship Id="rId293" Type="http://schemas.openxmlformats.org/officeDocument/2006/relationships/hyperlink" Target="html/replays/ZZZKBOT/00079-ZZZK_ICEB.REP" TargetMode="External"/><Relationship Id="rId307" Type="http://schemas.openxmlformats.org/officeDocument/2006/relationships/hyperlink" Target="html/replays/LETABOT/00041-LETA_ZZZK.REP" TargetMode="External"/><Relationship Id="rId349" Type="http://schemas.openxmlformats.org/officeDocument/2006/relationships/hyperlink" Target="html/replays/ORITAKA/00081-ORIT_IRON.REP" TargetMode="External"/><Relationship Id="rId514" Type="http://schemas.openxmlformats.org/officeDocument/2006/relationships/hyperlink" Target="html/replays/XELNAGA/00100-XELN_CRUZ.REP" TargetMode="External"/><Relationship Id="rId556" Type="http://schemas.openxmlformats.org/officeDocument/2006/relationships/hyperlink" Target="html/replays/XELNAGA/00207-XELN_ORIT.REP" TargetMode="External"/><Relationship Id="rId88" Type="http://schemas.openxmlformats.org/officeDocument/2006/relationships/hyperlink" Target="html/replays/POSH-CORE/00230-POSH_LETA.REP" TargetMode="External"/><Relationship Id="rId111" Type="http://schemas.openxmlformats.org/officeDocument/2006/relationships/hyperlink" Target="html/replays/CRUZBOT/00315-CRUZ_POSH.REP" TargetMode="External"/><Relationship Id="rId153" Type="http://schemas.openxmlformats.org/officeDocument/2006/relationships/hyperlink" Target="html/replays/ORITAKA/00096-ORIT_POSH.REP" TargetMode="External"/><Relationship Id="rId195" Type="http://schemas.openxmlformats.org/officeDocument/2006/relationships/hyperlink" Target="html/replays/ZZZKBOT/00323-ZZZK_POSH.REP" TargetMode="External"/><Relationship Id="rId209" Type="http://schemas.openxmlformats.org/officeDocument/2006/relationships/hyperlink" Target="html/replays/ZZZKBOT/00293-ZZZK_MEGA.REP" TargetMode="External"/><Relationship Id="rId360" Type="http://schemas.openxmlformats.org/officeDocument/2006/relationships/hyperlink" Target="html/replays/XELNAGA/00115-XELN_IRON.REP" TargetMode="External"/><Relationship Id="rId416" Type="http://schemas.openxmlformats.org/officeDocument/2006/relationships/hyperlink" Target="html/replays/LETABOT/00260-LETA_IRON.REP" TargetMode="External"/><Relationship Id="rId598" Type="http://schemas.openxmlformats.org/officeDocument/2006/relationships/hyperlink" Target="html/replays/XELNAGA/00317-XELN_POSH.REP" TargetMode="External"/><Relationship Id="rId220" Type="http://schemas.openxmlformats.org/officeDocument/2006/relationships/hyperlink" Target="html/replays/ZZZKBOT/00263-ZZZK_IRON.REP" TargetMode="External"/><Relationship Id="rId458" Type="http://schemas.openxmlformats.org/officeDocument/2006/relationships/hyperlink" Target="html/replays/IRON/00364-IRON_POSH.REP" TargetMode="External"/><Relationship Id="rId623" Type="http://schemas.openxmlformats.org/officeDocument/2006/relationships/hyperlink" Target="html/replays/ICEBOT/00384-ICEB_XELN.REP" TargetMode="External"/><Relationship Id="rId15" Type="http://schemas.openxmlformats.org/officeDocument/2006/relationships/hyperlink" Target="html/replays/CRUZBOT/00045-CRUZ_POSH.REP" TargetMode="External"/><Relationship Id="rId57" Type="http://schemas.openxmlformats.org/officeDocument/2006/relationships/hyperlink" Target="html/replays/CIMEX/00142-CIME_POSH.REP" TargetMode="External"/><Relationship Id="rId262" Type="http://schemas.openxmlformats.org/officeDocument/2006/relationships/hyperlink" Target="html/replays/CRUZBOT/00151-CRUZ_ZZZK.REP" TargetMode="External"/><Relationship Id="rId318" Type="http://schemas.openxmlformats.org/officeDocument/2006/relationships/hyperlink" Target="html/replays/POSH-CORE/00008-POSH_ZZZK.REP" TargetMode="External"/><Relationship Id="rId525" Type="http://schemas.openxmlformats.org/officeDocument/2006/relationships/hyperlink" Target="html/replays/ORITAKA/00117-ORIT_XELN.REP" TargetMode="External"/><Relationship Id="rId567" Type="http://schemas.openxmlformats.org/officeDocument/2006/relationships/hyperlink" Target="html/replays/MEGABOT/00242-MEGA_XELN.REP" TargetMode="External"/><Relationship Id="rId99" Type="http://schemas.openxmlformats.org/officeDocument/2006/relationships/hyperlink" Target="html/replays/XELNAGA/00272-XELN_POSH.REP" TargetMode="External"/><Relationship Id="rId122" Type="http://schemas.openxmlformats.org/officeDocument/2006/relationships/hyperlink" Target="html/replays/POSH-CORE/00320-POSH_LETA.REP" TargetMode="External"/><Relationship Id="rId164" Type="http://schemas.openxmlformats.org/officeDocument/2006/relationships/hyperlink" Target="html/replays/LETABOT/00401-LETA_ZZZK.REP" TargetMode="External"/><Relationship Id="rId371" Type="http://schemas.openxmlformats.org/officeDocument/2006/relationships/hyperlink" Target="html/replays/IRON/00139-IRON_POSH.REP" TargetMode="External"/><Relationship Id="rId427" Type="http://schemas.openxmlformats.org/officeDocument/2006/relationships/hyperlink" Target="html/replays/IRON/00289-IRON_MEGA.REP" TargetMode="External"/><Relationship Id="rId469" Type="http://schemas.openxmlformats.org/officeDocument/2006/relationships/hyperlink" Target="html/replays/LETABOT/00395-LETA_IRON.REP" TargetMode="External"/><Relationship Id="rId634" Type="http://schemas.openxmlformats.org/officeDocument/2006/relationships/printerSettings" Target="../printerSettings/printerSettings1.bin"/><Relationship Id="rId26" Type="http://schemas.openxmlformats.org/officeDocument/2006/relationships/hyperlink" Target="html/replays/POSH-CORE/00052-POSH_CIME.REP" TargetMode="External"/><Relationship Id="rId231" Type="http://schemas.openxmlformats.org/officeDocument/2006/relationships/hyperlink" Target="html/replays/ZZZKBOT/00233-ZZZK_POSH.REP" TargetMode="External"/><Relationship Id="rId273" Type="http://schemas.openxmlformats.org/officeDocument/2006/relationships/hyperlink" Target="html/replays/ZZZKBOT/00128-ZZZK_IRON.REP" TargetMode="External"/><Relationship Id="rId329" Type="http://schemas.openxmlformats.org/officeDocument/2006/relationships/hyperlink" Target="html/replays/ICEBOT/00030-ICEB_IRON.REP" TargetMode="External"/><Relationship Id="rId480" Type="http://schemas.openxmlformats.org/officeDocument/2006/relationships/hyperlink" Target="html/replays/MEGABOT/00017-MEGA_XELN.REP" TargetMode="External"/><Relationship Id="rId536" Type="http://schemas.openxmlformats.org/officeDocument/2006/relationships/hyperlink" Target="html/replays/XELNAGA/00160-XELN_IRON.REP" TargetMode="External"/><Relationship Id="rId68" Type="http://schemas.openxmlformats.org/officeDocument/2006/relationships/hyperlink" Target="html/replays/POSH-CORE/00183-POSH_ICEB.REP" TargetMode="External"/><Relationship Id="rId133" Type="http://schemas.openxmlformats.org/officeDocument/2006/relationships/hyperlink" Target="html/replays/XELNAGA/00362-XELN_POSH.REP" TargetMode="External"/><Relationship Id="rId175" Type="http://schemas.openxmlformats.org/officeDocument/2006/relationships/hyperlink" Target="html/replays/ZZZKBOT/00376-ZZZK_CRUZ.REP" TargetMode="External"/><Relationship Id="rId340" Type="http://schemas.openxmlformats.org/officeDocument/2006/relationships/hyperlink" Target="html/replays/IRON/00057-IRON_CRUZ.REP" TargetMode="External"/><Relationship Id="rId578" Type="http://schemas.openxmlformats.org/officeDocument/2006/relationships/hyperlink" Target="html/replays/ZZZKBOT/00254-ZZZK_XELN.REP" TargetMode="External"/><Relationship Id="rId200" Type="http://schemas.openxmlformats.org/officeDocument/2006/relationships/hyperlink" Target="html/replays/ZZZKBOT/00311-ZZZK_LETA.REP" TargetMode="External"/><Relationship Id="rId382" Type="http://schemas.openxmlformats.org/officeDocument/2006/relationships/hyperlink" Target="html/replays/LETABOT/00170-LETA_IRON.REP" TargetMode="External"/><Relationship Id="rId438" Type="http://schemas.openxmlformats.org/officeDocument/2006/relationships/hyperlink" Target="html/replays/CIMEX/00307-CIME_IRON.REP" TargetMode="External"/><Relationship Id="rId603" Type="http://schemas.openxmlformats.org/officeDocument/2006/relationships/hyperlink" Target="html/replays/MEGABOT/00332-MEGA_XELN.REP" TargetMode="External"/><Relationship Id="rId242" Type="http://schemas.openxmlformats.org/officeDocument/2006/relationships/hyperlink" Target="html/replays/MEGABOT/00203-MEGA_ZZZK.REP" TargetMode="External"/><Relationship Id="rId284" Type="http://schemas.openxmlformats.org/officeDocument/2006/relationships/hyperlink" Target="html/replays/CIMEX/00089-CIME_ZZZK.REP" TargetMode="External"/><Relationship Id="rId491" Type="http://schemas.openxmlformats.org/officeDocument/2006/relationships/hyperlink" Target="html/replays/CIMEX/00028-CIME_XELN.REP" TargetMode="External"/><Relationship Id="rId505" Type="http://schemas.openxmlformats.org/officeDocument/2006/relationships/hyperlink" Target="html/replays/XELNAGA/00071-XELN_LETA.REP" TargetMode="External"/><Relationship Id="rId37" Type="http://schemas.openxmlformats.org/officeDocument/2006/relationships/hyperlink" Target="html/replays/IRON/00094-IRON_POSH.REP" TargetMode="External"/><Relationship Id="rId79" Type="http://schemas.openxmlformats.org/officeDocument/2006/relationships/hyperlink" Target="html/replays/MEGABOT/00226-MEGA_POSH.REP" TargetMode="External"/><Relationship Id="rId102" Type="http://schemas.openxmlformats.org/officeDocument/2006/relationships/hyperlink" Target="html/replays/POSH-CORE/00273-POSH_ICEB.REP" TargetMode="External"/><Relationship Id="rId144" Type="http://schemas.openxmlformats.org/officeDocument/2006/relationships/hyperlink" Target="html/replays/POSH-CORE/00368-POSH_ZZZK.REP" TargetMode="External"/><Relationship Id="rId547" Type="http://schemas.openxmlformats.org/officeDocument/2006/relationships/hyperlink" Target="html/replays/XELNAGA/00190-XELN_CRUZ.REP" TargetMode="External"/><Relationship Id="rId589" Type="http://schemas.openxmlformats.org/officeDocument/2006/relationships/hyperlink" Target="html/replays/XELNAGA/00295-XELN_IRON.REP" TargetMode="External"/><Relationship Id="rId90" Type="http://schemas.openxmlformats.org/officeDocument/2006/relationships/hyperlink" Target="html/replays/POSH-CORE/00231-POSH_ORIT.REP" TargetMode="External"/><Relationship Id="rId186" Type="http://schemas.openxmlformats.org/officeDocument/2006/relationships/hyperlink" Target="html/replays/ICEBOT/00349-ICEB_ZZZK.REP" TargetMode="External"/><Relationship Id="rId351" Type="http://schemas.openxmlformats.org/officeDocument/2006/relationships/hyperlink" Target="html/replays/CIMEX/00082-CIME_IRON.REP" TargetMode="External"/><Relationship Id="rId393" Type="http://schemas.openxmlformats.org/officeDocument/2006/relationships/hyperlink" Target="html/replays/MEGABOT/00199-MEGA_IRON.REP" TargetMode="External"/><Relationship Id="rId407" Type="http://schemas.openxmlformats.org/officeDocument/2006/relationships/hyperlink" Target="html/replays/IRON/00237-IRON_CRUZ.REP" TargetMode="External"/><Relationship Id="rId449" Type="http://schemas.openxmlformats.org/officeDocument/2006/relationships/hyperlink" Target="html/replays/IRON/00345-IRON_ICEB.REP" TargetMode="External"/><Relationship Id="rId614" Type="http://schemas.openxmlformats.org/officeDocument/2006/relationships/hyperlink" Target="html/replays/ZZZKBOT/00344-ZZZK_XELN.REP" TargetMode="External"/><Relationship Id="rId211" Type="http://schemas.openxmlformats.org/officeDocument/2006/relationships/hyperlink" Target="html/replays/ZZZKBOT/00286-ZZZK_CRUZ.REP" TargetMode="External"/><Relationship Id="rId253" Type="http://schemas.openxmlformats.org/officeDocument/2006/relationships/hyperlink" Target="html/replays/LETABOT/00176-LETA_ZZZK.REP" TargetMode="External"/><Relationship Id="rId295" Type="http://schemas.openxmlformats.org/officeDocument/2006/relationships/hyperlink" Target="html/replays/ZZZKBOT/00074-ZZZK_XELN.REP" TargetMode="External"/><Relationship Id="rId309" Type="http://schemas.openxmlformats.org/officeDocument/2006/relationships/hyperlink" Target="html/replays/ZZZKBOT/00038-ZZZK_IRON.REP" TargetMode="External"/><Relationship Id="rId460" Type="http://schemas.openxmlformats.org/officeDocument/2006/relationships/hyperlink" Target="html/replays/IRON/00372-IRON_CRUZ.REP" TargetMode="External"/><Relationship Id="rId516" Type="http://schemas.openxmlformats.org/officeDocument/2006/relationships/hyperlink" Target="html/replays/MEGABOT/00107-MEGA_XELN.REP" TargetMode="External"/><Relationship Id="rId48" Type="http://schemas.openxmlformats.org/officeDocument/2006/relationships/hyperlink" Target="html/replays/POSH-CORE/00136-POSH_MEGA.REP" TargetMode="External"/><Relationship Id="rId113" Type="http://schemas.openxmlformats.org/officeDocument/2006/relationships/hyperlink" Target="html/replays/MEGABOT/00316-MEGA_POSH.REP" TargetMode="External"/><Relationship Id="rId320" Type="http://schemas.openxmlformats.org/officeDocument/2006/relationships/hyperlink" Target="html/replays/IRON/00004-IRON_POSH.REP" TargetMode="External"/><Relationship Id="rId558" Type="http://schemas.openxmlformats.org/officeDocument/2006/relationships/hyperlink" Target="html/replays/CIMEX/00208-CIME_XELN.REP" TargetMode="External"/><Relationship Id="rId155" Type="http://schemas.openxmlformats.org/officeDocument/2006/relationships/hyperlink" Target="html/replays/ORITAKA/00141-ORIT_POSH.REP" TargetMode="External"/><Relationship Id="rId197" Type="http://schemas.openxmlformats.org/officeDocument/2006/relationships/hyperlink" Target="html/replays/ZZZKBOT/00314-ZZZK_CIME.REP" TargetMode="External"/><Relationship Id="rId362" Type="http://schemas.openxmlformats.org/officeDocument/2006/relationships/hyperlink" Target="html/replays/ICEBOT/00120-ICEB_IRON.REP" TargetMode="External"/><Relationship Id="rId418" Type="http://schemas.openxmlformats.org/officeDocument/2006/relationships/hyperlink" Target="html/replays/ORITAKA/00261-ORIT_IRON.REP" TargetMode="External"/><Relationship Id="rId625" Type="http://schemas.openxmlformats.org/officeDocument/2006/relationships/hyperlink" Target="html/replays/XELNAGA/00385-XELN_IRON.REP" TargetMode="External"/><Relationship Id="rId222" Type="http://schemas.openxmlformats.org/officeDocument/2006/relationships/hyperlink" Target="html/replays/ICEBOT/00259-ICEB_ZZZK.REP" TargetMode="External"/><Relationship Id="rId264" Type="http://schemas.openxmlformats.org/officeDocument/2006/relationships/hyperlink" Target="html/replays/POSH-CORE/00143-POSH_ZZZK.REP" TargetMode="External"/><Relationship Id="rId471" Type="http://schemas.openxmlformats.org/officeDocument/2006/relationships/hyperlink" Target="html/replays/ORITAKA/00396-ORIT_IRON.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8A81-C279-40E8-A672-2309C37F83C5}">
  <sheetPr filterMode="1"/>
  <dimension ref="A1:CE182"/>
  <sheetViews>
    <sheetView tabSelected="1" topLeftCell="A164" zoomScale="160" zoomScaleNormal="160" workbookViewId="0">
      <selection activeCell="E186" sqref="E186"/>
    </sheetView>
  </sheetViews>
  <sheetFormatPr defaultRowHeight="15" x14ac:dyDescent="0.25"/>
  <cols>
    <col min="1" max="1" width="14" customWidth="1"/>
    <col min="2" max="2" width="11" style="60" customWidth="1"/>
    <col min="3" max="3" width="12" style="60" customWidth="1"/>
    <col min="4" max="4" width="10.140625" customWidth="1"/>
    <col min="5" max="5" width="10.42578125" customWidth="1"/>
    <col min="6" max="6" width="12.28515625" customWidth="1"/>
    <col min="7" max="7" width="16.85546875" customWidth="1"/>
    <col min="8" max="8" width="11.85546875" customWidth="1"/>
    <col min="9" max="9" width="17.42578125" customWidth="1"/>
    <col min="10" max="10" width="19.5703125" customWidth="1"/>
    <col min="11" max="11" width="12" bestFit="1" customWidth="1"/>
    <col min="12" max="12" width="14.5703125" customWidth="1"/>
    <col min="18" max="19" width="11" bestFit="1" customWidth="1"/>
    <col min="20" max="20" width="11.5703125" customWidth="1"/>
    <col min="21" max="21" width="11.5703125" bestFit="1" customWidth="1"/>
    <col min="22" max="22" width="15" customWidth="1"/>
    <col min="23" max="23" width="14.140625" bestFit="1" customWidth="1"/>
    <col min="26" max="26" width="12.7109375" bestFit="1" customWidth="1"/>
  </cols>
  <sheetData>
    <row r="1" spans="1:66" ht="15.75" thickBot="1" x14ac:dyDescent="0.3">
      <c r="A1" s="1"/>
      <c r="B1" s="52"/>
      <c r="C1" s="5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V1" s="4" t="s">
        <v>68</v>
      </c>
      <c r="W1" s="4" t="s">
        <v>69</v>
      </c>
      <c r="X1" s="4" t="s">
        <v>70</v>
      </c>
      <c r="Y1" s="4" t="s">
        <v>71</v>
      </c>
      <c r="Z1" s="4" t="s">
        <v>72</v>
      </c>
      <c r="AA1" s="4" t="s">
        <v>73</v>
      </c>
      <c r="AB1" s="4" t="s">
        <v>74</v>
      </c>
      <c r="AC1" s="4" t="s">
        <v>3</v>
      </c>
      <c r="AD1" s="4" t="s">
        <v>4</v>
      </c>
    </row>
    <row r="2" spans="1:66" x14ac:dyDescent="0.25">
      <c r="A2" s="2"/>
      <c r="B2" s="53"/>
      <c r="C2" s="53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V2" s="5" t="s">
        <v>39</v>
      </c>
      <c r="W2" s="6">
        <v>1800</v>
      </c>
      <c r="X2" s="6">
        <v>1574</v>
      </c>
      <c r="Y2" s="6">
        <v>226</v>
      </c>
      <c r="Z2" s="14">
        <v>87.44</v>
      </c>
      <c r="AA2" s="7">
        <v>0.5180555555555556</v>
      </c>
      <c r="AB2" s="6">
        <v>6</v>
      </c>
      <c r="AC2" s="6">
        <v>5</v>
      </c>
      <c r="AD2" s="6">
        <v>4</v>
      </c>
    </row>
    <row r="3" spans="1:66" x14ac:dyDescent="0.25">
      <c r="A3" s="2"/>
      <c r="B3" s="53"/>
      <c r="C3" s="53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s="8" t="s">
        <v>55</v>
      </c>
      <c r="W3" s="6">
        <v>1799</v>
      </c>
      <c r="X3" s="6">
        <v>1530</v>
      </c>
      <c r="Y3" s="6">
        <v>269</v>
      </c>
      <c r="Z3" s="14">
        <v>85.05</v>
      </c>
      <c r="AA3" s="7">
        <v>0.28125</v>
      </c>
      <c r="AB3" s="6">
        <v>3</v>
      </c>
      <c r="AC3" s="6">
        <v>0</v>
      </c>
      <c r="AD3" s="6">
        <v>0</v>
      </c>
    </row>
    <row r="4" spans="1:66" x14ac:dyDescent="0.25">
      <c r="A4" s="2"/>
      <c r="B4" s="53"/>
      <c r="C4" s="53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V4" s="8" t="s">
        <v>53</v>
      </c>
      <c r="W4" s="6">
        <v>1799</v>
      </c>
      <c r="X4" s="6">
        <v>1488</v>
      </c>
      <c r="Y4" s="6">
        <v>311</v>
      </c>
      <c r="Z4" s="14">
        <v>82.71</v>
      </c>
      <c r="AA4" s="7">
        <v>0.52847222222222223</v>
      </c>
      <c r="AB4" s="6">
        <v>0</v>
      </c>
      <c r="AC4" s="6">
        <v>0</v>
      </c>
      <c r="AD4" s="6">
        <v>0</v>
      </c>
    </row>
    <row r="5" spans="1:66" x14ac:dyDescent="0.25">
      <c r="A5" s="2"/>
      <c r="B5" s="53"/>
      <c r="C5" s="53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V5" s="5" t="s">
        <v>40</v>
      </c>
      <c r="W5" s="6">
        <v>1796</v>
      </c>
      <c r="X5" s="6">
        <v>1329</v>
      </c>
      <c r="Y5" s="6">
        <v>467</v>
      </c>
      <c r="Z5" s="14">
        <v>74</v>
      </c>
      <c r="AA5" s="7">
        <v>0.60138888888888886</v>
      </c>
      <c r="AB5" s="6">
        <v>43</v>
      </c>
      <c r="AC5" s="6">
        <v>0</v>
      </c>
      <c r="AD5" s="6">
        <v>2</v>
      </c>
    </row>
    <row r="6" spans="1:66" x14ac:dyDescent="0.25">
      <c r="A6" s="2"/>
      <c r="B6" s="53"/>
      <c r="C6" s="53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V6" s="9" t="s">
        <v>21</v>
      </c>
      <c r="W6" s="6">
        <v>1800</v>
      </c>
      <c r="X6" s="6">
        <v>1267</v>
      </c>
      <c r="Y6" s="6">
        <v>533</v>
      </c>
      <c r="Z6" s="14">
        <v>70.39</v>
      </c>
      <c r="AA6" s="7">
        <v>0.42569444444444443</v>
      </c>
      <c r="AB6" s="6">
        <v>29</v>
      </c>
      <c r="AC6" s="6">
        <v>1</v>
      </c>
      <c r="AD6" s="6">
        <v>7</v>
      </c>
    </row>
    <row r="7" spans="1:66" x14ac:dyDescent="0.25">
      <c r="A7" s="2"/>
      <c r="B7" s="53"/>
      <c r="C7" s="53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V7" s="10" t="s">
        <v>35</v>
      </c>
      <c r="W7" s="6">
        <v>1799</v>
      </c>
      <c r="X7" s="6">
        <v>1161</v>
      </c>
      <c r="Y7" s="6">
        <v>638</v>
      </c>
      <c r="Z7" s="14">
        <v>64.540000000000006</v>
      </c>
      <c r="AA7" s="7">
        <v>0.70763888888888893</v>
      </c>
      <c r="AB7" s="6">
        <v>3</v>
      </c>
      <c r="AC7" s="6">
        <v>57</v>
      </c>
      <c r="AD7" s="6">
        <v>73</v>
      </c>
    </row>
    <row r="8" spans="1:66" x14ac:dyDescent="0.25">
      <c r="A8" s="2"/>
      <c r="B8" s="53"/>
      <c r="C8" s="53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8" t="s">
        <v>52</v>
      </c>
      <c r="W8" s="6">
        <v>1786</v>
      </c>
      <c r="X8" s="6">
        <v>1106</v>
      </c>
      <c r="Y8" s="6">
        <v>680</v>
      </c>
      <c r="Z8" s="14">
        <v>61.93</v>
      </c>
      <c r="AA8" s="7">
        <v>0.64027777777777783</v>
      </c>
      <c r="AB8" s="6">
        <v>14</v>
      </c>
      <c r="AC8" s="6">
        <v>1</v>
      </c>
      <c r="AD8" s="6">
        <v>27</v>
      </c>
      <c r="AW8" s="39"/>
      <c r="AX8" s="40"/>
      <c r="AY8" s="40"/>
      <c r="AZ8" s="39"/>
      <c r="BA8" s="39"/>
      <c r="BB8" s="39"/>
      <c r="BC8" s="41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</row>
    <row r="9" spans="1:66" x14ac:dyDescent="0.25">
      <c r="A9" s="2"/>
      <c r="B9" s="53"/>
      <c r="C9" s="53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10" t="s">
        <v>22</v>
      </c>
      <c r="W9" s="6">
        <v>1800</v>
      </c>
      <c r="X9" s="6">
        <v>1102</v>
      </c>
      <c r="Y9" s="6">
        <v>698</v>
      </c>
      <c r="Z9" s="14">
        <v>61.22</v>
      </c>
      <c r="AA9" s="7">
        <v>0.57708333333333328</v>
      </c>
      <c r="AB9" s="6">
        <v>35</v>
      </c>
      <c r="AC9" s="6">
        <v>0</v>
      </c>
      <c r="AD9" s="6">
        <v>0</v>
      </c>
      <c r="AW9" s="39"/>
      <c r="AX9" s="40"/>
      <c r="AY9" s="40"/>
      <c r="AZ9" s="39"/>
      <c r="BA9" s="39"/>
      <c r="BB9" s="39"/>
      <c r="BC9" s="41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</row>
    <row r="10" spans="1:66" x14ac:dyDescent="0.25">
      <c r="A10" s="2"/>
      <c r="B10" s="53"/>
      <c r="C10" s="53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10" t="s">
        <v>27</v>
      </c>
      <c r="W10" s="6">
        <v>1799</v>
      </c>
      <c r="X10" s="6">
        <v>1051</v>
      </c>
      <c r="Y10" s="6">
        <v>748</v>
      </c>
      <c r="Z10" s="14">
        <v>58.42</v>
      </c>
      <c r="AA10" s="7">
        <v>0.51736111111111105</v>
      </c>
      <c r="AB10" s="6">
        <v>25</v>
      </c>
      <c r="AC10" s="6">
        <v>177</v>
      </c>
      <c r="AD10" s="6">
        <v>128</v>
      </c>
      <c r="AW10" s="39"/>
      <c r="AX10" s="40"/>
      <c r="AY10" s="40"/>
      <c r="AZ10" s="39"/>
      <c r="BA10" s="39"/>
      <c r="BB10" s="39"/>
      <c r="BC10" s="41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</row>
    <row r="11" spans="1:66" x14ac:dyDescent="0.25">
      <c r="A11" s="2"/>
      <c r="B11" s="53"/>
      <c r="C11" s="53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5" t="s">
        <v>37</v>
      </c>
      <c r="W11" s="6">
        <v>1797</v>
      </c>
      <c r="X11" s="6">
        <v>1032</v>
      </c>
      <c r="Y11" s="6">
        <v>765</v>
      </c>
      <c r="Z11" s="14">
        <v>57.43</v>
      </c>
      <c r="AA11" s="7">
        <v>0.62222222222222223</v>
      </c>
      <c r="AB11" s="6">
        <v>13</v>
      </c>
      <c r="AC11" s="6">
        <v>42</v>
      </c>
      <c r="AD11" s="6">
        <v>2</v>
      </c>
      <c r="AW11" s="39"/>
      <c r="AX11" s="40"/>
      <c r="AY11" s="40"/>
      <c r="AZ11" s="39"/>
      <c r="BA11" s="39"/>
      <c r="BB11" s="39"/>
      <c r="BC11" s="41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</row>
    <row r="12" spans="1:66" x14ac:dyDescent="0.25">
      <c r="A12" s="2"/>
      <c r="B12" s="53"/>
      <c r="C12" s="53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8" t="s">
        <v>50</v>
      </c>
      <c r="W12" s="6">
        <v>1799</v>
      </c>
      <c r="X12" s="6">
        <v>1030</v>
      </c>
      <c r="Y12" s="6">
        <v>769</v>
      </c>
      <c r="Z12" s="14">
        <v>57.25</v>
      </c>
      <c r="AA12" s="7">
        <v>0.49027777777777781</v>
      </c>
      <c r="AB12" s="6">
        <v>3</v>
      </c>
      <c r="AC12" s="6">
        <v>0</v>
      </c>
      <c r="AD12" s="6">
        <v>77</v>
      </c>
      <c r="AW12" s="39"/>
      <c r="AX12" s="40"/>
      <c r="AY12" s="40"/>
      <c r="AZ12" s="39"/>
      <c r="BA12" s="39"/>
      <c r="BB12" s="39"/>
      <c r="BC12" s="41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</row>
    <row r="13" spans="1:66" x14ac:dyDescent="0.25">
      <c r="A13" s="2"/>
      <c r="B13" s="53"/>
      <c r="C13" s="53"/>
      <c r="D13" s="2"/>
      <c r="E13" s="2"/>
      <c r="F13" s="2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V13" s="10" t="s">
        <v>33</v>
      </c>
      <c r="W13" s="6">
        <v>1799</v>
      </c>
      <c r="X13" s="6">
        <v>1025</v>
      </c>
      <c r="Y13" s="6">
        <v>774</v>
      </c>
      <c r="Z13" s="14">
        <v>56.98</v>
      </c>
      <c r="AA13" s="7">
        <v>0.63541666666666663</v>
      </c>
      <c r="AB13" s="6">
        <v>59</v>
      </c>
      <c r="AC13" s="6">
        <v>121</v>
      </c>
      <c r="AD13" s="6">
        <v>0</v>
      </c>
      <c r="AW13" s="39"/>
      <c r="AX13" s="40"/>
      <c r="AY13" s="40"/>
      <c r="AZ13" s="39"/>
      <c r="BA13" s="39"/>
      <c r="BB13" s="39"/>
      <c r="BC13" s="41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x14ac:dyDescent="0.25">
      <c r="A14" s="2"/>
      <c r="B14" s="53"/>
      <c r="C14" s="53"/>
      <c r="D14" s="2"/>
      <c r="E14" s="2"/>
      <c r="F14" s="2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V14" s="10" t="s">
        <v>31</v>
      </c>
      <c r="W14" s="6">
        <v>1799</v>
      </c>
      <c r="X14" s="6">
        <v>990</v>
      </c>
      <c r="Y14" s="6">
        <v>809</v>
      </c>
      <c r="Z14" s="14">
        <v>55.03</v>
      </c>
      <c r="AA14" s="7">
        <v>0.47291666666666665</v>
      </c>
      <c r="AB14" s="6">
        <v>20</v>
      </c>
      <c r="AC14" s="6">
        <v>0</v>
      </c>
      <c r="AD14" s="6">
        <v>4</v>
      </c>
      <c r="AW14" s="39"/>
      <c r="AX14" s="40"/>
      <c r="AY14" s="40"/>
      <c r="AZ14" s="39"/>
      <c r="BA14" s="39"/>
      <c r="BB14" s="39"/>
      <c r="BC14" s="41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</row>
    <row r="15" spans="1:66" x14ac:dyDescent="0.25">
      <c r="A15" s="2"/>
      <c r="B15" s="53"/>
      <c r="C15" s="53"/>
      <c r="D15" s="2"/>
      <c r="E15" s="2"/>
      <c r="F15" s="2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V15" s="8" t="s">
        <v>48</v>
      </c>
      <c r="W15" s="6">
        <v>1799</v>
      </c>
      <c r="X15" s="6">
        <v>765</v>
      </c>
      <c r="Y15" s="6">
        <v>1034</v>
      </c>
      <c r="Z15" s="14">
        <v>42.52</v>
      </c>
      <c r="AA15" s="7">
        <v>0.64652777777777781</v>
      </c>
      <c r="AB15" s="6">
        <v>16</v>
      </c>
      <c r="AC15" s="6">
        <v>0</v>
      </c>
      <c r="AD15" s="6">
        <v>0</v>
      </c>
      <c r="AW15" s="39"/>
      <c r="AX15" s="40"/>
      <c r="AY15" s="40"/>
      <c r="AZ15" s="39"/>
      <c r="BA15" s="39"/>
      <c r="BB15" s="39"/>
      <c r="BC15" s="41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</row>
    <row r="16" spans="1:66" x14ac:dyDescent="0.25">
      <c r="A16" s="2"/>
      <c r="B16" s="53"/>
      <c r="C16" s="53"/>
      <c r="D16" s="2"/>
      <c r="E16" s="2"/>
      <c r="F16" s="2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10" t="s">
        <v>29</v>
      </c>
      <c r="W16" s="6">
        <v>1799</v>
      </c>
      <c r="X16" s="6">
        <v>494</v>
      </c>
      <c r="Y16" s="6">
        <v>1305</v>
      </c>
      <c r="Z16" s="14">
        <v>27.46</v>
      </c>
      <c r="AA16" s="7">
        <v>0.52361111111111114</v>
      </c>
      <c r="AB16" s="6">
        <v>28</v>
      </c>
      <c r="AC16" s="6">
        <v>266</v>
      </c>
      <c r="AD16" s="6">
        <v>116</v>
      </c>
      <c r="AW16" s="39"/>
      <c r="AX16" s="40"/>
      <c r="AY16" s="40"/>
      <c r="AZ16" s="39"/>
      <c r="BA16" s="39"/>
      <c r="BB16" s="39"/>
      <c r="BC16" s="41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x14ac:dyDescent="0.25">
      <c r="A17" s="2"/>
      <c r="B17" s="53"/>
      <c r="C17" s="53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V17" s="5" t="s">
        <v>45</v>
      </c>
      <c r="W17" s="6">
        <v>1800</v>
      </c>
      <c r="X17" s="6">
        <v>493</v>
      </c>
      <c r="Y17" s="6">
        <v>1307</v>
      </c>
      <c r="Z17" s="14">
        <v>27.39</v>
      </c>
      <c r="AA17" s="7">
        <v>0.58819444444444446</v>
      </c>
      <c r="AB17" s="6">
        <v>39</v>
      </c>
      <c r="AC17" s="6">
        <v>42</v>
      </c>
      <c r="AD17" s="6">
        <v>1</v>
      </c>
      <c r="AW17" s="39"/>
      <c r="AX17" s="40"/>
      <c r="AY17" s="40"/>
      <c r="AZ17" s="39"/>
      <c r="BA17" s="39"/>
      <c r="BB17" s="39"/>
      <c r="BC17" s="41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x14ac:dyDescent="0.25">
      <c r="A18" s="2"/>
      <c r="B18" s="53"/>
      <c r="C18" s="53"/>
      <c r="D18" s="2"/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5" t="s">
        <v>43</v>
      </c>
      <c r="W18" s="6">
        <v>1799</v>
      </c>
      <c r="X18" s="6">
        <v>404</v>
      </c>
      <c r="Y18" s="6">
        <v>1395</v>
      </c>
      <c r="Z18" s="14">
        <v>22.46</v>
      </c>
      <c r="AA18" s="7">
        <v>0.7006944444444444</v>
      </c>
      <c r="AB18" s="6">
        <v>73</v>
      </c>
      <c r="AC18" s="6">
        <v>2</v>
      </c>
      <c r="AD18" s="6">
        <v>9</v>
      </c>
      <c r="AW18" s="39"/>
      <c r="AX18" s="40"/>
      <c r="AY18" s="40"/>
      <c r="AZ18" s="39"/>
      <c r="BA18" s="39"/>
      <c r="BB18" s="39"/>
      <c r="BC18" s="41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</row>
    <row r="19" spans="1:66" x14ac:dyDescent="0.25">
      <c r="A19" s="2"/>
      <c r="B19" s="53"/>
      <c r="C19" s="53"/>
      <c r="D19" s="2"/>
      <c r="E19" s="2"/>
      <c r="F19" s="2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8" t="s">
        <v>47</v>
      </c>
      <c r="W19" s="6">
        <v>1800</v>
      </c>
      <c r="X19" s="6">
        <v>369</v>
      </c>
      <c r="Y19" s="6">
        <v>1431</v>
      </c>
      <c r="Z19" s="14">
        <v>20.5</v>
      </c>
      <c r="AA19" s="7">
        <v>0.61388888888888882</v>
      </c>
      <c r="AB19" s="6">
        <v>83</v>
      </c>
      <c r="AC19" s="6">
        <v>549</v>
      </c>
      <c r="AD19" s="6">
        <v>17</v>
      </c>
      <c r="AW19" s="39"/>
      <c r="AX19" s="40"/>
      <c r="AY19" s="40"/>
      <c r="AZ19" s="39"/>
      <c r="BA19" s="39"/>
      <c r="BB19" s="39"/>
      <c r="BC19" s="41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</row>
    <row r="20" spans="1:66" x14ac:dyDescent="0.25">
      <c r="A20" s="2"/>
      <c r="B20" s="53"/>
      <c r="C20" s="53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V20" s="5" t="s">
        <v>42</v>
      </c>
      <c r="W20" s="6">
        <v>1799</v>
      </c>
      <c r="X20" s="6">
        <v>351</v>
      </c>
      <c r="Y20" s="6">
        <v>1448</v>
      </c>
      <c r="Z20" s="14">
        <v>19.510000000000002</v>
      </c>
      <c r="AA20" s="7">
        <v>0.6</v>
      </c>
      <c r="AB20" s="6">
        <v>81</v>
      </c>
      <c r="AC20" s="6">
        <v>0</v>
      </c>
      <c r="AD20" s="6">
        <v>0</v>
      </c>
      <c r="AW20" s="39"/>
      <c r="AX20" s="40"/>
      <c r="AY20" s="40"/>
      <c r="AZ20" s="39"/>
      <c r="BA20" s="39"/>
      <c r="BB20" s="39"/>
      <c r="BC20" s="41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</row>
    <row r="21" spans="1:66" x14ac:dyDescent="0.25">
      <c r="A21" s="2"/>
      <c r="B21" s="53"/>
      <c r="C21" s="53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10" t="s">
        <v>25</v>
      </c>
      <c r="W21" s="6">
        <v>1797</v>
      </c>
      <c r="X21" s="6">
        <v>301</v>
      </c>
      <c r="Y21" s="6">
        <v>1496</v>
      </c>
      <c r="Z21" s="14">
        <v>16.75</v>
      </c>
      <c r="AA21" s="7">
        <v>0.66736111111111107</v>
      </c>
      <c r="AB21" s="6">
        <v>101</v>
      </c>
      <c r="AC21" s="6">
        <v>0</v>
      </c>
      <c r="AD21" s="6">
        <v>37</v>
      </c>
      <c r="AW21" s="39"/>
      <c r="AX21" s="40"/>
      <c r="AY21" s="40"/>
      <c r="AZ21" s="39"/>
      <c r="BA21" s="39"/>
      <c r="BB21" s="39"/>
      <c r="BC21" s="41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</row>
    <row r="22" spans="1:66" x14ac:dyDescent="0.25">
      <c r="A22" s="2"/>
      <c r="B22" s="53"/>
      <c r="C22" s="53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5" t="s">
        <v>46</v>
      </c>
      <c r="W22" s="6">
        <v>1799</v>
      </c>
      <c r="X22" s="6">
        <v>20</v>
      </c>
      <c r="Y22" s="6">
        <v>1779</v>
      </c>
      <c r="Z22" s="14">
        <v>1.1100000000000001</v>
      </c>
      <c r="AA22" s="7">
        <v>0.3430555555555555</v>
      </c>
      <c r="AB22" s="6">
        <v>32</v>
      </c>
      <c r="AC22" s="6">
        <v>0</v>
      </c>
      <c r="AD22" s="6">
        <v>0</v>
      </c>
      <c r="AW22" s="39"/>
      <c r="AX22" s="40"/>
      <c r="AY22" s="40"/>
      <c r="AZ22" s="39"/>
      <c r="BA22" s="39"/>
      <c r="BB22" s="39"/>
      <c r="BC22" s="41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</row>
    <row r="23" spans="1:66" x14ac:dyDescent="0.25">
      <c r="A23" s="2"/>
      <c r="B23" s="53"/>
      <c r="C23" s="53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V23" s="11" t="s">
        <v>75</v>
      </c>
      <c r="W23" s="12">
        <v>18882</v>
      </c>
      <c r="X23" s="12">
        <v>18882</v>
      </c>
      <c r="Y23" s="12">
        <v>18882</v>
      </c>
      <c r="Z23" s="15">
        <f>SUM(Z2:Z22)/20</f>
        <v>52.504499999999993</v>
      </c>
      <c r="AA23" s="13">
        <v>0.55694444444444446</v>
      </c>
      <c r="AB23" s="12">
        <v>353</v>
      </c>
      <c r="AC23" s="12">
        <v>1263</v>
      </c>
      <c r="AD23" s="12">
        <v>504</v>
      </c>
      <c r="AW23" s="2"/>
      <c r="AX23" s="2"/>
      <c r="AY23" s="2"/>
      <c r="AZ23" s="2"/>
      <c r="BA23" s="2"/>
      <c r="BB23" s="2"/>
      <c r="BC23" s="3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x14ac:dyDescent="0.25">
      <c r="A24" s="2"/>
      <c r="B24" s="53"/>
      <c r="C24" s="53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AW24" s="2"/>
      <c r="AX24" s="2"/>
      <c r="AY24" s="2"/>
      <c r="AZ24" s="2"/>
      <c r="BA24" s="2"/>
      <c r="BB24" s="2"/>
      <c r="BC24" s="3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ht="21.75" thickBot="1" x14ac:dyDescent="0.3">
      <c r="A25" s="2"/>
      <c r="B25" s="53"/>
      <c r="C25" s="53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V25" s="16" t="s">
        <v>68</v>
      </c>
      <c r="W25" s="17" t="s">
        <v>69</v>
      </c>
      <c r="X25" s="17" t="s">
        <v>70</v>
      </c>
      <c r="Y25" s="17" t="s">
        <v>71</v>
      </c>
      <c r="Z25" s="17" t="s">
        <v>72</v>
      </c>
      <c r="AA25" s="17" t="s">
        <v>73</v>
      </c>
      <c r="AB25" s="17" t="s">
        <v>76</v>
      </c>
      <c r="AC25" s="17" t="s">
        <v>3</v>
      </c>
      <c r="AD25" s="18" t="s">
        <v>77</v>
      </c>
      <c r="AW25" s="2"/>
      <c r="AX25" s="2"/>
      <c r="AY25" s="2"/>
      <c r="AZ25" s="2"/>
      <c r="BA25" s="2"/>
      <c r="BB25" s="2"/>
      <c r="BC25" s="3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x14ac:dyDescent="0.25">
      <c r="A26" s="2"/>
      <c r="B26" s="53"/>
      <c r="C26" s="53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V26" s="21" t="s">
        <v>55</v>
      </c>
      <c r="W26" s="22">
        <v>80</v>
      </c>
      <c r="X26" s="22">
        <v>73</v>
      </c>
      <c r="Y26" s="22">
        <v>7</v>
      </c>
      <c r="Z26" s="22">
        <v>91.25</v>
      </c>
      <c r="AA26" s="23">
        <v>0.2673611111111111</v>
      </c>
      <c r="AB26" s="22">
        <v>0</v>
      </c>
      <c r="AC26" s="22">
        <v>0</v>
      </c>
      <c r="AD26" s="22">
        <v>0</v>
      </c>
      <c r="AW26" s="2"/>
      <c r="AX26" s="2"/>
      <c r="AY26" s="2"/>
      <c r="AZ26" s="2"/>
      <c r="BA26" s="2"/>
      <c r="BB26" s="2"/>
      <c r="BC26" s="3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x14ac:dyDescent="0.25">
      <c r="A27" s="2"/>
      <c r="B27" s="53"/>
      <c r="C27" s="53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V27" s="27" t="s">
        <v>39</v>
      </c>
      <c r="W27" s="25">
        <v>79</v>
      </c>
      <c r="X27" s="25">
        <v>69</v>
      </c>
      <c r="Y27" s="25">
        <v>10</v>
      </c>
      <c r="Z27" s="25">
        <v>87.34</v>
      </c>
      <c r="AA27" s="26">
        <v>0.55069444444444449</v>
      </c>
      <c r="AB27" s="25">
        <v>1</v>
      </c>
      <c r="AC27" s="25">
        <v>0</v>
      </c>
      <c r="AD27" s="25">
        <v>0</v>
      </c>
      <c r="AW27" s="2"/>
      <c r="AX27" s="2"/>
      <c r="AY27" s="2"/>
      <c r="AZ27" s="2"/>
      <c r="BA27" s="2"/>
      <c r="BB27" s="2"/>
      <c r="BC27" s="3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ht="28.5" x14ac:dyDescent="0.25">
      <c r="A28" s="2"/>
      <c r="B28" s="53"/>
      <c r="C28" s="53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V28" s="27" t="s">
        <v>40</v>
      </c>
      <c r="W28" s="22">
        <v>81</v>
      </c>
      <c r="X28" s="22">
        <v>60</v>
      </c>
      <c r="Y28" s="22">
        <v>21</v>
      </c>
      <c r="Z28" s="22">
        <v>74.069999999999993</v>
      </c>
      <c r="AA28" s="23">
        <v>0.49861111111111112</v>
      </c>
      <c r="AB28" s="22">
        <v>0</v>
      </c>
      <c r="AC28" s="22">
        <v>0</v>
      </c>
      <c r="AD28" s="22">
        <v>0</v>
      </c>
      <c r="AW28" s="21" t="s">
        <v>55</v>
      </c>
      <c r="AX28" s="22">
        <v>2966</v>
      </c>
      <c r="AY28" s="22">
        <v>2465</v>
      </c>
      <c r="AZ28" s="22">
        <v>501</v>
      </c>
      <c r="BA28" s="22">
        <v>83.11</v>
      </c>
      <c r="BB28" s="23">
        <v>0.33333333333333331</v>
      </c>
      <c r="BC28" s="22">
        <v>3</v>
      </c>
      <c r="BD28" s="22">
        <v>4</v>
      </c>
      <c r="BE28" s="22">
        <v>0</v>
      </c>
      <c r="BF28" s="2"/>
      <c r="BG28" s="2"/>
      <c r="BH28" s="2"/>
      <c r="BI28" s="2"/>
      <c r="BJ28" s="2"/>
      <c r="BK28" s="2"/>
      <c r="BL28" s="2"/>
      <c r="BM28" s="2"/>
      <c r="BN28" s="2"/>
    </row>
    <row r="29" spans="1:66" ht="28.5" x14ac:dyDescent="0.25">
      <c r="A29" s="2"/>
      <c r="B29" s="53"/>
      <c r="C29" s="53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V29" s="24" t="s">
        <v>33</v>
      </c>
      <c r="W29" s="25">
        <v>80</v>
      </c>
      <c r="X29" s="25">
        <v>48</v>
      </c>
      <c r="Y29" s="25">
        <v>32</v>
      </c>
      <c r="Z29" s="25">
        <v>60</v>
      </c>
      <c r="AA29" s="26">
        <v>0.6743055555555556</v>
      </c>
      <c r="AB29" s="25">
        <v>4</v>
      </c>
      <c r="AC29" s="25">
        <v>1</v>
      </c>
      <c r="AD29" s="25">
        <v>0</v>
      </c>
      <c r="AW29" s="24" t="s">
        <v>133</v>
      </c>
      <c r="AX29" s="25">
        <v>2963</v>
      </c>
      <c r="AY29" s="25">
        <v>2440</v>
      </c>
      <c r="AZ29" s="25">
        <v>523</v>
      </c>
      <c r="BA29" s="25">
        <v>82.35</v>
      </c>
      <c r="BB29" s="26">
        <v>0.56041666666666667</v>
      </c>
      <c r="BC29" s="25">
        <v>15</v>
      </c>
      <c r="BD29" s="25">
        <v>25</v>
      </c>
      <c r="BE29" s="25">
        <v>0</v>
      </c>
      <c r="BF29" s="2"/>
      <c r="BG29" s="2"/>
      <c r="BH29" s="2"/>
      <c r="BI29" s="2"/>
      <c r="BJ29" s="2"/>
      <c r="BK29" s="2"/>
      <c r="BL29" s="2"/>
      <c r="BM29" s="2"/>
      <c r="BN29" s="2"/>
    </row>
    <row r="30" spans="1:66" x14ac:dyDescent="0.25">
      <c r="A30" s="2"/>
      <c r="B30" s="53"/>
      <c r="C30" s="53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V30" s="24" t="s">
        <v>27</v>
      </c>
      <c r="W30" s="22">
        <v>80</v>
      </c>
      <c r="X30" s="22">
        <v>45</v>
      </c>
      <c r="Y30" s="22">
        <v>35</v>
      </c>
      <c r="Z30" s="22">
        <v>56.25</v>
      </c>
      <c r="AA30" s="23">
        <v>0.60486111111111118</v>
      </c>
      <c r="AB30" s="22">
        <v>5</v>
      </c>
      <c r="AC30" s="22">
        <v>10</v>
      </c>
      <c r="AD30" s="22">
        <v>2</v>
      </c>
      <c r="AW30" s="27" t="s">
        <v>39</v>
      </c>
      <c r="AX30" s="22">
        <v>2965</v>
      </c>
      <c r="AY30" s="22">
        <v>2417</v>
      </c>
      <c r="AZ30" s="22">
        <v>548</v>
      </c>
      <c r="BA30" s="22">
        <v>81.52</v>
      </c>
      <c r="BB30" s="23">
        <v>0.59652777777777777</v>
      </c>
      <c r="BC30" s="22">
        <v>117</v>
      </c>
      <c r="BD30" s="22">
        <v>83</v>
      </c>
      <c r="BE30" s="22">
        <v>0</v>
      </c>
      <c r="BF30" s="2"/>
      <c r="BG30" s="2"/>
      <c r="BH30" s="2"/>
      <c r="BI30" s="2"/>
      <c r="BJ30" s="2"/>
      <c r="BK30" s="2"/>
      <c r="BL30" s="2"/>
      <c r="BM30" s="2"/>
      <c r="BN30" s="2"/>
    </row>
    <row r="31" spans="1:66" x14ac:dyDescent="0.25">
      <c r="A31" s="2"/>
      <c r="B31" s="53"/>
      <c r="C31" s="53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V31" s="27" t="s">
        <v>37</v>
      </c>
      <c r="W31" s="25">
        <v>80</v>
      </c>
      <c r="X31" s="25">
        <v>37</v>
      </c>
      <c r="Y31" s="25">
        <v>43</v>
      </c>
      <c r="Z31" s="25">
        <v>46.25</v>
      </c>
      <c r="AA31" s="26">
        <v>0.60486111111111118</v>
      </c>
      <c r="AB31" s="25">
        <v>2</v>
      </c>
      <c r="AC31" s="25">
        <v>1</v>
      </c>
      <c r="AD31" s="25">
        <v>0</v>
      </c>
      <c r="AW31" s="21" t="s">
        <v>134</v>
      </c>
      <c r="AX31" s="25">
        <v>2963</v>
      </c>
      <c r="AY31" s="25">
        <v>2104</v>
      </c>
      <c r="AZ31" s="25">
        <v>859</v>
      </c>
      <c r="BA31" s="25">
        <v>71.010000000000005</v>
      </c>
      <c r="BB31" s="26">
        <v>0.40625</v>
      </c>
      <c r="BC31" s="25">
        <v>5</v>
      </c>
      <c r="BD31" s="25">
        <v>3</v>
      </c>
      <c r="BE31" s="25">
        <v>0</v>
      </c>
      <c r="BF31" s="2"/>
      <c r="BG31" s="2"/>
      <c r="BH31" s="2"/>
      <c r="BI31" s="2"/>
      <c r="BJ31" s="2"/>
      <c r="BK31" s="2"/>
      <c r="BL31" s="2"/>
      <c r="BM31" s="2"/>
      <c r="BN31" s="2"/>
    </row>
    <row r="32" spans="1:66" ht="28.5" x14ac:dyDescent="0.25">
      <c r="A32" s="2"/>
      <c r="B32" s="53"/>
      <c r="C32" s="53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V32" s="21" t="s">
        <v>47</v>
      </c>
      <c r="W32" s="22">
        <v>79</v>
      </c>
      <c r="X32" s="22">
        <v>27</v>
      </c>
      <c r="Y32" s="22">
        <v>52</v>
      </c>
      <c r="Z32" s="22">
        <v>34.18</v>
      </c>
      <c r="AA32" s="23">
        <v>0.66388888888888886</v>
      </c>
      <c r="AB32" s="22">
        <v>5</v>
      </c>
      <c r="AC32" s="22">
        <v>2</v>
      </c>
      <c r="AD32" s="22">
        <v>0</v>
      </c>
      <c r="AW32" s="21" t="s">
        <v>135</v>
      </c>
      <c r="AX32" s="22">
        <v>2962</v>
      </c>
      <c r="AY32" s="22">
        <v>2099</v>
      </c>
      <c r="AZ32" s="22">
        <v>863</v>
      </c>
      <c r="BA32" s="22">
        <v>70.86</v>
      </c>
      <c r="BB32" s="23">
        <v>0.48194444444444445</v>
      </c>
      <c r="BC32" s="22">
        <v>14</v>
      </c>
      <c r="BD32" s="22">
        <v>22</v>
      </c>
      <c r="BE32" s="22">
        <v>0</v>
      </c>
      <c r="BF32" s="2"/>
      <c r="BG32" s="2"/>
      <c r="BH32" s="2"/>
      <c r="BI32" s="2"/>
      <c r="BJ32" s="2"/>
      <c r="BK32" s="2"/>
      <c r="BL32" s="2"/>
      <c r="BM32" s="2"/>
      <c r="BN32" s="2"/>
    </row>
    <row r="33" spans="1:66" ht="28.5" x14ac:dyDescent="0.25">
      <c r="A33" s="2"/>
      <c r="B33" s="53"/>
      <c r="C33" s="53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V33" s="24" t="s">
        <v>25</v>
      </c>
      <c r="W33" s="25">
        <v>80</v>
      </c>
      <c r="X33" s="25">
        <v>18</v>
      </c>
      <c r="Y33" s="25">
        <v>62</v>
      </c>
      <c r="Z33" s="25">
        <v>22.5</v>
      </c>
      <c r="AA33" s="26">
        <v>0.75138888888888899</v>
      </c>
      <c r="AB33" s="25">
        <v>9</v>
      </c>
      <c r="AC33" s="25">
        <v>0</v>
      </c>
      <c r="AD33" s="25">
        <v>0</v>
      </c>
      <c r="AW33" s="21" t="s">
        <v>136</v>
      </c>
      <c r="AX33" s="25">
        <v>2966</v>
      </c>
      <c r="AY33" s="25">
        <v>2049</v>
      </c>
      <c r="AZ33" s="25">
        <v>917</v>
      </c>
      <c r="BA33" s="25">
        <v>69.08</v>
      </c>
      <c r="BB33" s="26">
        <v>0.40972222222222227</v>
      </c>
      <c r="BC33" s="25">
        <v>7</v>
      </c>
      <c r="BD33" s="25">
        <v>12</v>
      </c>
      <c r="BE33" s="25">
        <v>27</v>
      </c>
      <c r="BF33" s="2"/>
      <c r="BG33" s="2"/>
      <c r="BH33" s="2"/>
      <c r="BI33" s="2"/>
      <c r="BJ33" s="2"/>
      <c r="BK33" s="2"/>
      <c r="BL33" s="2"/>
      <c r="BM33" s="2"/>
      <c r="BN33" s="2"/>
    </row>
    <row r="34" spans="1:66" ht="28.5" x14ac:dyDescent="0.25">
      <c r="A34" s="2"/>
      <c r="B34" s="53"/>
      <c r="C34" s="53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V34" s="27" t="s">
        <v>42</v>
      </c>
      <c r="W34" s="22">
        <v>81</v>
      </c>
      <c r="X34" s="22">
        <v>15</v>
      </c>
      <c r="Y34" s="22">
        <v>66</v>
      </c>
      <c r="Z34" s="22">
        <v>18.52</v>
      </c>
      <c r="AA34" s="23">
        <v>0.72361111111111109</v>
      </c>
      <c r="AB34" s="22">
        <v>9</v>
      </c>
      <c r="AC34" s="22">
        <v>0</v>
      </c>
      <c r="AD34" s="22">
        <v>0</v>
      </c>
      <c r="AI34">
        <v>3.84</v>
      </c>
      <c r="AW34" s="24" t="s">
        <v>137</v>
      </c>
      <c r="AX34" s="22">
        <v>2964</v>
      </c>
      <c r="AY34" s="22">
        <v>1988</v>
      </c>
      <c r="AZ34" s="22">
        <v>976</v>
      </c>
      <c r="BA34" s="22">
        <v>67.069999999999993</v>
      </c>
      <c r="BB34" s="23">
        <v>0.60763888888888895</v>
      </c>
      <c r="BC34" s="22">
        <v>32</v>
      </c>
      <c r="BD34" s="22">
        <v>14</v>
      </c>
      <c r="BE34" s="22">
        <v>0</v>
      </c>
      <c r="BF34" s="2"/>
      <c r="BG34" s="2"/>
      <c r="BH34" s="2"/>
      <c r="BI34" s="2"/>
      <c r="BJ34" s="2"/>
      <c r="BK34" s="2"/>
      <c r="BL34" s="2"/>
      <c r="BM34" s="2"/>
      <c r="BN34" s="2"/>
    </row>
    <row r="35" spans="1:66" ht="28.5" x14ac:dyDescent="0.25">
      <c r="A35" s="2"/>
      <c r="B35" s="53"/>
      <c r="C35" s="53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V35" s="24" t="s">
        <v>148</v>
      </c>
      <c r="W35" s="25">
        <v>80</v>
      </c>
      <c r="X35" s="25">
        <v>8</v>
      </c>
      <c r="Y35" s="25">
        <v>72</v>
      </c>
      <c r="Z35" s="25">
        <v>10</v>
      </c>
      <c r="AA35" s="26">
        <v>0.68333333333333324</v>
      </c>
      <c r="AB35" s="25">
        <v>7</v>
      </c>
      <c r="AC35" s="25">
        <v>0</v>
      </c>
      <c r="AD35" s="25">
        <v>0</v>
      </c>
      <c r="AF35" s="25">
        <v>25</v>
      </c>
      <c r="AI35">
        <v>625</v>
      </c>
      <c r="AK35">
        <v>112</v>
      </c>
      <c r="AW35" s="21" t="s">
        <v>138</v>
      </c>
      <c r="AX35" s="25">
        <v>2963</v>
      </c>
      <c r="AY35" s="25">
        <v>1954</v>
      </c>
      <c r="AZ35" s="25">
        <v>1009</v>
      </c>
      <c r="BA35" s="25">
        <v>65.95</v>
      </c>
      <c r="BB35" s="26">
        <v>0.48402777777777778</v>
      </c>
      <c r="BC35" s="25">
        <v>11</v>
      </c>
      <c r="BD35" s="25">
        <v>14</v>
      </c>
      <c r="BE35" s="25">
        <v>1</v>
      </c>
      <c r="BF35" s="2"/>
      <c r="BG35" s="2"/>
      <c r="BH35" s="2"/>
      <c r="BI35" s="2"/>
      <c r="BJ35" s="2"/>
      <c r="BK35" s="2"/>
      <c r="BL35" s="2"/>
      <c r="BM35" s="2"/>
      <c r="BN35" s="2"/>
    </row>
    <row r="36" spans="1:66" x14ac:dyDescent="0.25">
      <c r="A36" s="2"/>
      <c r="B36" s="53"/>
      <c r="C36" s="53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V36" s="28" t="s">
        <v>149</v>
      </c>
      <c r="W36" s="28">
        <v>400</v>
      </c>
      <c r="X36" s="28">
        <v>400</v>
      </c>
      <c r="Y36" s="28">
        <v>400</v>
      </c>
      <c r="Z36" s="15">
        <f>SUM(Z26:Z35)/10</f>
        <v>50.035999999999994</v>
      </c>
      <c r="AA36" s="29">
        <v>0.6020833333333333</v>
      </c>
      <c r="AB36" s="28">
        <v>21</v>
      </c>
      <c r="AC36" s="28">
        <v>14</v>
      </c>
      <c r="AD36" s="28">
        <v>2</v>
      </c>
      <c r="AF36" s="28">
        <v>5</v>
      </c>
      <c r="AI36">
        <v>25</v>
      </c>
      <c r="AW36" s="24" t="s">
        <v>46</v>
      </c>
      <c r="AX36" s="22">
        <v>2966</v>
      </c>
      <c r="AY36" s="22">
        <v>1955</v>
      </c>
      <c r="AZ36" s="22">
        <v>1011</v>
      </c>
      <c r="BA36" s="22">
        <v>65.91</v>
      </c>
      <c r="BB36" s="23">
        <v>0.54791666666666672</v>
      </c>
      <c r="BC36" s="22">
        <v>18</v>
      </c>
      <c r="BD36" s="22">
        <v>13</v>
      </c>
      <c r="BE36" s="22">
        <v>0</v>
      </c>
      <c r="BF36" s="2"/>
      <c r="BG36" s="2"/>
      <c r="BH36" s="2"/>
      <c r="BI36" s="2"/>
      <c r="BJ36" s="2"/>
      <c r="BK36" s="2"/>
      <c r="BL36" s="2"/>
      <c r="BM36" s="2"/>
      <c r="BN36" s="2"/>
    </row>
    <row r="37" spans="1:66" ht="42.75" x14ac:dyDescent="0.25">
      <c r="A37" s="2"/>
      <c r="B37" s="53"/>
      <c r="C37" s="53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X37">
        <f>_xlfn.STDEV.S(X26:X28)</f>
        <v>6.6583281184793925</v>
      </c>
      <c r="Y37">
        <f>_xlfn.STDEV.S(Y26:Y34)</f>
        <v>21.325519402297751</v>
      </c>
      <c r="Z37">
        <f>_xlfn.STDEV.S(Z2:Z22)</f>
        <v>25.053554951628836</v>
      </c>
      <c r="AA37">
        <f>_xlfn.STDEV.S(AA26:AA35)</f>
        <v>0.14067297421277572</v>
      </c>
      <c r="AW37" s="21" t="s">
        <v>139</v>
      </c>
      <c r="AX37" s="25">
        <v>2964</v>
      </c>
      <c r="AY37" s="25">
        <v>1901</v>
      </c>
      <c r="AZ37" s="25">
        <v>1063</v>
      </c>
      <c r="BA37" s="25">
        <v>64.14</v>
      </c>
      <c r="BB37" s="26">
        <v>0.43888888888888888</v>
      </c>
      <c r="BC37" s="25">
        <v>11</v>
      </c>
      <c r="BD37" s="25">
        <v>4</v>
      </c>
      <c r="BE37" s="25">
        <v>0</v>
      </c>
      <c r="BF37" s="2"/>
      <c r="BG37" s="2"/>
      <c r="BH37" s="2"/>
      <c r="BI37" s="2"/>
      <c r="BJ37" s="2"/>
      <c r="BK37" s="2"/>
      <c r="BL37" s="2"/>
      <c r="BM37" s="2"/>
      <c r="BN37" s="2"/>
    </row>
    <row r="38" spans="1:66" x14ac:dyDescent="0.25">
      <c r="A38" s="2"/>
      <c r="B38" s="53"/>
      <c r="C38" s="53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Z38">
        <f>PEARSON(Z26:Z34, AA26:AA34)</f>
        <v>-0.83868626273292834</v>
      </c>
      <c r="AW38" s="21" t="s">
        <v>140</v>
      </c>
      <c r="AX38" s="22">
        <v>2966</v>
      </c>
      <c r="AY38" s="22">
        <v>1729</v>
      </c>
      <c r="AZ38" s="22">
        <v>1237</v>
      </c>
      <c r="BA38" s="22">
        <v>58.29</v>
      </c>
      <c r="BB38" s="23">
        <v>0.5444444444444444</v>
      </c>
      <c r="BC38" s="22">
        <v>13</v>
      </c>
      <c r="BD38" s="22">
        <v>216</v>
      </c>
      <c r="BE38" s="22">
        <v>34</v>
      </c>
      <c r="BF38" s="2"/>
      <c r="BG38" s="2"/>
      <c r="BH38" s="2"/>
      <c r="BI38" s="2"/>
      <c r="BJ38" s="2"/>
      <c r="BK38" s="2"/>
      <c r="BL38" s="2"/>
      <c r="BM38" s="2"/>
      <c r="BN38" s="2"/>
    </row>
    <row r="39" spans="1:66" ht="28.5" x14ac:dyDescent="0.25">
      <c r="A39" s="2"/>
      <c r="B39" s="53"/>
      <c r="C39" s="53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Z39" s="19" t="e">
        <f ca="1">TDIST((Z38sqrt(9-2)/SQRT(1-(Z38Z38))), 9, 2)</f>
        <v>#NAME?</v>
      </c>
      <c r="AW39" s="27" t="s">
        <v>40</v>
      </c>
      <c r="AX39" s="25">
        <v>2955</v>
      </c>
      <c r="AY39" s="25">
        <v>1682</v>
      </c>
      <c r="AZ39" s="25">
        <v>1273</v>
      </c>
      <c r="BA39" s="25">
        <v>56.92</v>
      </c>
      <c r="BB39" s="26">
        <v>0.70000000000000007</v>
      </c>
      <c r="BC39" s="25">
        <v>119</v>
      </c>
      <c r="BD39" s="25">
        <v>34</v>
      </c>
      <c r="BE39" s="25">
        <v>0</v>
      </c>
      <c r="BF39" s="2"/>
      <c r="BG39" s="2"/>
      <c r="BH39" s="2"/>
      <c r="BI39" s="2"/>
      <c r="BJ39" s="2"/>
      <c r="BK39" s="2"/>
      <c r="BL39" s="2"/>
      <c r="BM39" s="2"/>
      <c r="BN39" s="2"/>
    </row>
    <row r="40" spans="1:66" x14ac:dyDescent="0.25">
      <c r="A40" s="2"/>
      <c r="B40" s="53"/>
      <c r="C40" s="53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AW40" s="24" t="s">
        <v>35</v>
      </c>
      <c r="AX40" s="22">
        <v>2962</v>
      </c>
      <c r="AY40" s="22">
        <v>1605</v>
      </c>
      <c r="AZ40" s="22">
        <v>1357</v>
      </c>
      <c r="BA40" s="22">
        <v>54.19</v>
      </c>
      <c r="BB40" s="23">
        <v>0.78194444444444444</v>
      </c>
      <c r="BC40" s="22">
        <v>42</v>
      </c>
      <c r="BD40" s="22">
        <v>205</v>
      </c>
      <c r="BE40" s="22">
        <v>14</v>
      </c>
      <c r="BF40" s="2"/>
      <c r="BG40" s="2"/>
      <c r="BH40" s="2"/>
      <c r="BI40" s="2"/>
      <c r="BJ40" s="2"/>
      <c r="BK40" s="2"/>
      <c r="BL40" s="2"/>
      <c r="BM40" s="2"/>
      <c r="BN40" s="2"/>
    </row>
    <row r="41" spans="1:66" ht="28.5" x14ac:dyDescent="0.25">
      <c r="A41" s="2"/>
      <c r="B41" s="53"/>
      <c r="C41" s="53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V41" t="s">
        <v>118</v>
      </c>
      <c r="W41" s="20">
        <f>SUM(BA28,BA31,BA32,BA33,BA35,BA37,BA38,BA45,BA48,BA50,BA53,BA54,BA55)/13</f>
        <v>49.348461538461557</v>
      </c>
      <c r="X41" s="2">
        <v>20</v>
      </c>
      <c r="Y41" s="2">
        <v>68</v>
      </c>
      <c r="AB41" s="20">
        <f>SUM(X27,X32)</f>
        <v>96</v>
      </c>
      <c r="AW41" s="28" t="s">
        <v>21</v>
      </c>
      <c r="AX41" s="25">
        <v>2968</v>
      </c>
      <c r="AY41" s="25">
        <v>1585</v>
      </c>
      <c r="AZ41" s="25">
        <v>1383</v>
      </c>
      <c r="BA41" s="25">
        <v>53.4</v>
      </c>
      <c r="BB41" s="26">
        <v>0.45416666666666666</v>
      </c>
      <c r="BC41" s="25">
        <v>59</v>
      </c>
      <c r="BD41" s="25">
        <v>74</v>
      </c>
      <c r="BE41" s="25">
        <v>0</v>
      </c>
      <c r="BF41" s="2"/>
      <c r="BG41" s="2"/>
      <c r="BH41" s="2"/>
      <c r="BI41" s="2"/>
      <c r="BJ41" s="2"/>
      <c r="BK41" s="2"/>
      <c r="BL41" s="2"/>
      <c r="BM41" s="2"/>
      <c r="BN41" s="2"/>
    </row>
    <row r="42" spans="1:66" x14ac:dyDescent="0.25">
      <c r="A42" s="2"/>
      <c r="B42" s="53"/>
      <c r="C42" s="53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V42" t="s">
        <v>119</v>
      </c>
      <c r="W42" s="20">
        <f>SUM(BA29,BA34,BA36,BA40,BA42,BA44,BA46,BA47,BA49,BA51)/10</f>
        <v>49.92</v>
      </c>
      <c r="X42">
        <v>45</v>
      </c>
      <c r="Y42">
        <v>38</v>
      </c>
      <c r="Z42">
        <v>14</v>
      </c>
      <c r="AB42" s="20">
        <f>SUM(X29,X31,X33)</f>
        <v>103</v>
      </c>
      <c r="AW42" s="24" t="s">
        <v>22</v>
      </c>
      <c r="AX42" s="22">
        <v>2965</v>
      </c>
      <c r="AY42" s="22">
        <v>1496</v>
      </c>
      <c r="AZ42" s="22">
        <v>1469</v>
      </c>
      <c r="BA42" s="22">
        <v>50.46</v>
      </c>
      <c r="BB42" s="23">
        <v>0.57708333333333328</v>
      </c>
      <c r="BC42" s="22">
        <v>68</v>
      </c>
      <c r="BD42" s="22">
        <v>53</v>
      </c>
      <c r="BE42" s="22">
        <v>0</v>
      </c>
      <c r="BF42" s="2"/>
      <c r="BG42" s="2"/>
      <c r="BH42" s="2"/>
      <c r="BI42" s="2"/>
      <c r="BJ42" s="2"/>
      <c r="BK42" s="2"/>
      <c r="BL42" s="2"/>
      <c r="BM42" s="2"/>
      <c r="BN42" s="2"/>
    </row>
    <row r="43" spans="1:66" x14ac:dyDescent="0.25">
      <c r="A43" s="2"/>
      <c r="B43" s="53"/>
      <c r="C43" s="53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V43" t="s">
        <v>120</v>
      </c>
      <c r="W43" s="20">
        <f>SUM(BA30,BA39,BA43,BA52)/4</f>
        <v>51.33</v>
      </c>
      <c r="X43">
        <v>68</v>
      </c>
      <c r="Y43">
        <v>55</v>
      </c>
      <c r="Z43">
        <v>43</v>
      </c>
      <c r="AA43">
        <v>9</v>
      </c>
      <c r="AB43" s="20">
        <f>SUM(X26,X28,X30,X34)</f>
        <v>193</v>
      </c>
      <c r="AW43" s="27" t="s">
        <v>37</v>
      </c>
      <c r="AX43" s="25">
        <v>2955</v>
      </c>
      <c r="AY43" s="25">
        <v>1348</v>
      </c>
      <c r="AZ43" s="25">
        <v>1607</v>
      </c>
      <c r="BA43" s="25">
        <v>45.62</v>
      </c>
      <c r="BB43" s="26">
        <v>0.71944444444444444</v>
      </c>
      <c r="BC43" s="25">
        <v>134</v>
      </c>
      <c r="BD43" s="25">
        <v>24</v>
      </c>
      <c r="BE43" s="25">
        <v>0</v>
      </c>
      <c r="BF43" s="2"/>
      <c r="BG43" s="2"/>
      <c r="BH43" s="2"/>
      <c r="BI43" s="2"/>
      <c r="BJ43" s="2"/>
      <c r="BK43" s="2"/>
      <c r="BL43" s="2"/>
      <c r="BM43" s="2"/>
      <c r="BN43" s="2"/>
    </row>
    <row r="44" spans="1:66" x14ac:dyDescent="0.25">
      <c r="A44" s="2"/>
      <c r="B44" s="53"/>
      <c r="C44" s="53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AW44" s="24" t="s">
        <v>31</v>
      </c>
      <c r="AX44" s="22">
        <v>2958</v>
      </c>
      <c r="AY44" s="22">
        <v>1295</v>
      </c>
      <c r="AZ44" s="22">
        <v>1663</v>
      </c>
      <c r="BA44" s="22">
        <v>43.78</v>
      </c>
      <c r="BB44" s="23">
        <v>0.4861111111111111</v>
      </c>
      <c r="BC44" s="22">
        <v>29</v>
      </c>
      <c r="BD44" s="22">
        <v>4</v>
      </c>
      <c r="BE44" s="22">
        <v>0</v>
      </c>
      <c r="BF44" s="2"/>
      <c r="BG44" s="2"/>
      <c r="BH44" s="2"/>
      <c r="BI44" s="2"/>
      <c r="BJ44" s="2"/>
      <c r="BK44" s="2"/>
      <c r="BL44" s="2"/>
      <c r="BM44" s="2"/>
      <c r="BN44" s="2"/>
    </row>
    <row r="45" spans="1:66" x14ac:dyDescent="0.25">
      <c r="A45" s="2"/>
      <c r="B45" s="53"/>
      <c r="C45" s="53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AW45" s="21" t="s">
        <v>141</v>
      </c>
      <c r="AX45" s="25">
        <v>2965</v>
      </c>
      <c r="AY45" s="25">
        <v>1276</v>
      </c>
      <c r="AZ45" s="25">
        <v>1689</v>
      </c>
      <c r="BA45" s="25">
        <v>43.04</v>
      </c>
      <c r="BB45" s="26">
        <v>0.45555555555555555</v>
      </c>
      <c r="BC45" s="25">
        <v>22</v>
      </c>
      <c r="BD45" s="25">
        <v>4</v>
      </c>
      <c r="BE45" s="25">
        <v>120</v>
      </c>
      <c r="BF45" s="2"/>
      <c r="BG45" s="2"/>
      <c r="BH45" s="2"/>
      <c r="BI45" s="2"/>
      <c r="BJ45" s="2"/>
      <c r="BK45" s="2"/>
      <c r="BL45" s="2"/>
      <c r="BM45" s="2"/>
      <c r="BN45" s="2"/>
    </row>
    <row r="46" spans="1:66" ht="28.5" x14ac:dyDescent="0.25">
      <c r="A46" s="2"/>
      <c r="B46" s="53"/>
      <c r="C46" s="53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 t="s">
        <v>130</v>
      </c>
      <c r="U46" s="2" t="s">
        <v>131</v>
      </c>
      <c r="V46" s="2" t="s">
        <v>132</v>
      </c>
      <c r="AW46" s="24" t="s">
        <v>27</v>
      </c>
      <c r="AX46" s="22">
        <v>2802</v>
      </c>
      <c r="AY46" s="22">
        <v>1200</v>
      </c>
      <c r="AZ46" s="22">
        <v>1602</v>
      </c>
      <c r="BA46" s="22">
        <v>42.83</v>
      </c>
      <c r="BB46" s="23">
        <v>0.51458333333333328</v>
      </c>
      <c r="BC46" s="22">
        <v>52</v>
      </c>
      <c r="BD46" s="22">
        <v>413</v>
      </c>
      <c r="BE46" s="22">
        <v>25</v>
      </c>
      <c r="BF46" s="2"/>
      <c r="BG46" s="2"/>
      <c r="BH46" s="2"/>
      <c r="BI46" s="2"/>
      <c r="BJ46" s="2"/>
      <c r="BK46" s="2"/>
      <c r="BL46" s="2"/>
      <c r="BM46" s="2"/>
      <c r="BN46" s="2"/>
    </row>
    <row r="47" spans="1:66" ht="28.5" x14ac:dyDescent="0.25">
      <c r="A47" s="2"/>
      <c r="B47" s="53"/>
      <c r="C47" s="53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>
        <v>18</v>
      </c>
      <c r="U47">
        <v>49</v>
      </c>
      <c r="V47">
        <v>30</v>
      </c>
      <c r="W47">
        <v>0.3</v>
      </c>
      <c r="X47">
        <v>0.41</v>
      </c>
      <c r="Y47">
        <v>0</v>
      </c>
      <c r="AW47" s="24" t="s">
        <v>33</v>
      </c>
      <c r="AX47" s="25">
        <v>2962</v>
      </c>
      <c r="AY47" s="25">
        <v>1099</v>
      </c>
      <c r="AZ47" s="25">
        <v>1863</v>
      </c>
      <c r="BA47" s="25">
        <v>37.1</v>
      </c>
      <c r="BB47" s="26">
        <v>0.6381944444444444</v>
      </c>
      <c r="BC47" s="25">
        <v>121</v>
      </c>
      <c r="BD47" s="25">
        <v>147</v>
      </c>
      <c r="BE47" s="25">
        <v>0</v>
      </c>
      <c r="BF47" s="2"/>
      <c r="BG47" s="2"/>
      <c r="BH47" s="2"/>
      <c r="BI47" s="2"/>
      <c r="BJ47" s="2"/>
      <c r="BK47" s="2"/>
      <c r="BL47" s="2"/>
      <c r="BM47" s="2"/>
      <c r="BN47" s="2"/>
    </row>
    <row r="48" spans="1:66" x14ac:dyDescent="0.25">
      <c r="A48" s="2"/>
      <c r="B48" s="53"/>
      <c r="C48" s="53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AW48" s="21" t="s">
        <v>52</v>
      </c>
      <c r="AX48" s="22">
        <v>2958</v>
      </c>
      <c r="AY48" s="22">
        <v>967</v>
      </c>
      <c r="AZ48" s="22">
        <v>1991</v>
      </c>
      <c r="BA48" s="22">
        <v>32.69</v>
      </c>
      <c r="BB48" s="23">
        <v>0.75</v>
      </c>
      <c r="BC48" s="22">
        <v>128</v>
      </c>
      <c r="BD48" s="22">
        <v>18</v>
      </c>
      <c r="BE48" s="22">
        <v>1</v>
      </c>
      <c r="BF48" s="2"/>
      <c r="BG48" s="2"/>
      <c r="BH48" s="2"/>
      <c r="BI48" s="2"/>
      <c r="BJ48" s="2"/>
      <c r="BK48" s="2"/>
      <c r="BL48" s="2"/>
      <c r="BM48" s="2"/>
      <c r="BN48" s="2"/>
    </row>
    <row r="49" spans="1:66" ht="21" x14ac:dyDescent="0.25">
      <c r="A49" s="2"/>
      <c r="B49" s="53"/>
      <c r="C49" s="53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 t="s">
        <v>122</v>
      </c>
      <c r="U49" s="2" t="s">
        <v>123</v>
      </c>
      <c r="V49" s="2" t="s">
        <v>121</v>
      </c>
      <c r="AW49" s="24" t="s">
        <v>142</v>
      </c>
      <c r="AX49" s="25">
        <v>2962</v>
      </c>
      <c r="AY49" s="25">
        <v>876</v>
      </c>
      <c r="AZ49" s="25">
        <v>2086</v>
      </c>
      <c r="BA49" s="25">
        <v>29.57</v>
      </c>
      <c r="BB49" s="26">
        <v>0.58819444444444446</v>
      </c>
      <c r="BC49" s="25">
        <v>174</v>
      </c>
      <c r="BD49" s="25">
        <v>16</v>
      </c>
      <c r="BE49" s="25">
        <v>0</v>
      </c>
      <c r="BF49" s="2"/>
      <c r="BG49" s="2"/>
      <c r="BH49" s="2"/>
      <c r="BI49" s="2"/>
      <c r="BJ49" s="2"/>
      <c r="BK49" s="2"/>
      <c r="BL49" s="2"/>
      <c r="BM49" s="2"/>
      <c r="BN49" s="2"/>
    </row>
    <row r="50" spans="1:66" ht="28.5" x14ac:dyDescent="0.25">
      <c r="A50" s="2"/>
      <c r="B50" s="53"/>
      <c r="C50" s="53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>
        <v>10</v>
      </c>
      <c r="U50">
        <v>36</v>
      </c>
      <c r="V50">
        <v>42</v>
      </c>
      <c r="W50" s="2">
        <v>0</v>
      </c>
      <c r="X50">
        <v>0.45</v>
      </c>
      <c r="Y50">
        <v>0.7</v>
      </c>
      <c r="AW50" s="21" t="s">
        <v>48</v>
      </c>
      <c r="AX50" s="22">
        <v>2961</v>
      </c>
      <c r="AY50" s="22">
        <v>802</v>
      </c>
      <c r="AZ50" s="22">
        <v>2159</v>
      </c>
      <c r="BA50" s="22">
        <v>27.09</v>
      </c>
      <c r="BB50" s="23">
        <v>0.63958333333333328</v>
      </c>
      <c r="BC50" s="22">
        <v>40</v>
      </c>
      <c r="BD50" s="22">
        <v>8</v>
      </c>
      <c r="BE50" s="22">
        <v>0</v>
      </c>
      <c r="BF50" s="2"/>
      <c r="BG50" s="2"/>
      <c r="BH50" s="2"/>
      <c r="BI50" s="2"/>
      <c r="BJ50" s="2"/>
      <c r="BK50" s="2"/>
      <c r="BL50" s="2"/>
      <c r="BM50" s="2"/>
      <c r="BN50" s="2"/>
    </row>
    <row r="51" spans="1:66" ht="28.5" x14ac:dyDescent="0.25">
      <c r="A51" s="2"/>
      <c r="B51" s="53"/>
      <c r="C51" s="53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AW51" s="24" t="s">
        <v>143</v>
      </c>
      <c r="AX51" s="25">
        <v>2964</v>
      </c>
      <c r="AY51" s="25">
        <v>769</v>
      </c>
      <c r="AZ51" s="25">
        <v>2195</v>
      </c>
      <c r="BA51" s="25">
        <v>25.94</v>
      </c>
      <c r="BB51" s="26">
        <v>0.57013888888888886</v>
      </c>
      <c r="BC51" s="25">
        <v>75</v>
      </c>
      <c r="BD51" s="25">
        <v>4</v>
      </c>
      <c r="BE51" s="25">
        <v>6</v>
      </c>
      <c r="BF51" s="2"/>
      <c r="BG51" s="2"/>
      <c r="BH51" s="2"/>
      <c r="BI51" s="2"/>
      <c r="BJ51" s="2"/>
      <c r="BK51" s="2"/>
      <c r="BL51" s="2"/>
      <c r="BM51" s="2"/>
      <c r="BN51" s="2"/>
    </row>
    <row r="52" spans="1:66" ht="42.75" x14ac:dyDescent="0.25">
      <c r="A52" s="2"/>
      <c r="B52" s="53"/>
      <c r="C52" s="53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 t="s">
        <v>124</v>
      </c>
      <c r="U52" s="2" t="s">
        <v>125</v>
      </c>
      <c r="V52" s="2" t="s">
        <v>126</v>
      </c>
      <c r="AW52" s="27" t="s">
        <v>144</v>
      </c>
      <c r="AX52" s="22">
        <v>2964</v>
      </c>
      <c r="AY52" s="22">
        <v>630</v>
      </c>
      <c r="AZ52" s="22">
        <v>2334</v>
      </c>
      <c r="BA52" s="22">
        <v>21.26</v>
      </c>
      <c r="BB52" s="23">
        <v>0.58958333333333335</v>
      </c>
      <c r="BC52" s="22">
        <v>62</v>
      </c>
      <c r="BD52" s="22">
        <v>8</v>
      </c>
      <c r="BE52" s="22">
        <v>1</v>
      </c>
      <c r="BF52" s="2"/>
      <c r="BG52" s="2"/>
      <c r="BH52" s="2"/>
      <c r="BI52" s="2"/>
      <c r="BJ52" s="2"/>
      <c r="BK52" s="2"/>
      <c r="BL52" s="2"/>
      <c r="BM52" s="2"/>
      <c r="BN52" s="2"/>
    </row>
    <row r="53" spans="1:66" x14ac:dyDescent="0.25">
      <c r="A53" s="2"/>
      <c r="B53" s="53"/>
      <c r="C53" s="53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44</v>
      </c>
      <c r="U53">
        <v>60</v>
      </c>
      <c r="V53">
        <v>71</v>
      </c>
      <c r="W53" s="2">
        <v>0.55000000000000004</v>
      </c>
      <c r="X53" s="2">
        <v>0</v>
      </c>
      <c r="Y53" s="2">
        <v>0.59</v>
      </c>
      <c r="AW53" s="21" t="s">
        <v>145</v>
      </c>
      <c r="AX53" s="25">
        <v>2963</v>
      </c>
      <c r="AY53" s="25">
        <v>625</v>
      </c>
      <c r="AZ53" s="25">
        <v>2338</v>
      </c>
      <c r="BA53" s="25">
        <v>21.09</v>
      </c>
      <c r="BB53" s="26">
        <v>0.68125000000000002</v>
      </c>
      <c r="BC53" s="25">
        <v>147</v>
      </c>
      <c r="BD53" s="25">
        <v>64</v>
      </c>
      <c r="BE53" s="25">
        <v>0</v>
      </c>
      <c r="BF53" s="2"/>
      <c r="BG53" s="2"/>
      <c r="BH53" s="2"/>
      <c r="BI53" s="2"/>
      <c r="BJ53" s="2"/>
      <c r="BK53" s="2"/>
      <c r="BL53" s="2"/>
      <c r="BM53" s="2"/>
      <c r="BN53" s="2"/>
    </row>
    <row r="54" spans="1:66" ht="28.5" x14ac:dyDescent="0.25">
      <c r="A54" s="2"/>
      <c r="B54" s="53"/>
      <c r="C54" s="53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 t="s">
        <v>127</v>
      </c>
      <c r="P54" s="2" t="s">
        <v>128</v>
      </c>
      <c r="Q54" s="2" t="s">
        <v>129</v>
      </c>
      <c r="R54" s="2"/>
      <c r="S54" s="2"/>
      <c r="T54" s="2"/>
      <c r="AW54" s="21" t="s">
        <v>146</v>
      </c>
      <c r="AX54" s="22">
        <v>2960</v>
      </c>
      <c r="AY54" s="22">
        <v>532</v>
      </c>
      <c r="AZ54" s="22">
        <v>2428</v>
      </c>
      <c r="BA54" s="22">
        <v>17.97</v>
      </c>
      <c r="BB54" s="23">
        <v>0.63194444444444442</v>
      </c>
      <c r="BC54" s="22">
        <v>167</v>
      </c>
      <c r="BD54" s="22">
        <v>9</v>
      </c>
      <c r="BE54" s="22">
        <v>0</v>
      </c>
      <c r="BF54" s="2"/>
      <c r="BG54" s="2"/>
      <c r="BH54" s="2"/>
      <c r="BI54" s="2"/>
      <c r="BJ54" s="2"/>
      <c r="BK54" s="2"/>
      <c r="BL54" s="2"/>
      <c r="BM54" s="2"/>
      <c r="BN54" s="2"/>
    </row>
    <row r="55" spans="1:66" x14ac:dyDescent="0.25">
      <c r="A55" s="2"/>
      <c r="B55" s="53"/>
      <c r="C55" s="53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AW55" s="21" t="s">
        <v>147</v>
      </c>
      <c r="AX55" s="25">
        <v>2964</v>
      </c>
      <c r="AY55" s="25">
        <v>510</v>
      </c>
      <c r="AZ55" s="25">
        <v>2454</v>
      </c>
      <c r="BA55" s="25">
        <v>17.21</v>
      </c>
      <c r="BB55" s="26">
        <v>0.42222222222222222</v>
      </c>
      <c r="BC55" s="25">
        <v>25</v>
      </c>
      <c r="BD55" s="25">
        <v>67</v>
      </c>
      <c r="BE55" s="25">
        <v>0</v>
      </c>
      <c r="BF55" s="2"/>
      <c r="BG55" s="2"/>
      <c r="BH55" s="2"/>
      <c r="BI55" s="2"/>
      <c r="BJ55" s="2"/>
      <c r="BK55" s="2"/>
      <c r="BL55" s="2"/>
      <c r="BM55" s="2"/>
      <c r="BN55" s="2"/>
    </row>
    <row r="56" spans="1:66" x14ac:dyDescent="0.25">
      <c r="A56" s="2"/>
      <c r="B56" s="53"/>
      <c r="C56" s="53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AW56" s="2"/>
      <c r="AX56" s="2"/>
      <c r="AY56" s="2"/>
      <c r="AZ56" s="2"/>
      <c r="BA56" s="2"/>
      <c r="BB56" s="2"/>
      <c r="BC56" s="3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ht="30" x14ac:dyDescent="0.25">
      <c r="A57" s="2"/>
      <c r="B57" s="53"/>
      <c r="C57" s="53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 t="s">
        <v>360</v>
      </c>
      <c r="U57" s="44" t="s">
        <v>361</v>
      </c>
      <c r="W57" s="44" t="s">
        <v>362</v>
      </c>
      <c r="X57" s="44" t="s">
        <v>363</v>
      </c>
      <c r="Y57" s="44" t="s">
        <v>364</v>
      </c>
      <c r="Z57" s="44" t="s">
        <v>365</v>
      </c>
      <c r="AA57" s="44" t="s">
        <v>366</v>
      </c>
      <c r="AB57" s="44" t="s">
        <v>367</v>
      </c>
      <c r="AW57" s="2"/>
      <c r="AX57" s="2"/>
      <c r="AY57" s="2"/>
      <c r="AZ57" s="2"/>
      <c r="BA57" s="2"/>
      <c r="BB57" s="2"/>
      <c r="BC57" s="3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x14ac:dyDescent="0.25">
      <c r="A58" s="2"/>
      <c r="B58" s="53"/>
      <c r="C58" s="53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43">
        <f>SUM(I68:I140, I142:I149)/80</f>
        <v>19551.674999999999</v>
      </c>
      <c r="U58" s="20">
        <f>SUM(H68:H140,H142:H149)/80</f>
        <v>26765.674999999999</v>
      </c>
      <c r="W58" s="20">
        <f>SUM(I74,I80,I81,I88,I89,I96,I97,I104,I105,I113,I114,I122,I123,I131,I132,I139,I140,I143)/17</f>
        <v>29369.529411764706</v>
      </c>
      <c r="X58" s="20">
        <f>SUM(I71,I72,I73,I77,I78,I79,I85,I86,I87,I93,I94,I95,I101,I102,I103,I109,I110,I111,I112,I118,I119,I120,I121,I127,I128,I129,I130,I136,I137,I138,I142,I145,I146,I147,I148,I149)/36</f>
        <v>24069.583333333332</v>
      </c>
      <c r="Y58" s="20">
        <f>SUM(I68,I69,I70,I75,I76,I82,I83,I84,I90,I91,I92,I98,I99,I100,I106,I107,I108,I115,I116,I117,I124,I125,I126,I133,I134,I135,I144)/27</f>
        <v>7346.1851851851852</v>
      </c>
      <c r="Z58" s="20">
        <f>SUM(H74,H80,H81,H88,H89,H96,H97,H104,H105,H113,H114,H122,H123,H131,H132,H139,H140,H143)/17</f>
        <v>33517.76470588235</v>
      </c>
      <c r="AA58" s="20">
        <f>SUM(H71,H72,H73,H77,H78,H79,H85,H86,H93,H87,H94,H95,H101,H102,H103,H109,H110,H111,H112,H118,H119,H120,H121,H127,H128,H129,H130,H136,H137,H138,H142,H145,H146,H147,H148,H149)/36</f>
        <v>26275.777777777777</v>
      </c>
      <c r="AB58" s="20">
        <f>SUM(H68,H69,H70,H75,H76,H82,H83,H84,H90,H91,H92,H98,H99,H100,H106,H107,H108,H115,H117,H116,H124,H125,H126,H133,H135,H134,H144)/27</f>
        <v>23167.555555555555</v>
      </c>
      <c r="AW58" s="2"/>
      <c r="AX58" s="2"/>
      <c r="AY58" s="2"/>
      <c r="AZ58" s="2"/>
      <c r="BA58" s="2"/>
      <c r="BB58" s="2"/>
      <c r="BC58" s="3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x14ac:dyDescent="0.25">
      <c r="A59" s="2"/>
      <c r="B59" s="53"/>
      <c r="C59" s="53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t="s">
        <v>371</v>
      </c>
      <c r="T59" s="42">
        <f>(T58-U58)/T58*100</f>
        <v>-36.897094494461477</v>
      </c>
      <c r="W59" s="46">
        <f>(W58-Z58)/W58*100</f>
        <v>-14.124282469626371</v>
      </c>
      <c r="X59" s="46">
        <f t="shared" ref="X59:Y59" si="0">(X58-AA58)/X58*100</f>
        <v>-9.1659021009688377</v>
      </c>
      <c r="Y59" s="46">
        <f t="shared" si="0"/>
        <v>-215.36852082461544</v>
      </c>
      <c r="AW59" s="2"/>
      <c r="AX59" s="2"/>
      <c r="AY59" s="2"/>
      <c r="AZ59" s="2"/>
      <c r="BA59" s="2"/>
      <c r="BB59" s="2"/>
      <c r="BC59" s="3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ht="30.75" customHeight="1" x14ac:dyDescent="0.25">
      <c r="A60" s="2"/>
      <c r="B60" s="53"/>
      <c r="C60" s="53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4" t="s">
        <v>368</v>
      </c>
      <c r="T60" s="43">
        <f>_xlfn.STDEV.S(I68:I140, I142:I149)</f>
        <v>27391.800735094272</v>
      </c>
      <c r="U60" s="43">
        <f>_xlfn.STDEV.P(H68:H140,H142:H149)</f>
        <v>18616.993045497144</v>
      </c>
      <c r="W60" s="20">
        <f>_xlfn.STDEV.P(I74,I80,I81,I88,I89,I96,I97,I104,I105,I113,I114,I122,I123,I131,I132,I139,I140,I143)</f>
        <v>17778.12334455808</v>
      </c>
      <c r="X60" s="20">
        <f>_xlfn.STDEV.P(I71,I72,I73,I77,I78,I79,I85,I86,I87,I93,I94,I95,I101,I102,I103,I109,I110,I111,I112,I118,I119,I120,I121,I127,I128,I129,I130,I136,I137,I138,I142,I145,I146,I147,I148,I149)</f>
        <v>36435.94911803375</v>
      </c>
      <c r="Y60" s="20">
        <f>_xlfn.STDEV.P(I68,I69,I70,I75,I76,I82,I83,I84,I90,I91,I92,I98,I99,I100,I106,I107,I108,I115,I116,I117,I124,I125,I126,I133,I134,I135,I144)</f>
        <v>4651.8893894451503</v>
      </c>
      <c r="Z60" s="20">
        <f>_xlfn.STDEV.P(H74,H80,H81,H88,H89,H96,H97,H104,H105,H113,H114,H122,H123,H131,H132,H139,H140,H143)</f>
        <v>19071.083287998554</v>
      </c>
      <c r="AA60" s="20">
        <f>_xlfn.STDEV.P(H71,H72,H73,H77,H78,H79,H85,H86,H93,H87,H94,H95,H101,H102,H103,H109,H110,H111,H112,H118,H119,H120,H121,H127,H128,H129,H130,H136,H137,H138,H142,H145,H146,H147,H148,H149)</f>
        <v>19881.254247421548</v>
      </c>
      <c r="AB60" s="20">
        <f>_xlfn.STDEV.P(H68,H69,H70,H75,H76,H82,H83,H84,H90,H91,H92,H98,H99,H100,H106,H107,H108,H115,H117,H116,H124,H125,H126,H133,H135,H134,H144)</f>
        <v>15537.28468658854</v>
      </c>
      <c r="AW60" s="2"/>
      <c r="AX60" s="2"/>
      <c r="AY60" s="2"/>
      <c r="AZ60" s="2"/>
      <c r="BA60" s="2"/>
      <c r="BB60" s="2"/>
      <c r="BC60" s="3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x14ac:dyDescent="0.25">
      <c r="A61" s="2"/>
      <c r="B61" s="53"/>
      <c r="C61" s="53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V61" t="s">
        <v>369</v>
      </c>
      <c r="W61">
        <v>17</v>
      </c>
      <c r="X61">
        <v>36</v>
      </c>
      <c r="Y61">
        <v>27</v>
      </c>
      <c r="AW61" s="2"/>
      <c r="AX61" s="2"/>
      <c r="AY61" s="2"/>
      <c r="AZ61" s="2"/>
      <c r="BA61" s="2"/>
      <c r="BB61" s="2"/>
      <c r="BC61" s="3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x14ac:dyDescent="0.25">
      <c r="A62" s="2"/>
      <c r="B62" s="53"/>
      <c r="C62" s="53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V62" t="s">
        <v>370</v>
      </c>
      <c r="W62">
        <v>1</v>
      </c>
      <c r="X62">
        <v>6</v>
      </c>
      <c r="Y62">
        <v>1</v>
      </c>
      <c r="AW62" s="2"/>
      <c r="AX62" s="2"/>
      <c r="AY62" s="2"/>
      <c r="AZ62" s="2"/>
      <c r="BA62" s="2"/>
      <c r="BB62" s="2"/>
      <c r="BC62" s="3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x14ac:dyDescent="0.25">
      <c r="A63" s="2"/>
      <c r="B63" s="53"/>
      <c r="C63" s="53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AW63" s="2"/>
      <c r="AX63" s="2"/>
      <c r="AY63" s="2"/>
      <c r="AZ63" s="2"/>
      <c r="BA63" s="2"/>
      <c r="BB63" s="2"/>
      <c r="BC63" s="3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x14ac:dyDescent="0.25">
      <c r="A64" s="2"/>
      <c r="B64" s="53"/>
      <c r="C64" s="53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AW64" s="2"/>
      <c r="AX64" s="2"/>
      <c r="AY64" s="2"/>
      <c r="AZ64" s="2"/>
      <c r="BA64" s="2"/>
      <c r="BB64" s="2"/>
      <c r="BC64" s="3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83" x14ac:dyDescent="0.25">
      <c r="A65" s="36"/>
      <c r="B65" s="54"/>
      <c r="C65" s="54"/>
      <c r="D65" s="36"/>
      <c r="E65" s="36"/>
      <c r="F65" s="36"/>
      <c r="G65" s="37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AW65" s="2"/>
      <c r="AX65" s="2"/>
      <c r="AY65" s="2"/>
      <c r="AZ65" s="2"/>
      <c r="BA65" s="2"/>
      <c r="BB65" s="2"/>
      <c r="BC65" s="3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83" x14ac:dyDescent="0.25">
      <c r="A66" s="38"/>
      <c r="B66" s="55"/>
      <c r="C66" s="55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AW66" s="2"/>
      <c r="AX66" s="2"/>
      <c r="AY66" s="2"/>
      <c r="AZ66" s="2"/>
      <c r="BA66" s="2"/>
      <c r="BB66" s="2"/>
      <c r="BC66" s="3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83" ht="21.75" thickBot="1" x14ac:dyDescent="0.3">
      <c r="A67" s="16" t="s">
        <v>0</v>
      </c>
      <c r="B67" s="56" t="s">
        <v>1</v>
      </c>
      <c r="C67" s="56" t="s">
        <v>2</v>
      </c>
      <c r="D67" s="17" t="s">
        <v>3</v>
      </c>
      <c r="E67" s="17" t="s">
        <v>4</v>
      </c>
      <c r="F67" s="17" t="s">
        <v>5</v>
      </c>
      <c r="G67" s="17" t="s">
        <v>6</v>
      </c>
      <c r="H67" s="17" t="s">
        <v>7</v>
      </c>
      <c r="I67" s="17" t="s">
        <v>8</v>
      </c>
      <c r="J67" s="17" t="s">
        <v>9</v>
      </c>
      <c r="K67" s="17" t="s">
        <v>10</v>
      </c>
      <c r="L67" s="17" t="s">
        <v>11</v>
      </c>
      <c r="M67" s="17" t="s">
        <v>12</v>
      </c>
      <c r="N67" s="17" t="s">
        <v>13</v>
      </c>
      <c r="O67" s="17" t="s">
        <v>14</v>
      </c>
      <c r="P67" s="17" t="s">
        <v>15</v>
      </c>
      <c r="Q67" s="17" t="s">
        <v>16</v>
      </c>
      <c r="R67" s="17" t="s">
        <v>17</v>
      </c>
      <c r="S67" s="17" t="s">
        <v>18</v>
      </c>
      <c r="T67" s="18" t="s">
        <v>19</v>
      </c>
      <c r="V67" s="16" t="s">
        <v>0</v>
      </c>
      <c r="W67" s="17" t="s">
        <v>1</v>
      </c>
      <c r="X67" s="17" t="s">
        <v>2</v>
      </c>
      <c r="Y67" s="17" t="s">
        <v>3</v>
      </c>
      <c r="Z67" s="17" t="s">
        <v>4</v>
      </c>
      <c r="AA67" s="17" t="s">
        <v>5</v>
      </c>
      <c r="AB67" s="17" t="s">
        <v>6</v>
      </c>
      <c r="AC67" s="17" t="s">
        <v>7</v>
      </c>
      <c r="AD67" s="17" t="s">
        <v>8</v>
      </c>
      <c r="AE67" s="17" t="s">
        <v>9</v>
      </c>
      <c r="AF67" s="17" t="s">
        <v>10</v>
      </c>
      <c r="AG67" s="17" t="s">
        <v>11</v>
      </c>
      <c r="AH67" s="17" t="s">
        <v>12</v>
      </c>
      <c r="AI67" s="17" t="s">
        <v>13</v>
      </c>
      <c r="AJ67" s="17" t="s">
        <v>14</v>
      </c>
      <c r="AK67" s="17" t="s">
        <v>15</v>
      </c>
      <c r="AL67" s="17" t="s">
        <v>16</v>
      </c>
      <c r="AM67" s="17" t="s">
        <v>17</v>
      </c>
      <c r="AN67" s="17" t="s">
        <v>18</v>
      </c>
      <c r="AO67" s="18" t="s">
        <v>19</v>
      </c>
      <c r="AQ67" s="16" t="s">
        <v>0</v>
      </c>
      <c r="AR67" s="17" t="s">
        <v>1</v>
      </c>
      <c r="AS67" s="17" t="s">
        <v>2</v>
      </c>
      <c r="AT67" s="17" t="s">
        <v>3</v>
      </c>
      <c r="AU67" s="17" t="s">
        <v>4</v>
      </c>
      <c r="AV67" s="17" t="s">
        <v>5</v>
      </c>
      <c r="AW67" s="17" t="s">
        <v>6</v>
      </c>
      <c r="AX67" s="17" t="s">
        <v>7</v>
      </c>
      <c r="AY67" s="17" t="s">
        <v>8</v>
      </c>
      <c r="AZ67" s="17" t="s">
        <v>9</v>
      </c>
      <c r="BA67" s="17" t="s">
        <v>10</v>
      </c>
      <c r="BB67" s="17" t="s">
        <v>11</v>
      </c>
      <c r="BC67" s="17" t="s">
        <v>12</v>
      </c>
      <c r="BD67" s="17" t="s">
        <v>13</v>
      </c>
      <c r="BE67" s="17" t="s">
        <v>14</v>
      </c>
      <c r="BF67" s="17" t="s">
        <v>15</v>
      </c>
      <c r="BG67" s="17" t="s">
        <v>16</v>
      </c>
      <c r="BH67" s="17" t="s">
        <v>17</v>
      </c>
      <c r="BI67" s="17" t="s">
        <v>18</v>
      </c>
      <c r="BJ67" s="18" t="s">
        <v>19</v>
      </c>
      <c r="BK67" s="2"/>
      <c r="BL67" s="16" t="s">
        <v>0</v>
      </c>
      <c r="BM67" s="17" t="s">
        <v>1</v>
      </c>
      <c r="BN67" s="17" t="s">
        <v>2</v>
      </c>
      <c r="BO67" s="17" t="s">
        <v>3</v>
      </c>
      <c r="BP67" s="17" t="s">
        <v>4</v>
      </c>
      <c r="BQ67" s="17" t="s">
        <v>5</v>
      </c>
      <c r="BR67" s="17" t="s">
        <v>6</v>
      </c>
      <c r="BS67" s="17" t="s">
        <v>7</v>
      </c>
      <c r="BT67" s="17" t="s">
        <v>8</v>
      </c>
      <c r="BU67" s="17" t="s">
        <v>9</v>
      </c>
      <c r="BV67" s="17" t="s">
        <v>10</v>
      </c>
      <c r="BW67" s="17" t="s">
        <v>11</v>
      </c>
      <c r="BX67" s="17" t="s">
        <v>12</v>
      </c>
      <c r="BY67" s="17" t="s">
        <v>13</v>
      </c>
      <c r="BZ67" s="17" t="s">
        <v>14</v>
      </c>
      <c r="CA67" s="17" t="s">
        <v>15</v>
      </c>
      <c r="CB67" s="17" t="s">
        <v>16</v>
      </c>
      <c r="CC67" s="17" t="s">
        <v>17</v>
      </c>
      <c r="CD67" s="17" t="s">
        <v>18</v>
      </c>
      <c r="CE67" s="18" t="s">
        <v>19</v>
      </c>
    </row>
    <row r="68" spans="1:83" ht="30" hidden="1" x14ac:dyDescent="0.25">
      <c r="A68" s="30" t="s">
        <v>20</v>
      </c>
      <c r="B68" s="57" t="s">
        <v>25</v>
      </c>
      <c r="C68" s="57" t="s">
        <v>148</v>
      </c>
      <c r="D68" s="30"/>
      <c r="E68" s="30"/>
      <c r="F68" s="30" t="s">
        <v>23</v>
      </c>
      <c r="G68" s="82">
        <v>4.0162037037037033E-3</v>
      </c>
      <c r="H68" s="30">
        <v>8932</v>
      </c>
      <c r="I68" s="30">
        <v>2515</v>
      </c>
      <c r="J68" s="30">
        <v>0.71835000000000004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 t="s">
        <v>150</v>
      </c>
      <c r="R68" s="30" t="s">
        <v>151</v>
      </c>
      <c r="S68" s="30" t="s">
        <v>170</v>
      </c>
      <c r="T68" s="30" t="s">
        <v>171</v>
      </c>
      <c r="V68" s="30" t="s">
        <v>38</v>
      </c>
      <c r="W68" s="31" t="s">
        <v>55</v>
      </c>
      <c r="X68" s="31" t="s">
        <v>148</v>
      </c>
      <c r="Y68" s="30"/>
      <c r="Z68" s="30"/>
      <c r="AA68" s="30" t="s">
        <v>23</v>
      </c>
      <c r="AB68" s="32">
        <v>8.113425925925925E-3</v>
      </c>
      <c r="AC68" s="30">
        <v>20801</v>
      </c>
      <c r="AD68" s="30">
        <v>14902</v>
      </c>
      <c r="AE68" s="30">
        <v>0.28358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0</v>
      </c>
      <c r="AL68" s="30" t="s">
        <v>151</v>
      </c>
      <c r="AM68" s="30" t="s">
        <v>150</v>
      </c>
      <c r="AN68" s="30" t="s">
        <v>182</v>
      </c>
      <c r="AO68" s="30" t="s">
        <v>183</v>
      </c>
      <c r="AQ68" s="30" t="s">
        <v>30</v>
      </c>
      <c r="AR68" s="31" t="s">
        <v>39</v>
      </c>
      <c r="AS68" s="31" t="s">
        <v>148</v>
      </c>
      <c r="AT68" s="30"/>
      <c r="AU68" s="30"/>
      <c r="AV68" s="30" t="s">
        <v>23</v>
      </c>
      <c r="AW68" s="32">
        <v>6.4236111111111117E-3</v>
      </c>
      <c r="AX68" s="30">
        <v>18219</v>
      </c>
      <c r="AY68" s="30">
        <v>4549</v>
      </c>
      <c r="AZ68" s="30">
        <v>0.75026999999999999</v>
      </c>
      <c r="BA68" s="30">
        <v>1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 t="s">
        <v>151</v>
      </c>
      <c r="BH68" s="30" t="s">
        <v>150</v>
      </c>
      <c r="BI68" s="30" t="s">
        <v>178</v>
      </c>
      <c r="BJ68" s="30" t="s">
        <v>179</v>
      </c>
      <c r="BK68" s="2"/>
      <c r="BL68" s="30" t="s">
        <v>26</v>
      </c>
      <c r="BM68" s="31" t="s">
        <v>33</v>
      </c>
      <c r="BN68" s="31" t="s">
        <v>148</v>
      </c>
      <c r="BO68" s="30"/>
      <c r="BP68" s="30"/>
      <c r="BQ68" s="30" t="s">
        <v>23</v>
      </c>
      <c r="BR68" s="32">
        <v>9.4444444444444445E-3</v>
      </c>
      <c r="BS68" s="30">
        <v>31986</v>
      </c>
      <c r="BT68" s="30">
        <v>10157</v>
      </c>
      <c r="BU68" s="30">
        <v>0.68242999999999998</v>
      </c>
      <c r="BV68" s="30">
        <v>0</v>
      </c>
      <c r="BW68" s="30">
        <v>0</v>
      </c>
      <c r="BX68" s="30">
        <v>0</v>
      </c>
      <c r="BY68" s="30">
        <v>0</v>
      </c>
      <c r="BZ68" s="30">
        <v>0</v>
      </c>
      <c r="CA68" s="30">
        <v>0</v>
      </c>
      <c r="CB68" s="30" t="s">
        <v>151</v>
      </c>
      <c r="CC68" s="30" t="s">
        <v>150</v>
      </c>
      <c r="CD68" s="30" t="s">
        <v>174</v>
      </c>
      <c r="CE68" s="30" t="s">
        <v>175</v>
      </c>
    </row>
    <row r="69" spans="1:83" ht="21" hidden="1" x14ac:dyDescent="0.25">
      <c r="A69" s="33" t="s">
        <v>24</v>
      </c>
      <c r="B69" s="58" t="s">
        <v>27</v>
      </c>
      <c r="C69" s="58" t="s">
        <v>148</v>
      </c>
      <c r="D69" s="33"/>
      <c r="E69" s="33"/>
      <c r="F69" s="33" t="s">
        <v>23</v>
      </c>
      <c r="G69" s="83">
        <v>5.6944444444444438E-3</v>
      </c>
      <c r="H69" s="33">
        <v>19050</v>
      </c>
      <c r="I69" s="33">
        <v>7650</v>
      </c>
      <c r="J69" s="33">
        <v>0.59838999999999998</v>
      </c>
      <c r="K69" s="33">
        <v>11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 t="s">
        <v>151</v>
      </c>
      <c r="R69" s="33" t="s">
        <v>150</v>
      </c>
      <c r="S69" s="33" t="s">
        <v>172</v>
      </c>
      <c r="T69" s="33" t="s">
        <v>173</v>
      </c>
      <c r="V69" s="33" t="s">
        <v>49</v>
      </c>
      <c r="W69" s="34" t="s">
        <v>55</v>
      </c>
      <c r="X69" s="34" t="s">
        <v>25</v>
      </c>
      <c r="Y69" s="33"/>
      <c r="Z69" s="33"/>
      <c r="AA69" s="33" t="s">
        <v>23</v>
      </c>
      <c r="AB69" s="35">
        <v>2.9398148148148148E-3</v>
      </c>
      <c r="AC69" s="33">
        <v>5288</v>
      </c>
      <c r="AD69" s="33">
        <v>2377</v>
      </c>
      <c r="AE69" s="33">
        <v>0.55039000000000005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 t="s">
        <v>151</v>
      </c>
      <c r="AM69" s="33" t="s">
        <v>150</v>
      </c>
      <c r="AN69" s="33" t="s">
        <v>383</v>
      </c>
      <c r="AO69" s="33" t="s">
        <v>384</v>
      </c>
      <c r="AQ69" s="33" t="s">
        <v>44</v>
      </c>
      <c r="AR69" s="34" t="s">
        <v>39</v>
      </c>
      <c r="AS69" s="34" t="s">
        <v>25</v>
      </c>
      <c r="AT69" s="33"/>
      <c r="AU69" s="33"/>
      <c r="AV69" s="33" t="s">
        <v>23</v>
      </c>
      <c r="AW69" s="35">
        <v>7.0023148148148154E-3</v>
      </c>
      <c r="AX69" s="33">
        <v>25928</v>
      </c>
      <c r="AY69" s="33">
        <v>7200</v>
      </c>
      <c r="AZ69" s="33">
        <v>0.72228000000000003</v>
      </c>
      <c r="BA69" s="33">
        <v>0</v>
      </c>
      <c r="BB69" s="33">
        <v>0</v>
      </c>
      <c r="BC69" s="33">
        <v>0</v>
      </c>
      <c r="BD69" s="33">
        <v>0</v>
      </c>
      <c r="BE69" s="33">
        <v>0</v>
      </c>
      <c r="BF69" s="33">
        <v>0</v>
      </c>
      <c r="BG69" s="33" t="s">
        <v>151</v>
      </c>
      <c r="BH69" s="33" t="s">
        <v>150</v>
      </c>
      <c r="BI69" s="33" t="s">
        <v>594</v>
      </c>
      <c r="BJ69" s="33" t="s">
        <v>595</v>
      </c>
      <c r="BK69" s="2"/>
      <c r="BL69" s="33" t="s">
        <v>41</v>
      </c>
      <c r="BM69" s="34" t="s">
        <v>33</v>
      </c>
      <c r="BN69" s="34" t="s">
        <v>25</v>
      </c>
      <c r="BO69" s="33"/>
      <c r="BP69" s="33"/>
      <c r="BQ69" s="33" t="s">
        <v>23</v>
      </c>
      <c r="BR69" s="35">
        <v>4.1331018518518517E-2</v>
      </c>
      <c r="BS69" s="33">
        <v>70337</v>
      </c>
      <c r="BT69" s="33">
        <v>10933</v>
      </c>
      <c r="BU69" s="33">
        <v>0.84455000000000002</v>
      </c>
      <c r="BV69" s="33">
        <v>0</v>
      </c>
      <c r="BW69" s="33">
        <v>0</v>
      </c>
      <c r="BX69" s="33">
        <v>0</v>
      </c>
      <c r="BY69" s="33">
        <v>0</v>
      </c>
      <c r="BZ69" s="33">
        <v>0</v>
      </c>
      <c r="CA69" s="33">
        <v>0</v>
      </c>
      <c r="CB69" s="33" t="s">
        <v>151</v>
      </c>
      <c r="CC69" s="33" t="s">
        <v>150</v>
      </c>
      <c r="CD69" s="33" t="s">
        <v>774</v>
      </c>
      <c r="CE69" s="33" t="s">
        <v>775</v>
      </c>
    </row>
    <row r="70" spans="1:83" ht="21" x14ac:dyDescent="0.25">
      <c r="A70" s="30" t="s">
        <v>26</v>
      </c>
      <c r="B70" s="57" t="s">
        <v>33</v>
      </c>
      <c r="C70" s="57" t="s">
        <v>148</v>
      </c>
      <c r="D70" s="30"/>
      <c r="E70" s="30"/>
      <c r="F70" s="30" t="s">
        <v>23</v>
      </c>
      <c r="G70" s="82">
        <v>9.4444444444444445E-3</v>
      </c>
      <c r="H70" s="30">
        <v>31986</v>
      </c>
      <c r="I70" s="30">
        <v>10157</v>
      </c>
      <c r="J70" s="30">
        <v>0.68242999999999998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 t="s">
        <v>151</v>
      </c>
      <c r="R70" s="30" t="s">
        <v>150</v>
      </c>
      <c r="S70" s="30" t="s">
        <v>174</v>
      </c>
      <c r="T70" s="30" t="s">
        <v>175</v>
      </c>
      <c r="V70" s="30" t="s">
        <v>56</v>
      </c>
      <c r="W70" s="31" t="s">
        <v>55</v>
      </c>
      <c r="X70" s="31" t="s">
        <v>27</v>
      </c>
      <c r="Y70" s="30"/>
      <c r="Z70" s="30"/>
      <c r="AA70" s="30" t="s">
        <v>23</v>
      </c>
      <c r="AB70" s="32">
        <v>2.8819444444444444E-3</v>
      </c>
      <c r="AC70" s="30">
        <v>5215</v>
      </c>
      <c r="AD70" s="30">
        <v>2510</v>
      </c>
      <c r="AE70" s="30">
        <v>0.51859999999999995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 t="s">
        <v>151</v>
      </c>
      <c r="AM70" s="30" t="s">
        <v>150</v>
      </c>
      <c r="AN70" s="30" t="s">
        <v>385</v>
      </c>
      <c r="AO70" s="30" t="s">
        <v>386</v>
      </c>
      <c r="AQ70" s="30" t="s">
        <v>54</v>
      </c>
      <c r="AR70" s="31" t="s">
        <v>39</v>
      </c>
      <c r="AS70" s="31" t="s">
        <v>27</v>
      </c>
      <c r="AT70" s="30"/>
      <c r="AU70" s="30"/>
      <c r="AV70" s="30" t="s">
        <v>23</v>
      </c>
      <c r="AW70" s="32">
        <v>8.6458333333333335E-3</v>
      </c>
      <c r="AX70" s="30">
        <v>38356</v>
      </c>
      <c r="AY70" s="30">
        <v>14959</v>
      </c>
      <c r="AZ70" s="30">
        <v>0.60997999999999997</v>
      </c>
      <c r="BA70" s="30">
        <v>0</v>
      </c>
      <c r="BB70" s="30">
        <v>0</v>
      </c>
      <c r="BC70" s="30">
        <v>0</v>
      </c>
      <c r="BD70" s="30">
        <v>0</v>
      </c>
      <c r="BE70" s="30">
        <v>0</v>
      </c>
      <c r="BF70" s="30">
        <v>0</v>
      </c>
      <c r="BG70" s="30" t="s">
        <v>151</v>
      </c>
      <c r="BH70" s="30" t="s">
        <v>150</v>
      </c>
      <c r="BI70" s="30" t="s">
        <v>596</v>
      </c>
      <c r="BJ70" s="30" t="s">
        <v>597</v>
      </c>
      <c r="BK70" s="2"/>
      <c r="BL70" s="30" t="s">
        <v>51</v>
      </c>
      <c r="BM70" s="31" t="s">
        <v>27</v>
      </c>
      <c r="BN70" s="31" t="s">
        <v>33</v>
      </c>
      <c r="BO70" s="30"/>
      <c r="BP70" s="30"/>
      <c r="BQ70" s="30" t="s">
        <v>23</v>
      </c>
      <c r="BR70" s="32">
        <v>4.1331018518518517E-2</v>
      </c>
      <c r="BS70" s="30">
        <v>17840</v>
      </c>
      <c r="BT70" s="30">
        <v>15904</v>
      </c>
      <c r="BU70" s="30">
        <v>0.10851</v>
      </c>
      <c r="BV70" s="30">
        <v>0</v>
      </c>
      <c r="BW70" s="30">
        <v>0</v>
      </c>
      <c r="BX70" s="30">
        <v>0</v>
      </c>
      <c r="BY70" s="30">
        <v>0</v>
      </c>
      <c r="BZ70" s="30">
        <v>0</v>
      </c>
      <c r="CA70" s="30">
        <v>0</v>
      </c>
      <c r="CB70" s="30" t="s">
        <v>150</v>
      </c>
      <c r="CC70" s="30" t="s">
        <v>151</v>
      </c>
      <c r="CD70" s="30" t="s">
        <v>776</v>
      </c>
      <c r="CE70" s="30" t="s">
        <v>777</v>
      </c>
    </row>
    <row r="71" spans="1:83" ht="21" hidden="1" x14ac:dyDescent="0.25">
      <c r="A71" s="33" t="s">
        <v>28</v>
      </c>
      <c r="B71" s="58" t="s">
        <v>37</v>
      </c>
      <c r="C71" s="58" t="s">
        <v>148</v>
      </c>
      <c r="D71" s="33"/>
      <c r="E71" s="33"/>
      <c r="F71" s="33" t="s">
        <v>23</v>
      </c>
      <c r="G71" s="83">
        <v>7.2800925925925915E-3</v>
      </c>
      <c r="H71" s="33">
        <v>22955</v>
      </c>
      <c r="I71" s="33">
        <v>7725</v>
      </c>
      <c r="J71" s="33">
        <v>0.66344000000000003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 t="s">
        <v>151</v>
      </c>
      <c r="R71" s="33" t="s">
        <v>150</v>
      </c>
      <c r="S71" s="33" t="s">
        <v>176</v>
      </c>
      <c r="T71" s="33" t="s">
        <v>177</v>
      </c>
      <c r="V71" s="33" t="s">
        <v>62</v>
      </c>
      <c r="W71" s="34" t="s">
        <v>55</v>
      </c>
      <c r="X71" s="34" t="s">
        <v>33</v>
      </c>
      <c r="Y71" s="33"/>
      <c r="Z71" s="33"/>
      <c r="AA71" s="33" t="s">
        <v>23</v>
      </c>
      <c r="AB71" s="35">
        <v>2.9861111111111113E-3</v>
      </c>
      <c r="AC71" s="33">
        <v>5961</v>
      </c>
      <c r="AD71" s="33">
        <v>2638</v>
      </c>
      <c r="AE71" s="33">
        <v>0.55735999999999997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33" t="s">
        <v>151</v>
      </c>
      <c r="AM71" s="33" t="s">
        <v>150</v>
      </c>
      <c r="AN71" s="33" t="s">
        <v>387</v>
      </c>
      <c r="AO71" s="33" t="s">
        <v>388</v>
      </c>
      <c r="AQ71" s="33" t="s">
        <v>58</v>
      </c>
      <c r="AR71" s="34" t="s">
        <v>39</v>
      </c>
      <c r="AS71" s="34" t="s">
        <v>33</v>
      </c>
      <c r="AT71" s="33"/>
      <c r="AU71" s="33"/>
      <c r="AV71" s="33" t="s">
        <v>23</v>
      </c>
      <c r="AW71" s="35">
        <v>9.6990740740740735E-3</v>
      </c>
      <c r="AX71" s="33">
        <v>46692</v>
      </c>
      <c r="AY71" s="33">
        <v>19624</v>
      </c>
      <c r="AZ71" s="33">
        <v>0.57969999999999999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 t="s">
        <v>151</v>
      </c>
      <c r="BH71" s="33" t="s">
        <v>150</v>
      </c>
      <c r="BI71" s="33" t="s">
        <v>598</v>
      </c>
      <c r="BJ71" s="33" t="s">
        <v>599</v>
      </c>
      <c r="BK71" s="2"/>
      <c r="BL71" s="33" t="s">
        <v>57</v>
      </c>
      <c r="BM71" s="34" t="s">
        <v>33</v>
      </c>
      <c r="BN71" s="34" t="s">
        <v>37</v>
      </c>
      <c r="BO71" s="33"/>
      <c r="BP71" s="33"/>
      <c r="BQ71" s="33" t="s">
        <v>23</v>
      </c>
      <c r="BR71" s="35">
        <v>1.1284722222222222E-2</v>
      </c>
      <c r="BS71" s="33">
        <v>61760</v>
      </c>
      <c r="BT71" s="33">
        <v>37226</v>
      </c>
      <c r="BU71" s="33">
        <v>0.39723999999999998</v>
      </c>
      <c r="BV71" s="33">
        <v>0</v>
      </c>
      <c r="BW71" s="33">
        <v>0</v>
      </c>
      <c r="BX71" s="33">
        <v>0</v>
      </c>
      <c r="BY71" s="33">
        <v>2</v>
      </c>
      <c r="BZ71" s="33">
        <v>0</v>
      </c>
      <c r="CA71" s="33">
        <v>0</v>
      </c>
      <c r="CB71" s="33" t="s">
        <v>150</v>
      </c>
      <c r="CC71" s="33" t="s">
        <v>151</v>
      </c>
      <c r="CD71" s="33" t="s">
        <v>778</v>
      </c>
      <c r="CE71" s="33" t="s">
        <v>779</v>
      </c>
    </row>
    <row r="72" spans="1:83" ht="21" x14ac:dyDescent="0.25">
      <c r="A72" s="30" t="s">
        <v>30</v>
      </c>
      <c r="B72" s="57" t="s">
        <v>39</v>
      </c>
      <c r="C72" s="57" t="s">
        <v>148</v>
      </c>
      <c r="D72" s="30"/>
      <c r="E72" s="30"/>
      <c r="F72" s="30" t="s">
        <v>23</v>
      </c>
      <c r="G72" s="82">
        <v>6.4236111111111117E-3</v>
      </c>
      <c r="H72" s="30">
        <v>18219</v>
      </c>
      <c r="I72" s="30">
        <v>4549</v>
      </c>
      <c r="J72" s="30">
        <v>0.75026999999999999</v>
      </c>
      <c r="K72" s="30">
        <v>1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 t="s">
        <v>151</v>
      </c>
      <c r="R72" s="30" t="s">
        <v>150</v>
      </c>
      <c r="S72" s="30" t="s">
        <v>178</v>
      </c>
      <c r="T72" s="30" t="s">
        <v>179</v>
      </c>
      <c r="V72" s="30" t="s">
        <v>64</v>
      </c>
      <c r="W72" s="31" t="s">
        <v>55</v>
      </c>
      <c r="X72" s="31" t="s">
        <v>37</v>
      </c>
      <c r="Y72" s="30"/>
      <c r="Z72" s="30"/>
      <c r="AA72" s="30" t="s">
        <v>23</v>
      </c>
      <c r="AB72" s="32">
        <v>2.7314814814814819E-3</v>
      </c>
      <c r="AC72" s="30">
        <v>4806</v>
      </c>
      <c r="AD72" s="30">
        <v>1885</v>
      </c>
      <c r="AE72" s="30">
        <v>0.60765999999999998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 t="s">
        <v>151</v>
      </c>
      <c r="AM72" s="30" t="s">
        <v>150</v>
      </c>
      <c r="AN72" s="30" t="s">
        <v>389</v>
      </c>
      <c r="AO72" s="30" t="s">
        <v>390</v>
      </c>
      <c r="AQ72" s="30" t="s">
        <v>63</v>
      </c>
      <c r="AR72" s="31" t="s">
        <v>39</v>
      </c>
      <c r="AS72" s="31" t="s">
        <v>37</v>
      </c>
      <c r="AT72" s="30"/>
      <c r="AU72" s="30"/>
      <c r="AV72" s="30" t="s">
        <v>23</v>
      </c>
      <c r="AW72" s="32">
        <v>1.5127314814814816E-2</v>
      </c>
      <c r="AX72" s="30">
        <v>115698</v>
      </c>
      <c r="AY72" s="30">
        <v>44829</v>
      </c>
      <c r="AZ72" s="30">
        <v>0.61253000000000002</v>
      </c>
      <c r="BA72" s="30">
        <v>1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 t="s">
        <v>151</v>
      </c>
      <c r="BH72" s="30" t="s">
        <v>150</v>
      </c>
      <c r="BI72" s="30" t="s">
        <v>600</v>
      </c>
      <c r="BJ72" s="30" t="s">
        <v>601</v>
      </c>
      <c r="BK72" s="2"/>
      <c r="BL72" s="30" t="s">
        <v>58</v>
      </c>
      <c r="BM72" s="31" t="s">
        <v>39</v>
      </c>
      <c r="BN72" s="31" t="s">
        <v>33</v>
      </c>
      <c r="BO72" s="30"/>
      <c r="BP72" s="30"/>
      <c r="BQ72" s="30" t="s">
        <v>23</v>
      </c>
      <c r="BR72" s="32">
        <v>9.6990740740740735E-3</v>
      </c>
      <c r="BS72" s="30">
        <v>46692</v>
      </c>
      <c r="BT72" s="30">
        <v>19624</v>
      </c>
      <c r="BU72" s="30">
        <v>0.57969999999999999</v>
      </c>
      <c r="BV72" s="30">
        <v>0</v>
      </c>
      <c r="BW72" s="30">
        <v>0</v>
      </c>
      <c r="BX72" s="30">
        <v>0</v>
      </c>
      <c r="BY72" s="30">
        <v>0</v>
      </c>
      <c r="BZ72" s="30">
        <v>0</v>
      </c>
      <c r="CA72" s="30">
        <v>0</v>
      </c>
      <c r="CB72" s="30" t="s">
        <v>151</v>
      </c>
      <c r="CC72" s="30" t="s">
        <v>150</v>
      </c>
      <c r="CD72" s="30" t="s">
        <v>598</v>
      </c>
      <c r="CE72" s="30" t="s">
        <v>599</v>
      </c>
    </row>
    <row r="73" spans="1:83" ht="21" hidden="1" x14ac:dyDescent="0.25">
      <c r="A73" s="33" t="s">
        <v>32</v>
      </c>
      <c r="B73" s="58" t="s">
        <v>40</v>
      </c>
      <c r="C73" s="58" t="s">
        <v>148</v>
      </c>
      <c r="D73" s="33"/>
      <c r="E73" s="33"/>
      <c r="F73" s="33" t="s">
        <v>23</v>
      </c>
      <c r="G73" s="83">
        <v>6.5856481481481469E-3</v>
      </c>
      <c r="H73" s="33">
        <v>22353</v>
      </c>
      <c r="I73" s="33">
        <v>7395</v>
      </c>
      <c r="J73" s="33">
        <v>0.66913999999999996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 t="s">
        <v>151</v>
      </c>
      <c r="R73" s="33" t="s">
        <v>150</v>
      </c>
      <c r="S73" s="33" t="s">
        <v>180</v>
      </c>
      <c r="T73" s="33" t="s">
        <v>181</v>
      </c>
      <c r="V73" s="33" t="s">
        <v>391</v>
      </c>
      <c r="W73" s="34" t="s">
        <v>55</v>
      </c>
      <c r="X73" s="34" t="s">
        <v>39</v>
      </c>
      <c r="Y73" s="33"/>
      <c r="Z73" s="33"/>
      <c r="AA73" s="33" t="s">
        <v>23</v>
      </c>
      <c r="AB73" s="35">
        <v>9.8495370370370369E-3</v>
      </c>
      <c r="AC73" s="33">
        <v>11545</v>
      </c>
      <c r="AD73" s="33">
        <v>2269</v>
      </c>
      <c r="AE73" s="33">
        <v>0.8034</v>
      </c>
      <c r="AF73" s="33">
        <v>0</v>
      </c>
      <c r="AG73" s="33">
        <v>0</v>
      </c>
      <c r="AH73" s="33">
        <v>0</v>
      </c>
      <c r="AI73" s="33">
        <v>0</v>
      </c>
      <c r="AJ73" s="33">
        <v>0</v>
      </c>
      <c r="AK73" s="33">
        <v>0</v>
      </c>
      <c r="AL73" s="33" t="s">
        <v>151</v>
      </c>
      <c r="AM73" s="33" t="s">
        <v>150</v>
      </c>
      <c r="AN73" s="33" t="s">
        <v>392</v>
      </c>
      <c r="AO73" s="33" t="s">
        <v>393</v>
      </c>
      <c r="AQ73" s="33" t="s">
        <v>65</v>
      </c>
      <c r="AR73" s="34" t="s">
        <v>40</v>
      </c>
      <c r="AS73" s="34" t="s">
        <v>39</v>
      </c>
      <c r="AT73" s="33"/>
      <c r="AU73" s="33"/>
      <c r="AV73" s="33" t="s">
        <v>23</v>
      </c>
      <c r="AW73" s="35">
        <v>1.3506944444444445E-2</v>
      </c>
      <c r="AX73" s="33">
        <v>87807</v>
      </c>
      <c r="AY73" s="33">
        <v>55218</v>
      </c>
      <c r="AZ73" s="33">
        <v>0.37114000000000003</v>
      </c>
      <c r="BA73" s="33">
        <v>0</v>
      </c>
      <c r="BB73" s="33">
        <v>0</v>
      </c>
      <c r="BC73" s="33">
        <v>0</v>
      </c>
      <c r="BD73" s="33">
        <v>0</v>
      </c>
      <c r="BE73" s="33">
        <v>0</v>
      </c>
      <c r="BF73" s="33">
        <v>0</v>
      </c>
      <c r="BG73" s="33" t="s">
        <v>151</v>
      </c>
      <c r="BH73" s="33" t="s">
        <v>150</v>
      </c>
      <c r="BI73" s="33" t="s">
        <v>602</v>
      </c>
      <c r="BJ73" s="33" t="s">
        <v>603</v>
      </c>
      <c r="BL73" s="33" t="s">
        <v>59</v>
      </c>
      <c r="BM73" s="34" t="s">
        <v>33</v>
      </c>
      <c r="BN73" s="34" t="s">
        <v>40</v>
      </c>
      <c r="BO73" s="33"/>
      <c r="BP73" s="33"/>
      <c r="BQ73" s="33" t="s">
        <v>23</v>
      </c>
      <c r="BR73" s="35">
        <v>1.0798611111111111E-2</v>
      </c>
      <c r="BS73" s="33">
        <v>51424</v>
      </c>
      <c r="BT73" s="33">
        <v>31855</v>
      </c>
      <c r="BU73" s="33">
        <v>0.38052999999999998</v>
      </c>
      <c r="BV73" s="33">
        <v>0</v>
      </c>
      <c r="BW73" s="33">
        <v>0</v>
      </c>
      <c r="BX73" s="33">
        <v>0</v>
      </c>
      <c r="BY73" s="33">
        <v>0</v>
      </c>
      <c r="BZ73" s="33">
        <v>0</v>
      </c>
      <c r="CA73" s="33">
        <v>0</v>
      </c>
      <c r="CB73" s="33" t="s">
        <v>150</v>
      </c>
      <c r="CC73" s="33" t="s">
        <v>151</v>
      </c>
      <c r="CD73" s="33" t="s">
        <v>780</v>
      </c>
      <c r="CE73" s="33" t="s">
        <v>781</v>
      </c>
    </row>
    <row r="74" spans="1:83" ht="21" hidden="1" x14ac:dyDescent="0.25">
      <c r="A74" s="30" t="s">
        <v>38</v>
      </c>
      <c r="B74" s="57" t="s">
        <v>55</v>
      </c>
      <c r="C74" s="57" t="s">
        <v>148</v>
      </c>
      <c r="D74" s="30"/>
      <c r="E74" s="30"/>
      <c r="F74" s="30" t="s">
        <v>23</v>
      </c>
      <c r="G74" s="82">
        <v>8.113425925925925E-3</v>
      </c>
      <c r="H74" s="30">
        <v>20801</v>
      </c>
      <c r="I74" s="30">
        <v>14902</v>
      </c>
      <c r="J74" s="30">
        <v>0.28358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 t="s">
        <v>151</v>
      </c>
      <c r="R74" s="30" t="s">
        <v>150</v>
      </c>
      <c r="S74" s="30" t="s">
        <v>182</v>
      </c>
      <c r="T74" s="30" t="s">
        <v>183</v>
      </c>
      <c r="V74" s="30" t="s">
        <v>394</v>
      </c>
      <c r="W74" s="31" t="s">
        <v>40</v>
      </c>
      <c r="X74" s="31" t="s">
        <v>55</v>
      </c>
      <c r="Y74" s="30"/>
      <c r="Z74" s="30"/>
      <c r="AA74" s="30" t="s">
        <v>23</v>
      </c>
      <c r="AB74" s="32">
        <v>7.2916666666666659E-3</v>
      </c>
      <c r="AC74" s="30">
        <v>23327</v>
      </c>
      <c r="AD74" s="30">
        <v>3833</v>
      </c>
      <c r="AE74" s="30">
        <v>0.83565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 t="s">
        <v>150</v>
      </c>
      <c r="AM74" s="30" t="s">
        <v>151</v>
      </c>
      <c r="AN74" s="30" t="s">
        <v>395</v>
      </c>
      <c r="AO74" s="30" t="s">
        <v>396</v>
      </c>
      <c r="AQ74" s="30" t="s">
        <v>604</v>
      </c>
      <c r="AR74" s="31" t="s">
        <v>39</v>
      </c>
      <c r="AS74" s="31" t="s">
        <v>42</v>
      </c>
      <c r="AT74" s="30"/>
      <c r="AU74" s="30"/>
      <c r="AV74" s="30" t="s">
        <v>23</v>
      </c>
      <c r="AW74" s="32">
        <v>5.5324074074074069E-3</v>
      </c>
      <c r="AX74" s="30">
        <v>15875</v>
      </c>
      <c r="AY74" s="30">
        <v>3808</v>
      </c>
      <c r="AZ74" s="30">
        <v>0.76007999999999998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30">
        <v>0</v>
      </c>
      <c r="BG74" s="30" t="s">
        <v>150</v>
      </c>
      <c r="BH74" s="30" t="s">
        <v>151</v>
      </c>
      <c r="BI74" s="30" t="s">
        <v>605</v>
      </c>
      <c r="BJ74" s="30" t="s">
        <v>606</v>
      </c>
      <c r="BL74" s="30" t="s">
        <v>60</v>
      </c>
      <c r="BM74" s="31" t="s">
        <v>33</v>
      </c>
      <c r="BN74" s="31" t="s">
        <v>42</v>
      </c>
      <c r="BO74" s="30"/>
      <c r="BP74" s="30"/>
      <c r="BQ74" s="30" t="s">
        <v>23</v>
      </c>
      <c r="BR74" s="32">
        <v>1.3425925925925924E-2</v>
      </c>
      <c r="BS74" s="30">
        <v>74261</v>
      </c>
      <c r="BT74" s="30">
        <v>31993</v>
      </c>
      <c r="BU74" s="30">
        <v>0.56916999999999995</v>
      </c>
      <c r="BV74" s="30">
        <v>0</v>
      </c>
      <c r="BW74" s="30">
        <v>0</v>
      </c>
      <c r="BX74" s="30">
        <v>0</v>
      </c>
      <c r="BY74" s="30">
        <v>0</v>
      </c>
      <c r="BZ74" s="30">
        <v>0</v>
      </c>
      <c r="CA74" s="30">
        <v>0</v>
      </c>
      <c r="CB74" s="30" t="s">
        <v>150</v>
      </c>
      <c r="CC74" s="30" t="s">
        <v>151</v>
      </c>
      <c r="CD74" s="30" t="s">
        <v>782</v>
      </c>
      <c r="CE74" s="30" t="s">
        <v>783</v>
      </c>
    </row>
    <row r="75" spans="1:83" ht="21" hidden="1" x14ac:dyDescent="0.25">
      <c r="A75" s="33" t="s">
        <v>78</v>
      </c>
      <c r="B75" s="58" t="s">
        <v>25</v>
      </c>
      <c r="C75" s="58" t="s">
        <v>148</v>
      </c>
      <c r="D75" s="33"/>
      <c r="E75" s="33"/>
      <c r="F75" s="33" t="s">
        <v>66</v>
      </c>
      <c r="G75" s="83">
        <v>4.1331018518518517E-2</v>
      </c>
      <c r="H75" s="33">
        <v>85766</v>
      </c>
      <c r="I75" s="33">
        <v>24653</v>
      </c>
      <c r="J75" s="33">
        <v>0.71255000000000002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 t="s">
        <v>150</v>
      </c>
      <c r="R75" s="33" t="s">
        <v>151</v>
      </c>
      <c r="S75" s="33" t="s">
        <v>184</v>
      </c>
      <c r="T75" s="33" t="s">
        <v>185</v>
      </c>
      <c r="V75" s="33" t="s">
        <v>397</v>
      </c>
      <c r="W75" s="34" t="s">
        <v>55</v>
      </c>
      <c r="X75" s="34" t="s">
        <v>42</v>
      </c>
      <c r="Y75" s="33"/>
      <c r="Z75" s="33"/>
      <c r="AA75" s="33" t="s">
        <v>23</v>
      </c>
      <c r="AB75" s="35">
        <v>2.7314814814814819E-3</v>
      </c>
      <c r="AC75" s="33">
        <v>5555</v>
      </c>
      <c r="AD75" s="33">
        <v>2073</v>
      </c>
      <c r="AE75" s="33">
        <v>0.62670999999999999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 t="s">
        <v>151</v>
      </c>
      <c r="AM75" s="33" t="s">
        <v>150</v>
      </c>
      <c r="AN75" s="33" t="s">
        <v>398</v>
      </c>
      <c r="AO75" s="33" t="s">
        <v>399</v>
      </c>
      <c r="AQ75" s="33" t="s">
        <v>607</v>
      </c>
      <c r="AR75" s="34" t="s">
        <v>39</v>
      </c>
      <c r="AS75" s="34" t="s">
        <v>47</v>
      </c>
      <c r="AT75" s="33"/>
      <c r="AU75" s="33"/>
      <c r="AV75" s="33" t="s">
        <v>23</v>
      </c>
      <c r="AW75" s="35">
        <v>7.2916666666666659E-3</v>
      </c>
      <c r="AX75" s="33">
        <v>26473</v>
      </c>
      <c r="AY75" s="33">
        <v>8511</v>
      </c>
      <c r="AZ75" s="33">
        <v>0.67847999999999997</v>
      </c>
      <c r="BA75" s="33">
        <v>0</v>
      </c>
      <c r="BB75" s="33">
        <v>0</v>
      </c>
      <c r="BC75" s="33">
        <v>0</v>
      </c>
      <c r="BD75" s="33">
        <v>0</v>
      </c>
      <c r="BE75" s="33">
        <v>0</v>
      </c>
      <c r="BF75" s="33">
        <v>0</v>
      </c>
      <c r="BG75" s="33" t="s">
        <v>150</v>
      </c>
      <c r="BH75" s="33" t="s">
        <v>151</v>
      </c>
      <c r="BI75" s="33" t="s">
        <v>608</v>
      </c>
      <c r="BJ75" s="33" t="s">
        <v>609</v>
      </c>
      <c r="BL75" s="33" t="s">
        <v>61</v>
      </c>
      <c r="BM75" s="34" t="s">
        <v>33</v>
      </c>
      <c r="BN75" s="34" t="s">
        <v>47</v>
      </c>
      <c r="BO75" s="33"/>
      <c r="BP75" s="33"/>
      <c r="BQ75" s="33" t="s">
        <v>23</v>
      </c>
      <c r="BR75" s="35">
        <v>9.4097222222222238E-3</v>
      </c>
      <c r="BS75" s="33">
        <v>45830</v>
      </c>
      <c r="BT75" s="33">
        <v>27980</v>
      </c>
      <c r="BU75" s="33">
        <v>0.38946999999999998</v>
      </c>
      <c r="BV75" s="33">
        <v>0</v>
      </c>
      <c r="BW75" s="33">
        <v>0</v>
      </c>
      <c r="BX75" s="33">
        <v>0</v>
      </c>
      <c r="BY75" s="33">
        <v>0</v>
      </c>
      <c r="BZ75" s="33">
        <v>0</v>
      </c>
      <c r="CA75" s="33">
        <v>0</v>
      </c>
      <c r="CB75" s="33" t="s">
        <v>150</v>
      </c>
      <c r="CC75" s="33" t="s">
        <v>151</v>
      </c>
      <c r="CD75" s="33" t="s">
        <v>784</v>
      </c>
      <c r="CE75" s="33" t="s">
        <v>785</v>
      </c>
    </row>
    <row r="76" spans="1:83" ht="21" x14ac:dyDescent="0.25">
      <c r="A76" s="30" t="s">
        <v>80</v>
      </c>
      <c r="B76" s="57" t="s">
        <v>33</v>
      </c>
      <c r="C76" s="57" t="s">
        <v>148</v>
      </c>
      <c r="D76" s="30"/>
      <c r="E76" s="30"/>
      <c r="F76" s="30" t="s">
        <v>66</v>
      </c>
      <c r="G76" s="82">
        <v>1.0173611111111111E-2</v>
      </c>
      <c r="H76" s="30">
        <v>29404</v>
      </c>
      <c r="I76" s="30">
        <v>6935</v>
      </c>
      <c r="J76" s="30">
        <v>0.76412000000000002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 t="s">
        <v>150</v>
      </c>
      <c r="R76" s="30" t="s">
        <v>151</v>
      </c>
      <c r="S76" s="30" t="s">
        <v>186</v>
      </c>
      <c r="T76" s="30" t="s">
        <v>187</v>
      </c>
      <c r="V76" s="30" t="s">
        <v>400</v>
      </c>
      <c r="W76" s="31" t="s">
        <v>55</v>
      </c>
      <c r="X76" s="31" t="s">
        <v>47</v>
      </c>
      <c r="Y76" s="30"/>
      <c r="Z76" s="30"/>
      <c r="AA76" s="30" t="s">
        <v>23</v>
      </c>
      <c r="AB76" s="32">
        <v>2.488425925925926E-3</v>
      </c>
      <c r="AC76" s="30">
        <v>3890</v>
      </c>
      <c r="AD76" s="30">
        <v>1713</v>
      </c>
      <c r="AE76" s="30">
        <v>0.5595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 t="s">
        <v>151</v>
      </c>
      <c r="AM76" s="30" t="s">
        <v>150</v>
      </c>
      <c r="AN76" s="30" t="s">
        <v>401</v>
      </c>
      <c r="AO76" s="30" t="s">
        <v>402</v>
      </c>
      <c r="AQ76" s="30" t="s">
        <v>391</v>
      </c>
      <c r="AR76" s="31" t="s">
        <v>55</v>
      </c>
      <c r="AS76" s="31" t="s">
        <v>39</v>
      </c>
      <c r="AT76" s="30"/>
      <c r="AU76" s="30"/>
      <c r="AV76" s="30" t="s">
        <v>23</v>
      </c>
      <c r="AW76" s="32">
        <v>9.8495370370370369E-3</v>
      </c>
      <c r="AX76" s="30">
        <v>11545</v>
      </c>
      <c r="AY76" s="30">
        <v>2269</v>
      </c>
      <c r="AZ76" s="30">
        <v>0.8034</v>
      </c>
      <c r="BA76" s="30">
        <v>0</v>
      </c>
      <c r="BB76" s="30">
        <v>0</v>
      </c>
      <c r="BC76" s="30">
        <v>0</v>
      </c>
      <c r="BD76" s="30">
        <v>0</v>
      </c>
      <c r="BE76" s="30">
        <v>0</v>
      </c>
      <c r="BF76" s="30">
        <v>0</v>
      </c>
      <c r="BG76" s="30" t="s">
        <v>151</v>
      </c>
      <c r="BH76" s="30" t="s">
        <v>150</v>
      </c>
      <c r="BI76" s="30" t="s">
        <v>392</v>
      </c>
      <c r="BJ76" s="30" t="s">
        <v>393</v>
      </c>
      <c r="BL76" s="30" t="s">
        <v>62</v>
      </c>
      <c r="BM76" s="31" t="s">
        <v>55</v>
      </c>
      <c r="BN76" s="31" t="s">
        <v>33</v>
      </c>
      <c r="BO76" s="30"/>
      <c r="BP76" s="30"/>
      <c r="BQ76" s="30" t="s">
        <v>23</v>
      </c>
      <c r="BR76" s="32">
        <v>2.9861111111111113E-3</v>
      </c>
      <c r="BS76" s="30">
        <v>5961</v>
      </c>
      <c r="BT76" s="30">
        <v>2638</v>
      </c>
      <c r="BU76" s="30">
        <v>0.55735999999999997</v>
      </c>
      <c r="BV76" s="30">
        <v>0</v>
      </c>
      <c r="BW76" s="30">
        <v>0</v>
      </c>
      <c r="BX76" s="30">
        <v>0</v>
      </c>
      <c r="BY76" s="30">
        <v>0</v>
      </c>
      <c r="BZ76" s="30">
        <v>0</v>
      </c>
      <c r="CA76" s="30">
        <v>0</v>
      </c>
      <c r="CB76" s="30" t="s">
        <v>151</v>
      </c>
      <c r="CC76" s="30" t="s">
        <v>150</v>
      </c>
      <c r="CD76" s="30" t="s">
        <v>387</v>
      </c>
      <c r="CE76" s="30" t="s">
        <v>388</v>
      </c>
    </row>
    <row r="77" spans="1:83" ht="30" hidden="1" x14ac:dyDescent="0.25">
      <c r="A77" s="33" t="s">
        <v>81</v>
      </c>
      <c r="B77" s="58" t="s">
        <v>37</v>
      </c>
      <c r="C77" s="58" t="s">
        <v>148</v>
      </c>
      <c r="D77" s="33"/>
      <c r="E77" s="33"/>
      <c r="F77" s="33" t="s">
        <v>66</v>
      </c>
      <c r="G77" s="83">
        <v>6.7361111111111103E-3</v>
      </c>
      <c r="H77" s="33">
        <v>18845</v>
      </c>
      <c r="I77" s="33">
        <v>6578</v>
      </c>
      <c r="J77" s="33">
        <v>0.65090999999999999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 t="s">
        <v>151</v>
      </c>
      <c r="R77" s="33" t="s">
        <v>150</v>
      </c>
      <c r="S77" s="33" t="s">
        <v>188</v>
      </c>
      <c r="T77" s="33" t="s">
        <v>189</v>
      </c>
      <c r="V77" s="33" t="s">
        <v>86</v>
      </c>
      <c r="W77" s="34" t="s">
        <v>55</v>
      </c>
      <c r="X77" s="34" t="s">
        <v>148</v>
      </c>
      <c r="Y77" s="33"/>
      <c r="Z77" s="33"/>
      <c r="AA77" s="33" t="s">
        <v>66</v>
      </c>
      <c r="AB77" s="35">
        <v>8.611111111111111E-3</v>
      </c>
      <c r="AC77" s="33">
        <v>18352</v>
      </c>
      <c r="AD77" s="33">
        <v>18115</v>
      </c>
      <c r="AE77" s="33">
        <v>1.291E-2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33" t="s">
        <v>150</v>
      </c>
      <c r="AM77" s="33" t="s">
        <v>151</v>
      </c>
      <c r="AN77" s="33" t="s">
        <v>196</v>
      </c>
      <c r="AO77" s="33" t="s">
        <v>197</v>
      </c>
      <c r="AQ77" s="33" t="s">
        <v>82</v>
      </c>
      <c r="AR77" s="34" t="s">
        <v>39</v>
      </c>
      <c r="AS77" s="34" t="s">
        <v>148</v>
      </c>
      <c r="AT77" s="33"/>
      <c r="AU77" s="33"/>
      <c r="AV77" s="33" t="s">
        <v>66</v>
      </c>
      <c r="AW77" s="35">
        <v>5.6712962962962958E-3</v>
      </c>
      <c r="AX77" s="33">
        <v>15159</v>
      </c>
      <c r="AY77" s="33">
        <v>4847</v>
      </c>
      <c r="AZ77" s="33">
        <v>0.68020999999999998</v>
      </c>
      <c r="BA77" s="33">
        <v>0</v>
      </c>
      <c r="BB77" s="33">
        <v>0</v>
      </c>
      <c r="BC77" s="33">
        <v>0</v>
      </c>
      <c r="BD77" s="33">
        <v>0</v>
      </c>
      <c r="BE77" s="33">
        <v>0</v>
      </c>
      <c r="BF77" s="33">
        <v>0</v>
      </c>
      <c r="BG77" s="33" t="s">
        <v>150</v>
      </c>
      <c r="BH77" s="33" t="s">
        <v>151</v>
      </c>
      <c r="BI77" s="33" t="s">
        <v>190</v>
      </c>
      <c r="BJ77" s="33" t="s">
        <v>191</v>
      </c>
      <c r="BL77" s="33" t="s">
        <v>80</v>
      </c>
      <c r="BM77" s="34" t="s">
        <v>33</v>
      </c>
      <c r="BN77" s="34" t="s">
        <v>148</v>
      </c>
      <c r="BO77" s="33"/>
      <c r="BP77" s="33"/>
      <c r="BQ77" s="33" t="s">
        <v>66</v>
      </c>
      <c r="BR77" s="35">
        <v>1.0173611111111111E-2</v>
      </c>
      <c r="BS77" s="33">
        <v>29404</v>
      </c>
      <c r="BT77" s="33">
        <v>6935</v>
      </c>
      <c r="BU77" s="33">
        <v>0.76412000000000002</v>
      </c>
      <c r="BV77" s="33">
        <v>0</v>
      </c>
      <c r="BW77" s="33">
        <v>0</v>
      </c>
      <c r="BX77" s="33">
        <v>0</v>
      </c>
      <c r="BY77" s="33">
        <v>0</v>
      </c>
      <c r="BZ77" s="33">
        <v>0</v>
      </c>
      <c r="CA77" s="33">
        <v>0</v>
      </c>
      <c r="CB77" s="33" t="s">
        <v>150</v>
      </c>
      <c r="CC77" s="33" t="s">
        <v>151</v>
      </c>
      <c r="CD77" s="33" t="s">
        <v>186</v>
      </c>
      <c r="CE77" s="33" t="s">
        <v>187</v>
      </c>
    </row>
    <row r="78" spans="1:83" ht="21" hidden="1" x14ac:dyDescent="0.25">
      <c r="A78" s="30" t="s">
        <v>82</v>
      </c>
      <c r="B78" s="57" t="s">
        <v>39</v>
      </c>
      <c r="C78" s="57" t="s">
        <v>148</v>
      </c>
      <c r="D78" s="30"/>
      <c r="E78" s="30"/>
      <c r="F78" s="30" t="s">
        <v>66</v>
      </c>
      <c r="G78" s="82">
        <v>5.6712962962962958E-3</v>
      </c>
      <c r="H78" s="30">
        <v>15159</v>
      </c>
      <c r="I78" s="30">
        <v>4847</v>
      </c>
      <c r="J78" s="30">
        <v>0.68020999999999998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 t="s">
        <v>150</v>
      </c>
      <c r="R78" s="30" t="s">
        <v>151</v>
      </c>
      <c r="S78" s="30" t="s">
        <v>190</v>
      </c>
      <c r="T78" s="30" t="s">
        <v>191</v>
      </c>
      <c r="V78" s="30" t="s">
        <v>89</v>
      </c>
      <c r="W78" s="31" t="s">
        <v>55</v>
      </c>
      <c r="X78" s="31" t="s">
        <v>25</v>
      </c>
      <c r="Y78" s="30"/>
      <c r="Z78" s="30"/>
      <c r="AA78" s="30" t="s">
        <v>66</v>
      </c>
      <c r="AB78" s="32">
        <v>2.8703703703703708E-3</v>
      </c>
      <c r="AC78" s="30">
        <v>4822</v>
      </c>
      <c r="AD78" s="30">
        <v>2193</v>
      </c>
      <c r="AE78" s="30">
        <v>0.54510000000000003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 t="s">
        <v>150</v>
      </c>
      <c r="AM78" s="30" t="s">
        <v>151</v>
      </c>
      <c r="AN78" s="30" t="s">
        <v>403</v>
      </c>
      <c r="AO78" s="30" t="s">
        <v>404</v>
      </c>
      <c r="AQ78" s="30" t="s">
        <v>88</v>
      </c>
      <c r="AR78" s="31" t="s">
        <v>39</v>
      </c>
      <c r="AS78" s="31" t="s">
        <v>25</v>
      </c>
      <c r="AT78" s="30"/>
      <c r="AU78" s="30"/>
      <c r="AV78" s="30" t="s">
        <v>66</v>
      </c>
      <c r="AW78" s="32">
        <v>6.9907407407407409E-3</v>
      </c>
      <c r="AX78" s="30">
        <v>19541</v>
      </c>
      <c r="AY78" s="30">
        <v>6800</v>
      </c>
      <c r="AZ78" s="30">
        <v>0.65198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 t="s">
        <v>150</v>
      </c>
      <c r="BH78" s="30" t="s">
        <v>151</v>
      </c>
      <c r="BI78" s="30" t="s">
        <v>610</v>
      </c>
      <c r="BJ78" s="30" t="s">
        <v>611</v>
      </c>
      <c r="BL78" s="30" t="s">
        <v>87</v>
      </c>
      <c r="BM78" s="31" t="s">
        <v>33</v>
      </c>
      <c r="BN78" s="31" t="s">
        <v>25</v>
      </c>
      <c r="BO78" s="30"/>
      <c r="BP78" s="30"/>
      <c r="BQ78" s="30" t="s">
        <v>66</v>
      </c>
      <c r="BR78" s="32">
        <v>8.9004629629629625E-3</v>
      </c>
      <c r="BS78" s="30">
        <v>49033</v>
      </c>
      <c r="BT78" s="30">
        <v>19505</v>
      </c>
      <c r="BU78" s="30">
        <v>0.60219</v>
      </c>
      <c r="BV78" s="30">
        <v>0</v>
      </c>
      <c r="BW78" s="30">
        <v>0</v>
      </c>
      <c r="BX78" s="30">
        <v>0</v>
      </c>
      <c r="BY78" s="30">
        <v>0</v>
      </c>
      <c r="BZ78" s="30">
        <v>0</v>
      </c>
      <c r="CA78" s="30">
        <v>0</v>
      </c>
      <c r="CB78" s="30" t="s">
        <v>150</v>
      </c>
      <c r="CC78" s="30" t="s">
        <v>151</v>
      </c>
      <c r="CD78" s="30" t="s">
        <v>786</v>
      </c>
      <c r="CE78" s="30" t="s">
        <v>787</v>
      </c>
    </row>
    <row r="79" spans="1:83" ht="21" x14ac:dyDescent="0.25">
      <c r="A79" s="33" t="s">
        <v>83</v>
      </c>
      <c r="B79" s="58" t="s">
        <v>40</v>
      </c>
      <c r="C79" s="58" t="s">
        <v>148</v>
      </c>
      <c r="D79" s="33"/>
      <c r="E79" s="33"/>
      <c r="F79" s="33" t="s">
        <v>66</v>
      </c>
      <c r="G79" s="83">
        <v>5.8680555555555543E-3</v>
      </c>
      <c r="H79" s="33">
        <v>16425</v>
      </c>
      <c r="I79" s="33">
        <v>5733</v>
      </c>
      <c r="J79" s="33">
        <v>0.65092000000000005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 t="s">
        <v>150</v>
      </c>
      <c r="R79" s="33" t="s">
        <v>151</v>
      </c>
      <c r="S79" s="33" t="s">
        <v>192</v>
      </c>
      <c r="T79" s="33" t="s">
        <v>193</v>
      </c>
      <c r="V79" s="33" t="s">
        <v>92</v>
      </c>
      <c r="W79" s="34" t="s">
        <v>55</v>
      </c>
      <c r="X79" s="34" t="s">
        <v>27</v>
      </c>
      <c r="Y79" s="33"/>
      <c r="Z79" s="33"/>
      <c r="AA79" s="33" t="s">
        <v>66</v>
      </c>
      <c r="AB79" s="35">
        <v>2.673611111111111E-3</v>
      </c>
      <c r="AC79" s="33">
        <v>4867</v>
      </c>
      <c r="AD79" s="33">
        <v>2268</v>
      </c>
      <c r="AE79" s="33">
        <v>0.53388999999999998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33" t="s">
        <v>150</v>
      </c>
      <c r="AM79" s="33" t="s">
        <v>151</v>
      </c>
      <c r="AN79" s="33" t="s">
        <v>405</v>
      </c>
      <c r="AO79" s="33" t="s">
        <v>406</v>
      </c>
      <c r="AQ79" s="33" t="s">
        <v>91</v>
      </c>
      <c r="AR79" s="33" t="s">
        <v>39</v>
      </c>
      <c r="AS79" s="33" t="s">
        <v>27</v>
      </c>
      <c r="AT79" s="33" t="s">
        <v>303</v>
      </c>
      <c r="AU79" s="33"/>
      <c r="AV79" s="33" t="s">
        <v>66</v>
      </c>
      <c r="AW79" s="35">
        <v>0</v>
      </c>
      <c r="AX79" s="33">
        <v>0</v>
      </c>
      <c r="AY79" s="33">
        <v>0</v>
      </c>
      <c r="AZ79" s="33">
        <v>0</v>
      </c>
      <c r="BA79" s="33">
        <v>0</v>
      </c>
      <c r="BB79" s="33">
        <v>0</v>
      </c>
      <c r="BC79" s="33">
        <v>0</v>
      </c>
      <c r="BD79" s="33">
        <v>0</v>
      </c>
      <c r="BE79" s="33">
        <v>0</v>
      </c>
      <c r="BF79" s="33">
        <v>0</v>
      </c>
      <c r="BG79" s="33" t="s">
        <v>150</v>
      </c>
      <c r="BH79" s="33" t="s">
        <v>151</v>
      </c>
      <c r="BI79" s="33" t="s">
        <v>612</v>
      </c>
      <c r="BJ79" s="33" t="s">
        <v>613</v>
      </c>
      <c r="BL79" s="33" t="s">
        <v>90</v>
      </c>
      <c r="BM79" s="34" t="s">
        <v>27</v>
      </c>
      <c r="BN79" s="34" t="s">
        <v>33</v>
      </c>
      <c r="BO79" s="33"/>
      <c r="BP79" s="33"/>
      <c r="BQ79" s="33" t="s">
        <v>66</v>
      </c>
      <c r="BR79" s="35">
        <v>1.2222222222222223E-2</v>
      </c>
      <c r="BS79" s="33">
        <v>93194</v>
      </c>
      <c r="BT79" s="33">
        <v>55503</v>
      </c>
      <c r="BU79" s="33">
        <v>0.40443000000000001</v>
      </c>
      <c r="BV79" s="33">
        <v>0</v>
      </c>
      <c r="BW79" s="33">
        <v>0</v>
      </c>
      <c r="BX79" s="33">
        <v>0</v>
      </c>
      <c r="BY79" s="33">
        <v>0</v>
      </c>
      <c r="BZ79" s="33">
        <v>0</v>
      </c>
      <c r="CA79" s="33">
        <v>0</v>
      </c>
      <c r="CB79" s="33" t="s">
        <v>151</v>
      </c>
      <c r="CC79" s="33" t="s">
        <v>150</v>
      </c>
      <c r="CD79" s="33" t="s">
        <v>788</v>
      </c>
      <c r="CE79" s="33" t="s">
        <v>789</v>
      </c>
    </row>
    <row r="80" spans="1:83" ht="21" hidden="1" x14ac:dyDescent="0.25">
      <c r="A80" s="30" t="s">
        <v>85</v>
      </c>
      <c r="B80" s="57" t="s">
        <v>47</v>
      </c>
      <c r="C80" s="57" t="s">
        <v>148</v>
      </c>
      <c r="D80" s="30"/>
      <c r="E80" s="30"/>
      <c r="F80" s="30" t="s">
        <v>66</v>
      </c>
      <c r="G80" s="82">
        <v>9.7222222222222224E-3</v>
      </c>
      <c r="H80" s="30">
        <v>25074</v>
      </c>
      <c r="I80" s="30">
        <v>18809</v>
      </c>
      <c r="J80" s="30">
        <v>0.24984999999999999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 t="s">
        <v>150</v>
      </c>
      <c r="R80" s="30" t="s">
        <v>151</v>
      </c>
      <c r="S80" s="30" t="s">
        <v>194</v>
      </c>
      <c r="T80" s="30" t="s">
        <v>195</v>
      </c>
      <c r="V80" s="30" t="s">
        <v>407</v>
      </c>
      <c r="W80" s="31" t="s">
        <v>55</v>
      </c>
      <c r="X80" s="31" t="s">
        <v>33</v>
      </c>
      <c r="Y80" s="30"/>
      <c r="Z80" s="30"/>
      <c r="AA80" s="30" t="s">
        <v>66</v>
      </c>
      <c r="AB80" s="32">
        <v>3.1018518518518522E-3</v>
      </c>
      <c r="AC80" s="30">
        <v>5985</v>
      </c>
      <c r="AD80" s="30">
        <v>2806</v>
      </c>
      <c r="AE80" s="30">
        <v>0.53107000000000004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 t="s">
        <v>150</v>
      </c>
      <c r="AM80" s="30" t="s">
        <v>151</v>
      </c>
      <c r="AN80" s="30" t="s">
        <v>408</v>
      </c>
      <c r="AO80" s="30" t="s">
        <v>409</v>
      </c>
      <c r="AQ80" s="30" t="s">
        <v>94</v>
      </c>
      <c r="AR80" s="31" t="s">
        <v>39</v>
      </c>
      <c r="AS80" s="31" t="s">
        <v>33</v>
      </c>
      <c r="AT80" s="30"/>
      <c r="AU80" s="30"/>
      <c r="AV80" s="30" t="s">
        <v>66</v>
      </c>
      <c r="AW80" s="32">
        <v>1.2233796296296296E-2</v>
      </c>
      <c r="AX80" s="30">
        <v>107583</v>
      </c>
      <c r="AY80" s="30">
        <v>40479</v>
      </c>
      <c r="AZ80" s="30">
        <v>0.62373999999999996</v>
      </c>
      <c r="BA80" s="30">
        <v>0</v>
      </c>
      <c r="BB80" s="30">
        <v>0</v>
      </c>
      <c r="BC80" s="30">
        <v>0</v>
      </c>
      <c r="BD80" s="30">
        <v>0</v>
      </c>
      <c r="BE80" s="30">
        <v>0</v>
      </c>
      <c r="BF80" s="30">
        <v>0</v>
      </c>
      <c r="BG80" s="30" t="s">
        <v>150</v>
      </c>
      <c r="BH80" s="30" t="s">
        <v>151</v>
      </c>
      <c r="BI80" s="30" t="s">
        <v>614</v>
      </c>
      <c r="BJ80" s="30" t="s">
        <v>615</v>
      </c>
      <c r="BL80" s="30" t="s">
        <v>93</v>
      </c>
      <c r="BM80" s="31" t="s">
        <v>33</v>
      </c>
      <c r="BN80" s="31" t="s">
        <v>37</v>
      </c>
      <c r="BO80" s="30"/>
      <c r="BP80" s="30"/>
      <c r="BQ80" s="30" t="s">
        <v>66</v>
      </c>
      <c r="BR80" s="32">
        <v>1.34375E-2</v>
      </c>
      <c r="BS80" s="30">
        <v>68876</v>
      </c>
      <c r="BT80" s="30">
        <v>49478</v>
      </c>
      <c r="BU80" s="30">
        <v>0.28162999999999999</v>
      </c>
      <c r="BV80" s="30">
        <v>0</v>
      </c>
      <c r="BW80" s="30">
        <v>0</v>
      </c>
      <c r="BX80" s="30">
        <v>0</v>
      </c>
      <c r="BY80" s="30">
        <v>0</v>
      </c>
      <c r="BZ80" s="30">
        <v>0</v>
      </c>
      <c r="CA80" s="30">
        <v>0</v>
      </c>
      <c r="CB80" s="30" t="s">
        <v>151</v>
      </c>
      <c r="CC80" s="30" t="s">
        <v>150</v>
      </c>
      <c r="CD80" s="30" t="s">
        <v>790</v>
      </c>
      <c r="CE80" s="30" t="s">
        <v>791</v>
      </c>
    </row>
    <row r="81" spans="1:83" ht="21" x14ac:dyDescent="0.25">
      <c r="A81" s="33" t="s">
        <v>86</v>
      </c>
      <c r="B81" s="58" t="s">
        <v>55</v>
      </c>
      <c r="C81" s="58" t="s">
        <v>148</v>
      </c>
      <c r="D81" s="33"/>
      <c r="E81" s="33"/>
      <c r="F81" s="33" t="s">
        <v>66</v>
      </c>
      <c r="G81" s="83">
        <v>8.611111111111111E-3</v>
      </c>
      <c r="H81" s="33">
        <v>18352</v>
      </c>
      <c r="I81" s="33">
        <v>18115</v>
      </c>
      <c r="J81" s="33">
        <v>1.291E-2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 t="s">
        <v>150</v>
      </c>
      <c r="R81" s="33" t="s">
        <v>151</v>
      </c>
      <c r="S81" s="33" t="s">
        <v>196</v>
      </c>
      <c r="T81" s="33" t="s">
        <v>197</v>
      </c>
      <c r="V81" s="33" t="s">
        <v>410</v>
      </c>
      <c r="W81" s="34" t="s">
        <v>55</v>
      </c>
      <c r="X81" s="34" t="s">
        <v>37</v>
      </c>
      <c r="Y81" s="33"/>
      <c r="Z81" s="33"/>
      <c r="AA81" s="33" t="s">
        <v>66</v>
      </c>
      <c r="AB81" s="35">
        <v>2.6620370370370374E-3</v>
      </c>
      <c r="AC81" s="33">
        <v>4658</v>
      </c>
      <c r="AD81" s="33">
        <v>1797</v>
      </c>
      <c r="AE81" s="33">
        <v>0.61407999999999996</v>
      </c>
      <c r="AF81" s="33">
        <v>0</v>
      </c>
      <c r="AG81" s="33">
        <v>0</v>
      </c>
      <c r="AH81" s="33">
        <v>0</v>
      </c>
      <c r="AI81" s="33">
        <v>0</v>
      </c>
      <c r="AJ81" s="33">
        <v>0</v>
      </c>
      <c r="AK81" s="33">
        <v>0</v>
      </c>
      <c r="AL81" s="33" t="s">
        <v>150</v>
      </c>
      <c r="AM81" s="33" t="s">
        <v>151</v>
      </c>
      <c r="AN81" s="33" t="s">
        <v>411</v>
      </c>
      <c r="AO81" s="33" t="s">
        <v>412</v>
      </c>
      <c r="AQ81" s="33" t="s">
        <v>616</v>
      </c>
      <c r="AR81" s="34" t="s">
        <v>39</v>
      </c>
      <c r="AS81" s="34" t="s">
        <v>37</v>
      </c>
      <c r="AT81" s="33"/>
      <c r="AU81" s="33"/>
      <c r="AV81" s="33" t="s">
        <v>66</v>
      </c>
      <c r="AW81" s="35">
        <v>1.0127314814814815E-2</v>
      </c>
      <c r="AX81" s="33">
        <v>52160</v>
      </c>
      <c r="AY81" s="33">
        <v>17095</v>
      </c>
      <c r="AZ81" s="33">
        <v>0.67225000000000001</v>
      </c>
      <c r="BA81" s="33">
        <v>0</v>
      </c>
      <c r="BB81" s="33">
        <v>0</v>
      </c>
      <c r="BC81" s="33">
        <v>0</v>
      </c>
      <c r="BD81" s="33">
        <v>0</v>
      </c>
      <c r="BE81" s="33">
        <v>0</v>
      </c>
      <c r="BF81" s="33">
        <v>0</v>
      </c>
      <c r="BG81" s="33" t="s">
        <v>150</v>
      </c>
      <c r="BH81" s="33" t="s">
        <v>151</v>
      </c>
      <c r="BI81" s="33" t="s">
        <v>617</v>
      </c>
      <c r="BJ81" s="33" t="s">
        <v>618</v>
      </c>
      <c r="BL81" s="33" t="s">
        <v>94</v>
      </c>
      <c r="BM81" s="34" t="s">
        <v>39</v>
      </c>
      <c r="BN81" s="34" t="s">
        <v>33</v>
      </c>
      <c r="BO81" s="33"/>
      <c r="BP81" s="33"/>
      <c r="BQ81" s="33" t="s">
        <v>66</v>
      </c>
      <c r="BR81" s="35">
        <v>1.2233796296296296E-2</v>
      </c>
      <c r="BS81" s="33">
        <v>107583</v>
      </c>
      <c r="BT81" s="33">
        <v>40479</v>
      </c>
      <c r="BU81" s="33">
        <v>0.62373999999999996</v>
      </c>
      <c r="BV81" s="33">
        <v>0</v>
      </c>
      <c r="BW81" s="33">
        <v>0</v>
      </c>
      <c r="BX81" s="33">
        <v>0</v>
      </c>
      <c r="BY81" s="33">
        <v>0</v>
      </c>
      <c r="BZ81" s="33">
        <v>0</v>
      </c>
      <c r="CA81" s="33">
        <v>0</v>
      </c>
      <c r="CB81" s="33" t="s">
        <v>150</v>
      </c>
      <c r="CC81" s="33" t="s">
        <v>151</v>
      </c>
      <c r="CD81" s="33" t="s">
        <v>614</v>
      </c>
      <c r="CE81" s="33" t="s">
        <v>615</v>
      </c>
    </row>
    <row r="82" spans="1:83" ht="21" x14ac:dyDescent="0.25">
      <c r="A82" s="30" t="s">
        <v>96</v>
      </c>
      <c r="B82" s="57" t="s">
        <v>25</v>
      </c>
      <c r="C82" s="57" t="s">
        <v>148</v>
      </c>
      <c r="D82" s="30"/>
      <c r="E82" s="30"/>
      <c r="F82" s="30" t="s">
        <v>67</v>
      </c>
      <c r="G82" s="82">
        <v>5.8912037037037032E-3</v>
      </c>
      <c r="H82" s="30">
        <v>15940</v>
      </c>
      <c r="I82" s="30">
        <v>6839</v>
      </c>
      <c r="J82" s="30">
        <v>0.57091999999999998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 t="s">
        <v>151</v>
      </c>
      <c r="R82" s="30" t="s">
        <v>150</v>
      </c>
      <c r="S82" s="30" t="s">
        <v>198</v>
      </c>
      <c r="T82" s="30" t="s">
        <v>199</v>
      </c>
      <c r="V82" s="30" t="s">
        <v>413</v>
      </c>
      <c r="W82" s="31" t="s">
        <v>55</v>
      </c>
      <c r="X82" s="31" t="s">
        <v>39</v>
      </c>
      <c r="Y82" s="30"/>
      <c r="Z82" s="30"/>
      <c r="AA82" s="30" t="s">
        <v>66</v>
      </c>
      <c r="AB82" s="32">
        <v>9.7106481481481471E-3</v>
      </c>
      <c r="AC82" s="30">
        <v>10987</v>
      </c>
      <c r="AD82" s="30">
        <v>1845</v>
      </c>
      <c r="AE82" s="30">
        <v>0.83199999999999996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30">
        <v>0</v>
      </c>
      <c r="AL82" s="30" t="s">
        <v>150</v>
      </c>
      <c r="AM82" s="30" t="s">
        <v>151</v>
      </c>
      <c r="AN82" s="30" t="s">
        <v>414</v>
      </c>
      <c r="AO82" s="30" t="s">
        <v>415</v>
      </c>
      <c r="AQ82" s="30" t="s">
        <v>619</v>
      </c>
      <c r="AR82" s="31" t="s">
        <v>40</v>
      </c>
      <c r="AS82" s="31" t="s">
        <v>39</v>
      </c>
      <c r="AT82" s="30"/>
      <c r="AU82" s="30"/>
      <c r="AV82" s="30" t="s">
        <v>66</v>
      </c>
      <c r="AW82" s="32">
        <v>1.1817129629629629E-2</v>
      </c>
      <c r="AX82" s="30">
        <v>70215</v>
      </c>
      <c r="AY82" s="30">
        <v>46153</v>
      </c>
      <c r="AZ82" s="30">
        <v>0.34268999999999999</v>
      </c>
      <c r="BA82" s="30">
        <v>0</v>
      </c>
      <c r="BB82" s="30">
        <v>0</v>
      </c>
      <c r="BC82" s="30">
        <v>0</v>
      </c>
      <c r="BD82" s="30">
        <v>0</v>
      </c>
      <c r="BE82" s="30">
        <v>0</v>
      </c>
      <c r="BF82" s="30">
        <v>0</v>
      </c>
      <c r="BG82" s="30" t="s">
        <v>151</v>
      </c>
      <c r="BH82" s="30" t="s">
        <v>150</v>
      </c>
      <c r="BI82" s="30" t="s">
        <v>620</v>
      </c>
      <c r="BJ82" s="30" t="s">
        <v>621</v>
      </c>
      <c r="BL82" s="30" t="s">
        <v>95</v>
      </c>
      <c r="BM82" s="31" t="s">
        <v>40</v>
      </c>
      <c r="BN82" s="31" t="s">
        <v>33</v>
      </c>
      <c r="BO82" s="30"/>
      <c r="BP82" s="30"/>
      <c r="BQ82" s="30" t="s">
        <v>66</v>
      </c>
      <c r="BR82" s="32">
        <v>1.1747685185185186E-2</v>
      </c>
      <c r="BS82" s="30">
        <v>87371</v>
      </c>
      <c r="BT82" s="30">
        <v>32191</v>
      </c>
      <c r="BU82" s="30">
        <v>0.63154999999999994</v>
      </c>
      <c r="BV82" s="30">
        <v>0</v>
      </c>
      <c r="BW82" s="30">
        <v>0</v>
      </c>
      <c r="BX82" s="30">
        <v>0</v>
      </c>
      <c r="BY82" s="30">
        <v>0</v>
      </c>
      <c r="BZ82" s="30">
        <v>0</v>
      </c>
      <c r="CA82" s="30">
        <v>0</v>
      </c>
      <c r="CB82" s="30" t="s">
        <v>150</v>
      </c>
      <c r="CC82" s="30" t="s">
        <v>151</v>
      </c>
      <c r="CD82" s="30" t="s">
        <v>792</v>
      </c>
      <c r="CE82" s="30" t="s">
        <v>793</v>
      </c>
    </row>
    <row r="83" spans="1:83" ht="21" hidden="1" x14ac:dyDescent="0.25">
      <c r="A83" s="33" t="s">
        <v>97</v>
      </c>
      <c r="B83" s="58" t="s">
        <v>27</v>
      </c>
      <c r="C83" s="58" t="s">
        <v>148</v>
      </c>
      <c r="D83" s="33"/>
      <c r="E83" s="33"/>
      <c r="F83" s="33" t="s">
        <v>67</v>
      </c>
      <c r="G83" s="83">
        <v>5.185185185185185E-3</v>
      </c>
      <c r="H83" s="33">
        <v>14055</v>
      </c>
      <c r="I83" s="33">
        <v>4767</v>
      </c>
      <c r="J83" s="33">
        <v>0.66078999999999999</v>
      </c>
      <c r="K83" s="33">
        <v>1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 t="s">
        <v>151</v>
      </c>
      <c r="R83" s="33" t="s">
        <v>150</v>
      </c>
      <c r="S83" s="33" t="s">
        <v>200</v>
      </c>
      <c r="T83" s="33" t="s">
        <v>201</v>
      </c>
      <c r="V83" s="33" t="s">
        <v>416</v>
      </c>
      <c r="W83" s="34" t="s">
        <v>55</v>
      </c>
      <c r="X83" s="34" t="s">
        <v>40</v>
      </c>
      <c r="Y83" s="33"/>
      <c r="Z83" s="33"/>
      <c r="AA83" s="33" t="s">
        <v>66</v>
      </c>
      <c r="AB83" s="35">
        <v>2.9398148148148148E-3</v>
      </c>
      <c r="AC83" s="33">
        <v>5304</v>
      </c>
      <c r="AD83" s="33">
        <v>2339</v>
      </c>
      <c r="AE83" s="33">
        <v>0.55891000000000002</v>
      </c>
      <c r="AF83" s="33">
        <v>0</v>
      </c>
      <c r="AG83" s="33">
        <v>0</v>
      </c>
      <c r="AH83" s="33">
        <v>0</v>
      </c>
      <c r="AI83" s="33">
        <v>0</v>
      </c>
      <c r="AJ83" s="33">
        <v>0</v>
      </c>
      <c r="AK83" s="33">
        <v>0</v>
      </c>
      <c r="AL83" s="33" t="s">
        <v>150</v>
      </c>
      <c r="AM83" s="33" t="s">
        <v>151</v>
      </c>
      <c r="AN83" s="33" t="s">
        <v>417</v>
      </c>
      <c r="AO83" s="33" t="s">
        <v>418</v>
      </c>
      <c r="AQ83" s="33" t="s">
        <v>622</v>
      </c>
      <c r="AR83" s="34" t="s">
        <v>39</v>
      </c>
      <c r="AS83" s="34" t="s">
        <v>42</v>
      </c>
      <c r="AT83" s="33"/>
      <c r="AU83" s="33"/>
      <c r="AV83" s="33" t="s">
        <v>66</v>
      </c>
      <c r="AW83" s="35">
        <v>7.2106481481481475E-3</v>
      </c>
      <c r="AX83" s="33">
        <v>27983</v>
      </c>
      <c r="AY83" s="33">
        <v>7351</v>
      </c>
      <c r="AZ83" s="33">
        <v>0.73728000000000005</v>
      </c>
      <c r="BA83" s="33">
        <v>1</v>
      </c>
      <c r="BB83" s="33">
        <v>0</v>
      </c>
      <c r="BC83" s="33">
        <v>0</v>
      </c>
      <c r="BD83" s="33">
        <v>0</v>
      </c>
      <c r="BE83" s="33">
        <v>0</v>
      </c>
      <c r="BF83" s="33">
        <v>0</v>
      </c>
      <c r="BG83" s="33" t="s">
        <v>151</v>
      </c>
      <c r="BH83" s="33" t="s">
        <v>150</v>
      </c>
      <c r="BI83" s="33" t="s">
        <v>623</v>
      </c>
      <c r="BJ83" s="33" t="s">
        <v>624</v>
      </c>
      <c r="BL83" s="33" t="s">
        <v>794</v>
      </c>
      <c r="BM83" s="34" t="s">
        <v>33</v>
      </c>
      <c r="BN83" s="34" t="s">
        <v>42</v>
      </c>
      <c r="BO83" s="33"/>
      <c r="BP83" s="33"/>
      <c r="BQ83" s="33" t="s">
        <v>66</v>
      </c>
      <c r="BR83" s="35">
        <v>9.4907407407407406E-3</v>
      </c>
      <c r="BS83" s="33">
        <v>36338</v>
      </c>
      <c r="BT83" s="33">
        <v>7517</v>
      </c>
      <c r="BU83" s="33">
        <v>0.79310999999999998</v>
      </c>
      <c r="BV83" s="33">
        <v>0</v>
      </c>
      <c r="BW83" s="33">
        <v>0</v>
      </c>
      <c r="BX83" s="33">
        <v>0</v>
      </c>
      <c r="BY83" s="33">
        <v>0</v>
      </c>
      <c r="BZ83" s="33">
        <v>0</v>
      </c>
      <c r="CA83" s="33">
        <v>0</v>
      </c>
      <c r="CB83" s="33" t="s">
        <v>151</v>
      </c>
      <c r="CC83" s="33" t="s">
        <v>150</v>
      </c>
      <c r="CD83" s="33" t="s">
        <v>795</v>
      </c>
      <c r="CE83" s="33" t="s">
        <v>796</v>
      </c>
    </row>
    <row r="84" spans="1:83" ht="21" hidden="1" x14ac:dyDescent="0.25">
      <c r="A84" s="30" t="s">
        <v>98</v>
      </c>
      <c r="B84" s="57" t="s">
        <v>33</v>
      </c>
      <c r="C84" s="57" t="s">
        <v>148</v>
      </c>
      <c r="D84" s="30"/>
      <c r="E84" s="30"/>
      <c r="F84" s="30" t="s">
        <v>67</v>
      </c>
      <c r="G84" s="82">
        <v>9.8726851851851857E-3</v>
      </c>
      <c r="H84" s="30">
        <v>35152</v>
      </c>
      <c r="I84" s="30">
        <v>11559</v>
      </c>
      <c r="J84" s="30">
        <v>0.67115000000000002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 t="s">
        <v>151</v>
      </c>
      <c r="R84" s="30" t="s">
        <v>150</v>
      </c>
      <c r="S84" s="30" t="s">
        <v>202</v>
      </c>
      <c r="T84" s="30" t="s">
        <v>203</v>
      </c>
      <c r="V84" s="30" t="s">
        <v>419</v>
      </c>
      <c r="W84" s="31" t="s">
        <v>55</v>
      </c>
      <c r="X84" s="31" t="s">
        <v>42</v>
      </c>
      <c r="Y84" s="30"/>
      <c r="Z84" s="30"/>
      <c r="AA84" s="30" t="s">
        <v>66</v>
      </c>
      <c r="AB84" s="32">
        <v>2.6388888888888885E-3</v>
      </c>
      <c r="AC84" s="30">
        <v>5008</v>
      </c>
      <c r="AD84" s="30">
        <v>1799</v>
      </c>
      <c r="AE84" s="30">
        <v>0.64065000000000005</v>
      </c>
      <c r="AF84" s="30">
        <v>0</v>
      </c>
      <c r="AG84" s="30">
        <v>0</v>
      </c>
      <c r="AH84" s="30">
        <v>0</v>
      </c>
      <c r="AI84" s="30">
        <v>0</v>
      </c>
      <c r="AJ84" s="30">
        <v>0</v>
      </c>
      <c r="AK84" s="30">
        <v>0</v>
      </c>
      <c r="AL84" s="30" t="s">
        <v>150</v>
      </c>
      <c r="AM84" s="30" t="s">
        <v>151</v>
      </c>
      <c r="AN84" s="30" t="s">
        <v>420</v>
      </c>
      <c r="AO84" s="30" t="s">
        <v>421</v>
      </c>
      <c r="AQ84" s="30" t="s">
        <v>625</v>
      </c>
      <c r="AR84" s="31" t="s">
        <v>39</v>
      </c>
      <c r="AS84" s="31" t="s">
        <v>47</v>
      </c>
      <c r="AT84" s="30"/>
      <c r="AU84" s="30"/>
      <c r="AV84" s="30" t="s">
        <v>66</v>
      </c>
      <c r="AW84" s="32">
        <v>6.5856481481481469E-3</v>
      </c>
      <c r="AX84" s="30">
        <v>21164</v>
      </c>
      <c r="AY84" s="30">
        <v>6404</v>
      </c>
      <c r="AZ84" s="30">
        <v>0.69738</v>
      </c>
      <c r="BA84" s="30">
        <v>0</v>
      </c>
      <c r="BB84" s="30">
        <v>0</v>
      </c>
      <c r="BC84" s="30">
        <v>0</v>
      </c>
      <c r="BD84" s="30">
        <v>0</v>
      </c>
      <c r="BE84" s="30">
        <v>0</v>
      </c>
      <c r="BF84" s="30">
        <v>0</v>
      </c>
      <c r="BG84" s="30" t="s">
        <v>151</v>
      </c>
      <c r="BH84" s="30" t="s">
        <v>150</v>
      </c>
      <c r="BI84" s="30" t="s">
        <v>626</v>
      </c>
      <c r="BJ84" s="30" t="s">
        <v>627</v>
      </c>
      <c r="BL84" s="30" t="s">
        <v>797</v>
      </c>
      <c r="BM84" s="31" t="s">
        <v>33</v>
      </c>
      <c r="BN84" s="31" t="s">
        <v>47</v>
      </c>
      <c r="BO84" s="30"/>
      <c r="BP84" s="30"/>
      <c r="BQ84" s="30" t="s">
        <v>66</v>
      </c>
      <c r="BR84" s="32">
        <v>9.1203703703703707E-3</v>
      </c>
      <c r="BS84" s="30">
        <v>45094</v>
      </c>
      <c r="BT84" s="30">
        <v>19087</v>
      </c>
      <c r="BU84" s="30">
        <v>0.57672000000000001</v>
      </c>
      <c r="BV84" s="30">
        <v>0</v>
      </c>
      <c r="BW84" s="30">
        <v>0</v>
      </c>
      <c r="BX84" s="30">
        <v>0</v>
      </c>
      <c r="BY84" s="30">
        <v>0</v>
      </c>
      <c r="BZ84" s="30">
        <v>0</v>
      </c>
      <c r="CA84" s="30">
        <v>0</v>
      </c>
      <c r="CB84" s="30" t="s">
        <v>150</v>
      </c>
      <c r="CC84" s="30" t="s">
        <v>151</v>
      </c>
      <c r="CD84" s="30" t="s">
        <v>798</v>
      </c>
      <c r="CE84" s="30" t="s">
        <v>799</v>
      </c>
    </row>
    <row r="85" spans="1:83" ht="21" x14ac:dyDescent="0.25">
      <c r="A85" s="33" t="s">
        <v>99</v>
      </c>
      <c r="B85" s="58" t="s">
        <v>37</v>
      </c>
      <c r="C85" s="58" t="s">
        <v>148</v>
      </c>
      <c r="D85" s="33"/>
      <c r="E85" s="33"/>
      <c r="F85" s="33" t="s">
        <v>67</v>
      </c>
      <c r="G85" s="83">
        <v>6.9212962962962969E-3</v>
      </c>
      <c r="H85" s="33">
        <v>20728</v>
      </c>
      <c r="I85" s="33">
        <v>6247</v>
      </c>
      <c r="J85" s="33">
        <v>0.69859000000000004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 t="s">
        <v>151</v>
      </c>
      <c r="R85" s="33" t="s">
        <v>150</v>
      </c>
      <c r="S85" s="33" t="s">
        <v>204</v>
      </c>
      <c r="T85" s="33" t="s">
        <v>205</v>
      </c>
      <c r="V85" s="33" t="s">
        <v>422</v>
      </c>
      <c r="W85" s="34" t="s">
        <v>55</v>
      </c>
      <c r="X85" s="34" t="s">
        <v>47</v>
      </c>
      <c r="Y85" s="33"/>
      <c r="Z85" s="33"/>
      <c r="AA85" s="33" t="s">
        <v>66</v>
      </c>
      <c r="AB85" s="35">
        <v>2.4652777777777776E-3</v>
      </c>
      <c r="AC85" s="33">
        <v>3966</v>
      </c>
      <c r="AD85" s="33">
        <v>1713</v>
      </c>
      <c r="AE85" s="33">
        <v>0.56794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 t="s">
        <v>150</v>
      </c>
      <c r="AM85" s="33" t="s">
        <v>151</v>
      </c>
      <c r="AN85" s="33" t="s">
        <v>423</v>
      </c>
      <c r="AO85" s="33" t="s">
        <v>424</v>
      </c>
      <c r="AQ85" s="33" t="s">
        <v>413</v>
      </c>
      <c r="AR85" s="34" t="s">
        <v>55</v>
      </c>
      <c r="AS85" s="34" t="s">
        <v>39</v>
      </c>
      <c r="AT85" s="33"/>
      <c r="AU85" s="33"/>
      <c r="AV85" s="33" t="s">
        <v>66</v>
      </c>
      <c r="AW85" s="35">
        <v>9.7106481481481471E-3</v>
      </c>
      <c r="AX85" s="33">
        <v>10987</v>
      </c>
      <c r="AY85" s="33">
        <v>1845</v>
      </c>
      <c r="AZ85" s="33">
        <v>0.83199999999999996</v>
      </c>
      <c r="BA85" s="33">
        <v>0</v>
      </c>
      <c r="BB85" s="33">
        <v>0</v>
      </c>
      <c r="BC85" s="33">
        <v>0</v>
      </c>
      <c r="BD85" s="33">
        <v>0</v>
      </c>
      <c r="BE85" s="33">
        <v>0</v>
      </c>
      <c r="BF85" s="33">
        <v>0</v>
      </c>
      <c r="BG85" s="33" t="s">
        <v>150</v>
      </c>
      <c r="BH85" s="33" t="s">
        <v>151</v>
      </c>
      <c r="BI85" s="33" t="s">
        <v>414</v>
      </c>
      <c r="BJ85" s="33" t="s">
        <v>415</v>
      </c>
      <c r="BL85" s="33" t="s">
        <v>407</v>
      </c>
      <c r="BM85" s="34" t="s">
        <v>55</v>
      </c>
      <c r="BN85" s="34" t="s">
        <v>33</v>
      </c>
      <c r="BO85" s="33"/>
      <c r="BP85" s="33"/>
      <c r="BQ85" s="33" t="s">
        <v>66</v>
      </c>
      <c r="BR85" s="35">
        <v>3.1018518518518522E-3</v>
      </c>
      <c r="BS85" s="33">
        <v>5985</v>
      </c>
      <c r="BT85" s="33">
        <v>2806</v>
      </c>
      <c r="BU85" s="33">
        <v>0.53107000000000004</v>
      </c>
      <c r="BV85" s="33">
        <v>0</v>
      </c>
      <c r="BW85" s="33">
        <v>0</v>
      </c>
      <c r="BX85" s="33">
        <v>0</v>
      </c>
      <c r="BY85" s="33">
        <v>0</v>
      </c>
      <c r="BZ85" s="33">
        <v>0</v>
      </c>
      <c r="CA85" s="33">
        <v>0</v>
      </c>
      <c r="CB85" s="33" t="s">
        <v>150</v>
      </c>
      <c r="CC85" s="33" t="s">
        <v>151</v>
      </c>
      <c r="CD85" s="33" t="s">
        <v>408</v>
      </c>
      <c r="CE85" s="33" t="s">
        <v>409</v>
      </c>
    </row>
    <row r="86" spans="1:83" ht="30" hidden="1" x14ac:dyDescent="0.25">
      <c r="A86" s="30" t="s">
        <v>100</v>
      </c>
      <c r="B86" s="57" t="s">
        <v>39</v>
      </c>
      <c r="C86" s="57" t="s">
        <v>148</v>
      </c>
      <c r="D86" s="30"/>
      <c r="E86" s="30"/>
      <c r="F86" s="30" t="s">
        <v>67</v>
      </c>
      <c r="G86" s="82">
        <v>5.6712962962962958E-3</v>
      </c>
      <c r="H86" s="30">
        <v>14841</v>
      </c>
      <c r="I86" s="30">
        <v>3837</v>
      </c>
      <c r="J86" s="30">
        <v>0.74141000000000001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 t="s">
        <v>151</v>
      </c>
      <c r="R86" s="30" t="s">
        <v>150</v>
      </c>
      <c r="S86" s="30" t="s">
        <v>206</v>
      </c>
      <c r="T86" s="30" t="s">
        <v>207</v>
      </c>
      <c r="V86" s="30" t="s">
        <v>104</v>
      </c>
      <c r="W86" s="31" t="s">
        <v>55</v>
      </c>
      <c r="X86" s="31" t="s">
        <v>148</v>
      </c>
      <c r="Y86" s="30"/>
      <c r="Z86" s="30"/>
      <c r="AA86" s="30" t="s">
        <v>67</v>
      </c>
      <c r="AB86" s="32">
        <v>9.3287037037037036E-3</v>
      </c>
      <c r="AC86" s="30">
        <v>23814</v>
      </c>
      <c r="AD86" s="30">
        <v>18998</v>
      </c>
      <c r="AE86" s="30">
        <v>0.20222999999999999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 t="s">
        <v>151</v>
      </c>
      <c r="AM86" s="30" t="s">
        <v>150</v>
      </c>
      <c r="AN86" s="30" t="s">
        <v>212</v>
      </c>
      <c r="AO86" s="30" t="s">
        <v>213</v>
      </c>
      <c r="AQ86" s="30" t="s">
        <v>100</v>
      </c>
      <c r="AR86" s="31" t="s">
        <v>39</v>
      </c>
      <c r="AS86" s="31" t="s">
        <v>148</v>
      </c>
      <c r="AT86" s="30"/>
      <c r="AU86" s="30"/>
      <c r="AV86" s="30" t="s">
        <v>67</v>
      </c>
      <c r="AW86" s="32">
        <v>5.6712962962962958E-3</v>
      </c>
      <c r="AX86" s="30">
        <v>14841</v>
      </c>
      <c r="AY86" s="30">
        <v>3837</v>
      </c>
      <c r="AZ86" s="30">
        <v>0.74141000000000001</v>
      </c>
      <c r="BA86" s="30">
        <v>0</v>
      </c>
      <c r="BB86" s="30">
        <v>0</v>
      </c>
      <c r="BC86" s="30">
        <v>0</v>
      </c>
      <c r="BD86" s="30">
        <v>0</v>
      </c>
      <c r="BE86" s="30">
        <v>0</v>
      </c>
      <c r="BF86" s="30">
        <v>0</v>
      </c>
      <c r="BG86" s="30" t="s">
        <v>151</v>
      </c>
      <c r="BH86" s="30" t="s">
        <v>150</v>
      </c>
      <c r="BI86" s="30" t="s">
        <v>206</v>
      </c>
      <c r="BJ86" s="30" t="s">
        <v>207</v>
      </c>
      <c r="BL86" s="30" t="s">
        <v>98</v>
      </c>
      <c r="BM86" s="31" t="s">
        <v>33</v>
      </c>
      <c r="BN86" s="31" t="s">
        <v>148</v>
      </c>
      <c r="BO86" s="30"/>
      <c r="BP86" s="30"/>
      <c r="BQ86" s="30" t="s">
        <v>67</v>
      </c>
      <c r="BR86" s="32">
        <v>9.8726851851851857E-3</v>
      </c>
      <c r="BS86" s="30">
        <v>35152</v>
      </c>
      <c r="BT86" s="30">
        <v>11559</v>
      </c>
      <c r="BU86" s="30">
        <v>0.67115000000000002</v>
      </c>
      <c r="BV86" s="30">
        <v>0</v>
      </c>
      <c r="BW86" s="30">
        <v>0</v>
      </c>
      <c r="BX86" s="30">
        <v>0</v>
      </c>
      <c r="BY86" s="30">
        <v>0</v>
      </c>
      <c r="BZ86" s="30">
        <v>0</v>
      </c>
      <c r="CA86" s="30">
        <v>0</v>
      </c>
      <c r="CB86" s="30" t="s">
        <v>151</v>
      </c>
      <c r="CC86" s="30" t="s">
        <v>150</v>
      </c>
      <c r="CD86" s="30" t="s">
        <v>202</v>
      </c>
      <c r="CE86" s="30" t="s">
        <v>203</v>
      </c>
    </row>
    <row r="87" spans="1:83" ht="21" hidden="1" x14ac:dyDescent="0.25">
      <c r="A87" s="33" t="s">
        <v>101</v>
      </c>
      <c r="B87" s="58" t="s">
        <v>40</v>
      </c>
      <c r="C87" s="58" t="s">
        <v>148</v>
      </c>
      <c r="D87" s="33"/>
      <c r="E87" s="33"/>
      <c r="F87" s="33" t="s">
        <v>67</v>
      </c>
      <c r="G87" s="83">
        <v>6.3310185185185197E-3</v>
      </c>
      <c r="H87" s="33">
        <v>20038</v>
      </c>
      <c r="I87" s="33">
        <v>6639</v>
      </c>
      <c r="J87" s="33">
        <v>0.66864999999999997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 t="s">
        <v>151</v>
      </c>
      <c r="R87" s="33" t="s">
        <v>150</v>
      </c>
      <c r="S87" s="33" t="s">
        <v>208</v>
      </c>
      <c r="T87" s="33" t="s">
        <v>209</v>
      </c>
      <c r="V87" s="33" t="s">
        <v>107</v>
      </c>
      <c r="W87" s="34" t="s">
        <v>55</v>
      </c>
      <c r="X87" s="34" t="s">
        <v>25</v>
      </c>
      <c r="Y87" s="33"/>
      <c r="Z87" s="33"/>
      <c r="AA87" s="33" t="s">
        <v>67</v>
      </c>
      <c r="AB87" s="35">
        <v>2.4652777777777776E-3</v>
      </c>
      <c r="AC87" s="33">
        <v>5144</v>
      </c>
      <c r="AD87" s="33">
        <v>1777</v>
      </c>
      <c r="AE87" s="33">
        <v>0.65442</v>
      </c>
      <c r="AF87" s="33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 t="s">
        <v>151</v>
      </c>
      <c r="AM87" s="33" t="s">
        <v>150</v>
      </c>
      <c r="AN87" s="33" t="s">
        <v>425</v>
      </c>
      <c r="AO87" s="33" t="s">
        <v>426</v>
      </c>
      <c r="AQ87" s="33" t="s">
        <v>106</v>
      </c>
      <c r="AR87" s="34" t="s">
        <v>39</v>
      </c>
      <c r="AS87" s="34" t="s">
        <v>25</v>
      </c>
      <c r="AT87" s="33"/>
      <c r="AU87" s="33"/>
      <c r="AV87" s="33" t="s">
        <v>67</v>
      </c>
      <c r="AW87" s="35">
        <v>1.8379629629629628E-2</v>
      </c>
      <c r="AX87" s="33">
        <v>109694</v>
      </c>
      <c r="AY87" s="33">
        <v>63533</v>
      </c>
      <c r="AZ87" s="33">
        <v>0.42081000000000002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 t="s">
        <v>151</v>
      </c>
      <c r="BH87" s="33" t="s">
        <v>150</v>
      </c>
      <c r="BI87" s="33" t="s">
        <v>628</v>
      </c>
      <c r="BJ87" s="33" t="s">
        <v>629</v>
      </c>
      <c r="BL87" s="33" t="s">
        <v>105</v>
      </c>
      <c r="BM87" s="34" t="s">
        <v>33</v>
      </c>
      <c r="BN87" s="34" t="s">
        <v>25</v>
      </c>
      <c r="BO87" s="33"/>
      <c r="BP87" s="33"/>
      <c r="BQ87" s="33" t="s">
        <v>67</v>
      </c>
      <c r="BR87" s="35">
        <v>8.5069444444444437E-3</v>
      </c>
      <c r="BS87" s="33">
        <v>51608</v>
      </c>
      <c r="BT87" s="33">
        <v>17457</v>
      </c>
      <c r="BU87" s="33">
        <v>0.66173000000000004</v>
      </c>
      <c r="BV87" s="33">
        <v>0</v>
      </c>
      <c r="BW87" s="33">
        <v>0</v>
      </c>
      <c r="BX87" s="33">
        <v>0</v>
      </c>
      <c r="BY87" s="33">
        <v>0</v>
      </c>
      <c r="BZ87" s="33">
        <v>0</v>
      </c>
      <c r="CA87" s="33">
        <v>0</v>
      </c>
      <c r="CB87" s="33" t="s">
        <v>151</v>
      </c>
      <c r="CC87" s="33" t="s">
        <v>150</v>
      </c>
      <c r="CD87" s="33" t="s">
        <v>800</v>
      </c>
      <c r="CE87" s="33" t="s">
        <v>801</v>
      </c>
    </row>
    <row r="88" spans="1:83" ht="21" x14ac:dyDescent="0.25">
      <c r="A88" s="30" t="s">
        <v>103</v>
      </c>
      <c r="B88" s="57" t="s">
        <v>47</v>
      </c>
      <c r="C88" s="57" t="s">
        <v>148</v>
      </c>
      <c r="D88" s="30"/>
      <c r="E88" s="30"/>
      <c r="F88" s="30" t="s">
        <v>67</v>
      </c>
      <c r="G88" s="82">
        <v>2.1446759259259259E-2</v>
      </c>
      <c r="H88" s="30">
        <v>84815</v>
      </c>
      <c r="I88" s="30">
        <v>66744</v>
      </c>
      <c r="J88" s="30">
        <v>0.21306</v>
      </c>
      <c r="K88" s="30">
        <v>1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 t="s">
        <v>151</v>
      </c>
      <c r="R88" s="30" t="s">
        <v>150</v>
      </c>
      <c r="S88" s="30" t="s">
        <v>210</v>
      </c>
      <c r="T88" s="30" t="s">
        <v>211</v>
      </c>
      <c r="V88" s="30" t="s">
        <v>427</v>
      </c>
      <c r="W88" s="31" t="s">
        <v>55</v>
      </c>
      <c r="X88" s="31" t="s">
        <v>27</v>
      </c>
      <c r="Y88" s="30"/>
      <c r="Z88" s="30"/>
      <c r="AA88" s="30" t="s">
        <v>67</v>
      </c>
      <c r="AB88" s="32">
        <v>3.4490740740740745E-3</v>
      </c>
      <c r="AC88" s="30">
        <v>5391</v>
      </c>
      <c r="AD88" s="30">
        <v>2728</v>
      </c>
      <c r="AE88" s="30">
        <v>0.49387999999999999</v>
      </c>
      <c r="AF88" s="30">
        <v>0</v>
      </c>
      <c r="AG88" s="30">
        <v>0</v>
      </c>
      <c r="AH88" s="30">
        <v>0</v>
      </c>
      <c r="AI88" s="30">
        <v>0</v>
      </c>
      <c r="AJ88" s="30">
        <v>0</v>
      </c>
      <c r="AK88" s="30">
        <v>0</v>
      </c>
      <c r="AL88" s="30" t="s">
        <v>151</v>
      </c>
      <c r="AM88" s="30" t="s">
        <v>150</v>
      </c>
      <c r="AN88" s="30" t="s">
        <v>428</v>
      </c>
      <c r="AO88" s="30" t="s">
        <v>429</v>
      </c>
      <c r="AQ88" s="30" t="s">
        <v>630</v>
      </c>
      <c r="AR88" s="31" t="s">
        <v>39</v>
      </c>
      <c r="AS88" s="30" t="s">
        <v>27</v>
      </c>
      <c r="AT88" s="30" t="s">
        <v>27</v>
      </c>
      <c r="AU88" s="30"/>
      <c r="AV88" s="30" t="s">
        <v>67</v>
      </c>
      <c r="AW88" s="32">
        <v>1.1574074074074073E-5</v>
      </c>
      <c r="AX88" s="30">
        <v>450</v>
      </c>
      <c r="AY88" s="30">
        <v>0</v>
      </c>
      <c r="AZ88" s="30">
        <v>0.99778</v>
      </c>
      <c r="BA88" s="30">
        <v>0</v>
      </c>
      <c r="BB88" s="30">
        <v>0</v>
      </c>
      <c r="BC88" s="30">
        <v>0</v>
      </c>
      <c r="BD88" s="30">
        <v>0</v>
      </c>
      <c r="BE88" s="30">
        <v>0</v>
      </c>
      <c r="BF88" s="30">
        <v>0</v>
      </c>
      <c r="BG88" s="30" t="s">
        <v>150</v>
      </c>
      <c r="BH88" s="30" t="s">
        <v>151</v>
      </c>
      <c r="BI88" s="30" t="s">
        <v>631</v>
      </c>
      <c r="BJ88" s="30" t="s">
        <v>632</v>
      </c>
      <c r="BL88" s="30" t="s">
        <v>108</v>
      </c>
      <c r="BM88" s="31" t="s">
        <v>27</v>
      </c>
      <c r="BN88" s="31" t="s">
        <v>33</v>
      </c>
      <c r="BO88" s="30"/>
      <c r="BP88" s="30"/>
      <c r="BQ88" s="30" t="s">
        <v>67</v>
      </c>
      <c r="BR88" s="32">
        <v>8.4027777777777781E-3</v>
      </c>
      <c r="BS88" s="30">
        <v>45662</v>
      </c>
      <c r="BT88" s="30">
        <v>16289</v>
      </c>
      <c r="BU88" s="30">
        <v>0.64326000000000005</v>
      </c>
      <c r="BV88" s="30">
        <v>0</v>
      </c>
      <c r="BW88" s="30">
        <v>0</v>
      </c>
      <c r="BX88" s="30">
        <v>0</v>
      </c>
      <c r="BY88" s="30">
        <v>0</v>
      </c>
      <c r="BZ88" s="30">
        <v>0</v>
      </c>
      <c r="CA88" s="30">
        <v>0</v>
      </c>
      <c r="CB88" s="30" t="s">
        <v>150</v>
      </c>
      <c r="CC88" s="30" t="s">
        <v>151</v>
      </c>
      <c r="CD88" s="30" t="s">
        <v>802</v>
      </c>
      <c r="CE88" s="30" t="s">
        <v>803</v>
      </c>
    </row>
    <row r="89" spans="1:83" ht="21" hidden="1" x14ac:dyDescent="0.25">
      <c r="A89" s="33" t="s">
        <v>104</v>
      </c>
      <c r="B89" s="58" t="s">
        <v>55</v>
      </c>
      <c r="C89" s="58" t="s">
        <v>148</v>
      </c>
      <c r="D89" s="33"/>
      <c r="E89" s="33"/>
      <c r="F89" s="33" t="s">
        <v>67</v>
      </c>
      <c r="G89" s="83">
        <v>9.3287037037037036E-3</v>
      </c>
      <c r="H89" s="33">
        <v>23814</v>
      </c>
      <c r="I89" s="33">
        <v>18998</v>
      </c>
      <c r="J89" s="33">
        <v>0.20222999999999999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 t="s">
        <v>151</v>
      </c>
      <c r="R89" s="33" t="s">
        <v>150</v>
      </c>
      <c r="S89" s="33" t="s">
        <v>212</v>
      </c>
      <c r="T89" s="33" t="s">
        <v>213</v>
      </c>
      <c r="V89" s="33" t="s">
        <v>430</v>
      </c>
      <c r="W89" s="34" t="s">
        <v>55</v>
      </c>
      <c r="X89" s="34" t="s">
        <v>33</v>
      </c>
      <c r="Y89" s="33"/>
      <c r="Z89" s="33"/>
      <c r="AA89" s="33" t="s">
        <v>67</v>
      </c>
      <c r="AB89" s="35">
        <v>2.8356481481481479E-3</v>
      </c>
      <c r="AC89" s="33">
        <v>5724</v>
      </c>
      <c r="AD89" s="33">
        <v>2435</v>
      </c>
      <c r="AE89" s="33">
        <v>0.57450000000000001</v>
      </c>
      <c r="AF89" s="33">
        <v>0</v>
      </c>
      <c r="AG89" s="33">
        <v>0</v>
      </c>
      <c r="AH89" s="33">
        <v>0</v>
      </c>
      <c r="AI89" s="33">
        <v>0</v>
      </c>
      <c r="AJ89" s="33">
        <v>0</v>
      </c>
      <c r="AK89" s="33">
        <v>0</v>
      </c>
      <c r="AL89" s="33" t="s">
        <v>151</v>
      </c>
      <c r="AM89" s="33" t="s">
        <v>150</v>
      </c>
      <c r="AN89" s="33" t="s">
        <v>431</v>
      </c>
      <c r="AO89" s="33" t="s">
        <v>432</v>
      </c>
      <c r="AQ89" s="33" t="s">
        <v>633</v>
      </c>
      <c r="AR89" s="34" t="s">
        <v>39</v>
      </c>
      <c r="AS89" s="34" t="s">
        <v>33</v>
      </c>
      <c r="AT89" s="33"/>
      <c r="AU89" s="33"/>
      <c r="AV89" s="33" t="s">
        <v>67</v>
      </c>
      <c r="AW89" s="35">
        <v>8.5069444444444437E-3</v>
      </c>
      <c r="AX89" s="33">
        <v>36630</v>
      </c>
      <c r="AY89" s="33">
        <v>13476</v>
      </c>
      <c r="AZ89" s="33">
        <v>0.63209000000000004</v>
      </c>
      <c r="BA89" s="33">
        <v>0</v>
      </c>
      <c r="BB89" s="33">
        <v>0</v>
      </c>
      <c r="BC89" s="33">
        <v>0</v>
      </c>
      <c r="BD89" s="33">
        <v>0</v>
      </c>
      <c r="BE89" s="33">
        <v>0</v>
      </c>
      <c r="BF89" s="33">
        <v>0</v>
      </c>
      <c r="BG89" s="33" t="s">
        <v>151</v>
      </c>
      <c r="BH89" s="33" t="s">
        <v>150</v>
      </c>
      <c r="BI89" s="33" t="s">
        <v>634</v>
      </c>
      <c r="BJ89" s="33" t="s">
        <v>635</v>
      </c>
      <c r="BL89" s="33" t="s">
        <v>804</v>
      </c>
      <c r="BM89" s="34" t="s">
        <v>33</v>
      </c>
      <c r="BN89" s="34" t="s">
        <v>37</v>
      </c>
      <c r="BO89" s="33"/>
      <c r="BP89" s="33"/>
      <c r="BQ89" s="33" t="s">
        <v>67</v>
      </c>
      <c r="BR89" s="35">
        <v>1.1226851851851854E-2</v>
      </c>
      <c r="BS89" s="33">
        <v>59372</v>
      </c>
      <c r="BT89" s="33">
        <v>28496</v>
      </c>
      <c r="BU89" s="33">
        <v>0.52002999999999999</v>
      </c>
      <c r="BV89" s="33">
        <v>0</v>
      </c>
      <c r="BW89" s="33">
        <v>0</v>
      </c>
      <c r="BX89" s="33">
        <v>0</v>
      </c>
      <c r="BY89" s="33">
        <v>0</v>
      </c>
      <c r="BZ89" s="33">
        <v>0</v>
      </c>
      <c r="CA89" s="33">
        <v>0</v>
      </c>
      <c r="CB89" s="33" t="s">
        <v>150</v>
      </c>
      <c r="CC89" s="33" t="s">
        <v>151</v>
      </c>
      <c r="CD89" s="33" t="s">
        <v>805</v>
      </c>
      <c r="CE89" s="33" t="s">
        <v>806</v>
      </c>
    </row>
    <row r="90" spans="1:83" ht="21" x14ac:dyDescent="0.25">
      <c r="A90" s="30" t="s">
        <v>109</v>
      </c>
      <c r="B90" s="57" t="s">
        <v>25</v>
      </c>
      <c r="C90" s="57" t="s">
        <v>148</v>
      </c>
      <c r="D90" s="30"/>
      <c r="E90" s="30"/>
      <c r="F90" s="30" t="s">
        <v>23</v>
      </c>
      <c r="G90" s="82">
        <v>6.7476851851851856E-3</v>
      </c>
      <c r="H90" s="30">
        <v>20206</v>
      </c>
      <c r="I90" s="30">
        <v>7394</v>
      </c>
      <c r="J90" s="30">
        <v>0.63404000000000005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 t="s">
        <v>151</v>
      </c>
      <c r="R90" s="30" t="s">
        <v>150</v>
      </c>
      <c r="S90" s="30" t="s">
        <v>214</v>
      </c>
      <c r="T90" s="30" t="s">
        <v>215</v>
      </c>
      <c r="V90" s="30" t="s">
        <v>433</v>
      </c>
      <c r="W90" s="31" t="s">
        <v>55</v>
      </c>
      <c r="X90" s="31" t="s">
        <v>37</v>
      </c>
      <c r="Y90" s="30"/>
      <c r="Z90" s="30"/>
      <c r="AA90" s="30" t="s">
        <v>67</v>
      </c>
      <c r="AB90" s="32">
        <v>2.7199074074074074E-3</v>
      </c>
      <c r="AC90" s="30">
        <v>4650</v>
      </c>
      <c r="AD90" s="30">
        <v>1955</v>
      </c>
      <c r="AE90" s="30">
        <v>0.57945000000000002</v>
      </c>
      <c r="AF90" s="30">
        <v>0</v>
      </c>
      <c r="AG90" s="30">
        <v>0</v>
      </c>
      <c r="AH90" s="30">
        <v>0</v>
      </c>
      <c r="AI90" s="30">
        <v>0</v>
      </c>
      <c r="AJ90" s="30">
        <v>0</v>
      </c>
      <c r="AK90" s="30">
        <v>0</v>
      </c>
      <c r="AL90" s="30" t="s">
        <v>151</v>
      </c>
      <c r="AM90" s="30" t="s">
        <v>150</v>
      </c>
      <c r="AN90" s="30" t="s">
        <v>434</v>
      </c>
      <c r="AO90" s="30" t="s">
        <v>435</v>
      </c>
      <c r="AQ90" s="30" t="s">
        <v>636</v>
      </c>
      <c r="AR90" s="31" t="s">
        <v>39</v>
      </c>
      <c r="AS90" s="31" t="s">
        <v>37</v>
      </c>
      <c r="AT90" s="30"/>
      <c r="AU90" s="30"/>
      <c r="AV90" s="30" t="s">
        <v>67</v>
      </c>
      <c r="AW90" s="32">
        <v>1.6099537037037037E-2</v>
      </c>
      <c r="AX90" s="30">
        <v>132004</v>
      </c>
      <c r="AY90" s="30">
        <v>49127</v>
      </c>
      <c r="AZ90" s="30">
        <v>0.62783</v>
      </c>
      <c r="BA90" s="30">
        <v>8</v>
      </c>
      <c r="BB90" s="30">
        <v>0</v>
      </c>
      <c r="BC90" s="30">
        <v>0</v>
      </c>
      <c r="BD90" s="30">
        <v>0</v>
      </c>
      <c r="BE90" s="30">
        <v>0</v>
      </c>
      <c r="BF90" s="30">
        <v>0</v>
      </c>
      <c r="BG90" s="30" t="s">
        <v>151</v>
      </c>
      <c r="BH90" s="30" t="s">
        <v>150</v>
      </c>
      <c r="BI90" s="30" t="s">
        <v>637</v>
      </c>
      <c r="BJ90" s="30" t="s">
        <v>638</v>
      </c>
      <c r="BL90" s="30" t="s">
        <v>633</v>
      </c>
      <c r="BM90" s="31" t="s">
        <v>39</v>
      </c>
      <c r="BN90" s="31" t="s">
        <v>33</v>
      </c>
      <c r="BO90" s="30"/>
      <c r="BP90" s="30"/>
      <c r="BQ90" s="30" t="s">
        <v>67</v>
      </c>
      <c r="BR90" s="32">
        <v>8.5069444444444437E-3</v>
      </c>
      <c r="BS90" s="30">
        <v>36630</v>
      </c>
      <c r="BT90" s="30">
        <v>13476</v>
      </c>
      <c r="BU90" s="30">
        <v>0.63209000000000004</v>
      </c>
      <c r="BV90" s="30">
        <v>0</v>
      </c>
      <c r="BW90" s="30">
        <v>0</v>
      </c>
      <c r="BX90" s="30">
        <v>0</v>
      </c>
      <c r="BY90" s="30">
        <v>0</v>
      </c>
      <c r="BZ90" s="30">
        <v>0</v>
      </c>
      <c r="CA90" s="30">
        <v>0</v>
      </c>
      <c r="CB90" s="30" t="s">
        <v>151</v>
      </c>
      <c r="CC90" s="30" t="s">
        <v>150</v>
      </c>
      <c r="CD90" s="30" t="s">
        <v>634</v>
      </c>
      <c r="CE90" s="30" t="s">
        <v>635</v>
      </c>
    </row>
    <row r="91" spans="1:83" ht="21" hidden="1" x14ac:dyDescent="0.25">
      <c r="A91" s="33" t="s">
        <v>110</v>
      </c>
      <c r="B91" s="58" t="s">
        <v>27</v>
      </c>
      <c r="C91" s="58" t="s">
        <v>148</v>
      </c>
      <c r="D91" s="33"/>
      <c r="E91" s="33"/>
      <c r="F91" s="33" t="s">
        <v>23</v>
      </c>
      <c r="G91" s="83">
        <v>4.2361111111111106E-3</v>
      </c>
      <c r="H91" s="33">
        <v>9330</v>
      </c>
      <c r="I91" s="33">
        <v>2379</v>
      </c>
      <c r="J91" s="33">
        <v>0.74494000000000005</v>
      </c>
      <c r="K91" s="33">
        <v>1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 t="s">
        <v>150</v>
      </c>
      <c r="R91" s="33" t="s">
        <v>151</v>
      </c>
      <c r="S91" s="33" t="s">
        <v>216</v>
      </c>
      <c r="T91" s="33" t="s">
        <v>217</v>
      </c>
      <c r="V91" s="33" t="s">
        <v>436</v>
      </c>
      <c r="W91" s="34" t="s">
        <v>55</v>
      </c>
      <c r="X91" s="34" t="s">
        <v>39</v>
      </c>
      <c r="Y91" s="33"/>
      <c r="Z91" s="33"/>
      <c r="AA91" s="33" t="s">
        <v>67</v>
      </c>
      <c r="AB91" s="35">
        <v>9.6412037037037039E-3</v>
      </c>
      <c r="AC91" s="33">
        <v>10703</v>
      </c>
      <c r="AD91" s="33">
        <v>1877</v>
      </c>
      <c r="AE91" s="33">
        <v>0.82455000000000001</v>
      </c>
      <c r="AF91" s="33">
        <v>0</v>
      </c>
      <c r="AG91" s="33">
        <v>0</v>
      </c>
      <c r="AH91" s="33">
        <v>0</v>
      </c>
      <c r="AI91" s="33">
        <v>0</v>
      </c>
      <c r="AJ91" s="33">
        <v>0</v>
      </c>
      <c r="AK91" s="33">
        <v>0</v>
      </c>
      <c r="AL91" s="33" t="s">
        <v>151</v>
      </c>
      <c r="AM91" s="33" t="s">
        <v>150</v>
      </c>
      <c r="AN91" s="33" t="s">
        <v>437</v>
      </c>
      <c r="AO91" s="33" t="s">
        <v>438</v>
      </c>
      <c r="AQ91" s="33" t="s">
        <v>639</v>
      </c>
      <c r="AR91" s="34" t="s">
        <v>40</v>
      </c>
      <c r="AS91" s="34" t="s">
        <v>39</v>
      </c>
      <c r="AT91" s="33"/>
      <c r="AU91" s="33"/>
      <c r="AV91" s="33" t="s">
        <v>67</v>
      </c>
      <c r="AW91" s="35">
        <v>8.1249999999999985E-3</v>
      </c>
      <c r="AX91" s="33">
        <v>38774</v>
      </c>
      <c r="AY91" s="33">
        <v>19139</v>
      </c>
      <c r="AZ91" s="33">
        <v>0.50638000000000005</v>
      </c>
      <c r="BA91" s="33">
        <v>0</v>
      </c>
      <c r="BB91" s="33">
        <v>0</v>
      </c>
      <c r="BC91" s="33">
        <v>0</v>
      </c>
      <c r="BD91" s="33">
        <v>0</v>
      </c>
      <c r="BE91" s="33">
        <v>0</v>
      </c>
      <c r="BF91" s="33">
        <v>0</v>
      </c>
      <c r="BG91" s="33" t="s">
        <v>151</v>
      </c>
      <c r="BH91" s="33" t="s">
        <v>150</v>
      </c>
      <c r="BI91" s="33" t="s">
        <v>640</v>
      </c>
      <c r="BJ91" s="33" t="s">
        <v>641</v>
      </c>
      <c r="BL91" s="33" t="s">
        <v>807</v>
      </c>
      <c r="BM91" s="34" t="s">
        <v>33</v>
      </c>
      <c r="BN91" s="34" t="s">
        <v>40</v>
      </c>
      <c r="BO91" s="33"/>
      <c r="BP91" s="33"/>
      <c r="BQ91" s="33" t="s">
        <v>67</v>
      </c>
      <c r="BR91" s="35">
        <v>9.2245370370370363E-3</v>
      </c>
      <c r="BS91" s="33">
        <v>51875</v>
      </c>
      <c r="BT91" s="33">
        <v>29709</v>
      </c>
      <c r="BU91" s="33">
        <v>0.42729</v>
      </c>
      <c r="BV91" s="33">
        <v>0</v>
      </c>
      <c r="BW91" s="33">
        <v>0</v>
      </c>
      <c r="BX91" s="33">
        <v>0</v>
      </c>
      <c r="BY91" s="33">
        <v>0</v>
      </c>
      <c r="BZ91" s="33">
        <v>0</v>
      </c>
      <c r="CA91" s="33">
        <v>0</v>
      </c>
      <c r="CB91" s="33" t="s">
        <v>150</v>
      </c>
      <c r="CC91" s="33" t="s">
        <v>151</v>
      </c>
      <c r="CD91" s="33" t="s">
        <v>808</v>
      </c>
      <c r="CE91" s="33" t="s">
        <v>809</v>
      </c>
    </row>
    <row r="92" spans="1:83" ht="21" hidden="1" x14ac:dyDescent="0.25">
      <c r="A92" s="30" t="s">
        <v>111</v>
      </c>
      <c r="B92" s="57" t="s">
        <v>33</v>
      </c>
      <c r="C92" s="57" t="s">
        <v>148</v>
      </c>
      <c r="D92" s="30"/>
      <c r="E92" s="30"/>
      <c r="F92" s="30" t="s">
        <v>23</v>
      </c>
      <c r="G92" s="82">
        <v>9.4560185185185181E-3</v>
      </c>
      <c r="H92" s="30">
        <v>34265</v>
      </c>
      <c r="I92" s="30">
        <v>13422</v>
      </c>
      <c r="J92" s="30">
        <v>0.60826999999999998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 t="s">
        <v>151</v>
      </c>
      <c r="R92" s="30" t="s">
        <v>150</v>
      </c>
      <c r="S92" s="30" t="s">
        <v>218</v>
      </c>
      <c r="T92" s="30" t="s">
        <v>219</v>
      </c>
      <c r="V92" s="30" t="s">
        <v>439</v>
      </c>
      <c r="W92" s="31" t="s">
        <v>55</v>
      </c>
      <c r="X92" s="31" t="s">
        <v>40</v>
      </c>
      <c r="Y92" s="30"/>
      <c r="Z92" s="30"/>
      <c r="AA92" s="30" t="s">
        <v>67</v>
      </c>
      <c r="AB92" s="32">
        <v>4.0046296296296297E-3</v>
      </c>
      <c r="AC92" s="30">
        <v>5436</v>
      </c>
      <c r="AD92" s="30">
        <v>2775</v>
      </c>
      <c r="AE92" s="30">
        <v>0.48942000000000002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0" t="s">
        <v>151</v>
      </c>
      <c r="AM92" s="30" t="s">
        <v>150</v>
      </c>
      <c r="AN92" s="30" t="s">
        <v>440</v>
      </c>
      <c r="AO92" s="30" t="s">
        <v>441</v>
      </c>
      <c r="AQ92" s="30" t="s">
        <v>642</v>
      </c>
      <c r="AR92" s="31" t="s">
        <v>39</v>
      </c>
      <c r="AS92" s="31" t="s">
        <v>42</v>
      </c>
      <c r="AT92" s="30"/>
      <c r="AU92" s="30"/>
      <c r="AV92" s="30" t="s">
        <v>67</v>
      </c>
      <c r="AW92" s="32">
        <v>6.5393518518518517E-3</v>
      </c>
      <c r="AX92" s="30">
        <v>22392</v>
      </c>
      <c r="AY92" s="30">
        <v>5531</v>
      </c>
      <c r="AZ92" s="30">
        <v>0.75295999999999996</v>
      </c>
      <c r="BA92" s="30">
        <v>0</v>
      </c>
      <c r="BB92" s="30">
        <v>0</v>
      </c>
      <c r="BC92" s="30">
        <v>0</v>
      </c>
      <c r="BD92" s="30">
        <v>0</v>
      </c>
      <c r="BE92" s="30">
        <v>0</v>
      </c>
      <c r="BF92" s="30">
        <v>0</v>
      </c>
      <c r="BG92" s="30" t="s">
        <v>150</v>
      </c>
      <c r="BH92" s="30" t="s">
        <v>151</v>
      </c>
      <c r="BI92" s="30" t="s">
        <v>643</v>
      </c>
      <c r="BJ92" s="30" t="s">
        <v>644</v>
      </c>
      <c r="BL92" s="30" t="s">
        <v>810</v>
      </c>
      <c r="BM92" s="31" t="s">
        <v>33</v>
      </c>
      <c r="BN92" s="31" t="s">
        <v>42</v>
      </c>
      <c r="BO92" s="30"/>
      <c r="BP92" s="30"/>
      <c r="BQ92" s="30" t="s">
        <v>67</v>
      </c>
      <c r="BR92" s="32">
        <v>4.1331018518518517E-2</v>
      </c>
      <c r="BS92" s="30">
        <v>93750</v>
      </c>
      <c r="BT92" s="30">
        <v>60065</v>
      </c>
      <c r="BU92" s="30">
        <v>0.35930000000000001</v>
      </c>
      <c r="BV92" s="30">
        <v>0</v>
      </c>
      <c r="BW92" s="30">
        <v>0</v>
      </c>
      <c r="BX92" s="30">
        <v>0</v>
      </c>
      <c r="BY92" s="30">
        <v>0</v>
      </c>
      <c r="BZ92" s="30">
        <v>0</v>
      </c>
      <c r="CA92" s="30">
        <v>0</v>
      </c>
      <c r="CB92" s="30" t="s">
        <v>150</v>
      </c>
      <c r="CC92" s="30" t="s">
        <v>151</v>
      </c>
      <c r="CD92" s="30" t="s">
        <v>811</v>
      </c>
      <c r="CE92" s="30" t="s">
        <v>812</v>
      </c>
    </row>
    <row r="93" spans="1:83" ht="21" x14ac:dyDescent="0.25">
      <c r="A93" s="33" t="s">
        <v>112</v>
      </c>
      <c r="B93" s="58" t="s">
        <v>37</v>
      </c>
      <c r="C93" s="58" t="s">
        <v>148</v>
      </c>
      <c r="D93" s="33"/>
      <c r="E93" s="33"/>
      <c r="F93" s="33" t="s">
        <v>23</v>
      </c>
      <c r="G93" s="83">
        <v>7.1412037037037043E-3</v>
      </c>
      <c r="H93" s="33">
        <v>18894</v>
      </c>
      <c r="I93" s="33">
        <v>8167</v>
      </c>
      <c r="J93" s="33">
        <v>0.56772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 t="s">
        <v>150</v>
      </c>
      <c r="R93" s="33" t="s">
        <v>151</v>
      </c>
      <c r="S93" s="33" t="s">
        <v>220</v>
      </c>
      <c r="T93" s="33" t="s">
        <v>221</v>
      </c>
      <c r="V93" s="33" t="s">
        <v>442</v>
      </c>
      <c r="W93" s="34" t="s">
        <v>55</v>
      </c>
      <c r="X93" s="34" t="s">
        <v>42</v>
      </c>
      <c r="Y93" s="33"/>
      <c r="Z93" s="33"/>
      <c r="AA93" s="33" t="s">
        <v>67</v>
      </c>
      <c r="AB93" s="35">
        <v>2.5925925925925925E-3</v>
      </c>
      <c r="AC93" s="33">
        <v>5051</v>
      </c>
      <c r="AD93" s="33">
        <v>1807</v>
      </c>
      <c r="AE93" s="33">
        <v>0.64212000000000002</v>
      </c>
      <c r="AF93" s="33">
        <v>0</v>
      </c>
      <c r="AG93" s="33">
        <v>0</v>
      </c>
      <c r="AH93" s="33">
        <v>0</v>
      </c>
      <c r="AI93" s="33">
        <v>0</v>
      </c>
      <c r="AJ93" s="33">
        <v>0</v>
      </c>
      <c r="AK93" s="33">
        <v>0</v>
      </c>
      <c r="AL93" s="33" t="s">
        <v>151</v>
      </c>
      <c r="AM93" s="33" t="s">
        <v>150</v>
      </c>
      <c r="AN93" s="33" t="s">
        <v>443</v>
      </c>
      <c r="AO93" s="33" t="s">
        <v>444</v>
      </c>
      <c r="AQ93" s="33" t="s">
        <v>645</v>
      </c>
      <c r="AR93" s="34" t="s">
        <v>39</v>
      </c>
      <c r="AS93" s="34" t="s">
        <v>47</v>
      </c>
      <c r="AT93" s="33"/>
      <c r="AU93" s="33"/>
      <c r="AV93" s="33" t="s">
        <v>67</v>
      </c>
      <c r="AW93" s="35">
        <v>6.782407407407408E-3</v>
      </c>
      <c r="AX93" s="33">
        <v>19750</v>
      </c>
      <c r="AY93" s="33">
        <v>4410</v>
      </c>
      <c r="AZ93" s="33">
        <v>0.77666999999999997</v>
      </c>
      <c r="BA93" s="33">
        <v>0</v>
      </c>
      <c r="BB93" s="33">
        <v>0</v>
      </c>
      <c r="BC93" s="33">
        <v>0</v>
      </c>
      <c r="BD93" s="33">
        <v>0</v>
      </c>
      <c r="BE93" s="33">
        <v>0</v>
      </c>
      <c r="BF93" s="33">
        <v>0</v>
      </c>
      <c r="BG93" s="33" t="s">
        <v>150</v>
      </c>
      <c r="BH93" s="33" t="s">
        <v>151</v>
      </c>
      <c r="BI93" s="33" t="s">
        <v>646</v>
      </c>
      <c r="BJ93" s="33" t="s">
        <v>647</v>
      </c>
      <c r="BL93" s="33" t="s">
        <v>813</v>
      </c>
      <c r="BM93" s="34" t="s">
        <v>47</v>
      </c>
      <c r="BN93" s="34" t="s">
        <v>33</v>
      </c>
      <c r="BO93" s="33"/>
      <c r="BP93" s="33"/>
      <c r="BQ93" s="33" t="s">
        <v>67</v>
      </c>
      <c r="BR93" s="35">
        <v>9.8958333333333329E-3</v>
      </c>
      <c r="BS93" s="33">
        <v>21314</v>
      </c>
      <c r="BT93" s="33">
        <v>13280</v>
      </c>
      <c r="BU93" s="33">
        <v>0.37691999999999998</v>
      </c>
      <c r="BV93" s="33">
        <v>0</v>
      </c>
      <c r="BW93" s="33">
        <v>0</v>
      </c>
      <c r="BX93" s="33">
        <v>0</v>
      </c>
      <c r="BY93" s="33">
        <v>0</v>
      </c>
      <c r="BZ93" s="33">
        <v>0</v>
      </c>
      <c r="CA93" s="33">
        <v>0</v>
      </c>
      <c r="CB93" s="33" t="s">
        <v>151</v>
      </c>
      <c r="CC93" s="33" t="s">
        <v>150</v>
      </c>
      <c r="CD93" s="33" t="s">
        <v>814</v>
      </c>
      <c r="CE93" s="33" t="s">
        <v>815</v>
      </c>
    </row>
    <row r="94" spans="1:83" ht="21" x14ac:dyDescent="0.25">
      <c r="A94" s="30" t="s">
        <v>113</v>
      </c>
      <c r="B94" s="57" t="s">
        <v>39</v>
      </c>
      <c r="C94" s="57" t="s">
        <v>148</v>
      </c>
      <c r="D94" s="30"/>
      <c r="E94" s="30"/>
      <c r="F94" s="30" t="s">
        <v>23</v>
      </c>
      <c r="G94" s="82">
        <v>5.8564814814814825E-3</v>
      </c>
      <c r="H94" s="30">
        <v>14761</v>
      </c>
      <c r="I94" s="30">
        <v>5195</v>
      </c>
      <c r="J94" s="30">
        <v>0.64802000000000004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 t="s">
        <v>150</v>
      </c>
      <c r="R94" s="30" t="s">
        <v>151</v>
      </c>
      <c r="S94" s="30" t="s">
        <v>222</v>
      </c>
      <c r="T94" s="30" t="s">
        <v>223</v>
      </c>
      <c r="V94" s="30" t="s">
        <v>445</v>
      </c>
      <c r="W94" s="31" t="s">
        <v>55</v>
      </c>
      <c r="X94" s="31" t="s">
        <v>47</v>
      </c>
      <c r="Y94" s="30"/>
      <c r="Z94" s="30"/>
      <c r="AA94" s="30" t="s">
        <v>67</v>
      </c>
      <c r="AB94" s="32">
        <v>2.3148148148148151E-3</v>
      </c>
      <c r="AC94" s="30">
        <v>3362</v>
      </c>
      <c r="AD94" s="30">
        <v>1177</v>
      </c>
      <c r="AE94" s="30">
        <v>0.64971999999999996</v>
      </c>
      <c r="AF94" s="30">
        <v>0</v>
      </c>
      <c r="AG94" s="30">
        <v>0</v>
      </c>
      <c r="AH94" s="30">
        <v>0</v>
      </c>
      <c r="AI94" s="30">
        <v>0</v>
      </c>
      <c r="AJ94" s="30">
        <v>0</v>
      </c>
      <c r="AK94" s="30">
        <v>0</v>
      </c>
      <c r="AL94" s="30" t="s">
        <v>151</v>
      </c>
      <c r="AM94" s="30" t="s">
        <v>150</v>
      </c>
      <c r="AN94" s="30" t="s">
        <v>446</v>
      </c>
      <c r="AO94" s="30" t="s">
        <v>447</v>
      </c>
      <c r="AQ94" s="30" t="s">
        <v>436</v>
      </c>
      <c r="AR94" s="31" t="s">
        <v>55</v>
      </c>
      <c r="AS94" s="31" t="s">
        <v>39</v>
      </c>
      <c r="AT94" s="30"/>
      <c r="AU94" s="30"/>
      <c r="AV94" s="30" t="s">
        <v>67</v>
      </c>
      <c r="AW94" s="32">
        <v>9.6412037037037039E-3</v>
      </c>
      <c r="AX94" s="30">
        <v>10703</v>
      </c>
      <c r="AY94" s="30">
        <v>1877</v>
      </c>
      <c r="AZ94" s="30">
        <v>0.82455000000000001</v>
      </c>
      <c r="BA94" s="30">
        <v>0</v>
      </c>
      <c r="BB94" s="30">
        <v>0</v>
      </c>
      <c r="BC94" s="30">
        <v>0</v>
      </c>
      <c r="BD94" s="30">
        <v>0</v>
      </c>
      <c r="BE94" s="30">
        <v>0</v>
      </c>
      <c r="BF94" s="30">
        <v>0</v>
      </c>
      <c r="BG94" s="30" t="s">
        <v>151</v>
      </c>
      <c r="BH94" s="30" t="s">
        <v>150</v>
      </c>
      <c r="BI94" s="30" t="s">
        <v>437</v>
      </c>
      <c r="BJ94" s="30" t="s">
        <v>438</v>
      </c>
      <c r="BL94" s="30" t="s">
        <v>430</v>
      </c>
      <c r="BM94" s="31" t="s">
        <v>55</v>
      </c>
      <c r="BN94" s="31" t="s">
        <v>33</v>
      </c>
      <c r="BO94" s="30"/>
      <c r="BP94" s="30"/>
      <c r="BQ94" s="30" t="s">
        <v>67</v>
      </c>
      <c r="BR94" s="32">
        <v>2.8356481481481479E-3</v>
      </c>
      <c r="BS94" s="30">
        <v>5724</v>
      </c>
      <c r="BT94" s="30">
        <v>2435</v>
      </c>
      <c r="BU94" s="30">
        <v>0.57450000000000001</v>
      </c>
      <c r="BV94" s="30">
        <v>0</v>
      </c>
      <c r="BW94" s="30">
        <v>0</v>
      </c>
      <c r="BX94" s="30">
        <v>0</v>
      </c>
      <c r="BY94" s="30">
        <v>0</v>
      </c>
      <c r="BZ94" s="30">
        <v>0</v>
      </c>
      <c r="CA94" s="30">
        <v>0</v>
      </c>
      <c r="CB94" s="30" t="s">
        <v>151</v>
      </c>
      <c r="CC94" s="30" t="s">
        <v>150</v>
      </c>
      <c r="CD94" s="30" t="s">
        <v>431</v>
      </c>
      <c r="CE94" s="30" t="s">
        <v>432</v>
      </c>
    </row>
    <row r="95" spans="1:83" ht="30" hidden="1" x14ac:dyDescent="0.25">
      <c r="A95" s="33" t="s">
        <v>114</v>
      </c>
      <c r="B95" s="58" t="s">
        <v>40</v>
      </c>
      <c r="C95" s="58" t="s">
        <v>148</v>
      </c>
      <c r="D95" s="33"/>
      <c r="E95" s="33"/>
      <c r="F95" s="33" t="s">
        <v>23</v>
      </c>
      <c r="G95" s="83">
        <v>6.875E-3</v>
      </c>
      <c r="H95" s="33">
        <v>22793</v>
      </c>
      <c r="I95" s="33">
        <v>7137</v>
      </c>
      <c r="J95" s="33">
        <v>0.68684999999999996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 t="s">
        <v>150</v>
      </c>
      <c r="R95" s="33" t="s">
        <v>151</v>
      </c>
      <c r="S95" s="33" t="s">
        <v>224</v>
      </c>
      <c r="T95" s="33" t="s">
        <v>225</v>
      </c>
      <c r="V95" s="33" t="s">
        <v>117</v>
      </c>
      <c r="W95" s="34" t="s">
        <v>55</v>
      </c>
      <c r="X95" s="34" t="s">
        <v>148</v>
      </c>
      <c r="Y95" s="33"/>
      <c r="Z95" s="33"/>
      <c r="AA95" s="33" t="s">
        <v>23</v>
      </c>
      <c r="AB95" s="35">
        <v>8.4027777777777781E-3</v>
      </c>
      <c r="AC95" s="33">
        <v>17972</v>
      </c>
      <c r="AD95" s="33">
        <v>16469</v>
      </c>
      <c r="AE95" s="33">
        <v>8.3629999999999996E-2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33">
        <v>0</v>
      </c>
      <c r="AL95" s="33" t="s">
        <v>150</v>
      </c>
      <c r="AM95" s="33" t="s">
        <v>151</v>
      </c>
      <c r="AN95" s="33" t="s">
        <v>228</v>
      </c>
      <c r="AO95" s="33" t="s">
        <v>229</v>
      </c>
      <c r="AQ95" s="33" t="s">
        <v>113</v>
      </c>
      <c r="AR95" s="34" t="s">
        <v>39</v>
      </c>
      <c r="AS95" s="34" t="s">
        <v>148</v>
      </c>
      <c r="AT95" s="33"/>
      <c r="AU95" s="33"/>
      <c r="AV95" s="33" t="s">
        <v>23</v>
      </c>
      <c r="AW95" s="35">
        <v>5.8564814814814825E-3</v>
      </c>
      <c r="AX95" s="33">
        <v>14761</v>
      </c>
      <c r="AY95" s="33">
        <v>5195</v>
      </c>
      <c r="AZ95" s="33">
        <v>0.64802000000000004</v>
      </c>
      <c r="BA95" s="33">
        <v>0</v>
      </c>
      <c r="BB95" s="33">
        <v>0</v>
      </c>
      <c r="BC95" s="33">
        <v>0</v>
      </c>
      <c r="BD95" s="33">
        <v>0</v>
      </c>
      <c r="BE95" s="33">
        <v>0</v>
      </c>
      <c r="BF95" s="33">
        <v>0</v>
      </c>
      <c r="BG95" s="33" t="s">
        <v>150</v>
      </c>
      <c r="BH95" s="33" t="s">
        <v>151</v>
      </c>
      <c r="BI95" s="33" t="s">
        <v>222</v>
      </c>
      <c r="BJ95" s="33" t="s">
        <v>223</v>
      </c>
      <c r="BL95" s="33" t="s">
        <v>111</v>
      </c>
      <c r="BM95" s="34" t="s">
        <v>33</v>
      </c>
      <c r="BN95" s="34" t="s">
        <v>148</v>
      </c>
      <c r="BO95" s="33"/>
      <c r="BP95" s="33"/>
      <c r="BQ95" s="33" t="s">
        <v>23</v>
      </c>
      <c r="BR95" s="35">
        <v>9.4560185185185181E-3</v>
      </c>
      <c r="BS95" s="33">
        <v>34265</v>
      </c>
      <c r="BT95" s="33">
        <v>13422</v>
      </c>
      <c r="BU95" s="33">
        <v>0.60826999999999998</v>
      </c>
      <c r="BV95" s="33">
        <v>0</v>
      </c>
      <c r="BW95" s="33">
        <v>0</v>
      </c>
      <c r="BX95" s="33">
        <v>0</v>
      </c>
      <c r="BY95" s="33">
        <v>0</v>
      </c>
      <c r="BZ95" s="33">
        <v>0</v>
      </c>
      <c r="CA95" s="33">
        <v>0</v>
      </c>
      <c r="CB95" s="33" t="s">
        <v>151</v>
      </c>
      <c r="CC95" s="33" t="s">
        <v>150</v>
      </c>
      <c r="CD95" s="33" t="s">
        <v>218</v>
      </c>
      <c r="CE95" s="33" t="s">
        <v>219</v>
      </c>
    </row>
    <row r="96" spans="1:83" ht="21" hidden="1" x14ac:dyDescent="0.25">
      <c r="A96" s="30" t="s">
        <v>116</v>
      </c>
      <c r="B96" s="57" t="s">
        <v>47</v>
      </c>
      <c r="C96" s="57" t="s">
        <v>148</v>
      </c>
      <c r="D96" s="30"/>
      <c r="E96" s="30"/>
      <c r="F96" s="30" t="s">
        <v>23</v>
      </c>
      <c r="G96" s="82">
        <v>1.2743055555555556E-2</v>
      </c>
      <c r="H96" s="30">
        <v>50862</v>
      </c>
      <c r="I96" s="30">
        <v>31265</v>
      </c>
      <c r="J96" s="30">
        <v>0.38529000000000002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 t="s">
        <v>151</v>
      </c>
      <c r="R96" s="30" t="s">
        <v>150</v>
      </c>
      <c r="S96" s="30" t="s">
        <v>226</v>
      </c>
      <c r="T96" s="30" t="s">
        <v>227</v>
      </c>
      <c r="V96" s="30" t="s">
        <v>448</v>
      </c>
      <c r="W96" s="31" t="s">
        <v>55</v>
      </c>
      <c r="X96" s="31" t="s">
        <v>25</v>
      </c>
      <c r="Y96" s="30"/>
      <c r="Z96" s="30"/>
      <c r="AA96" s="30" t="s">
        <v>23</v>
      </c>
      <c r="AB96" s="32">
        <v>2.615740740740741E-3</v>
      </c>
      <c r="AC96" s="30">
        <v>5376</v>
      </c>
      <c r="AD96" s="30">
        <v>1939</v>
      </c>
      <c r="AE96" s="30">
        <v>0.63919999999999999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0">
        <v>0</v>
      </c>
      <c r="AL96" s="30" t="s">
        <v>150</v>
      </c>
      <c r="AM96" s="30" t="s">
        <v>151</v>
      </c>
      <c r="AN96" s="30" t="s">
        <v>449</v>
      </c>
      <c r="AO96" s="30" t="s">
        <v>450</v>
      </c>
      <c r="AQ96" s="30" t="s">
        <v>648</v>
      </c>
      <c r="AR96" s="31" t="s">
        <v>39</v>
      </c>
      <c r="AS96" s="31" t="s">
        <v>25</v>
      </c>
      <c r="AT96" s="30"/>
      <c r="AU96" s="30"/>
      <c r="AV96" s="30" t="s">
        <v>23</v>
      </c>
      <c r="AW96" s="32">
        <v>6.8402777777777776E-3</v>
      </c>
      <c r="AX96" s="30">
        <v>24713</v>
      </c>
      <c r="AY96" s="30">
        <v>6365</v>
      </c>
      <c r="AZ96" s="30">
        <v>0.74241000000000001</v>
      </c>
      <c r="BA96" s="30">
        <v>0</v>
      </c>
      <c r="BB96" s="30">
        <v>0</v>
      </c>
      <c r="BC96" s="30">
        <v>0</v>
      </c>
      <c r="BD96" s="30">
        <v>0</v>
      </c>
      <c r="BE96" s="30">
        <v>0</v>
      </c>
      <c r="BF96" s="30">
        <v>0</v>
      </c>
      <c r="BG96" s="30" t="s">
        <v>150</v>
      </c>
      <c r="BH96" s="30" t="s">
        <v>151</v>
      </c>
      <c r="BI96" s="30" t="s">
        <v>649</v>
      </c>
      <c r="BJ96" s="30" t="s">
        <v>650</v>
      </c>
      <c r="BL96" s="30" t="s">
        <v>816</v>
      </c>
      <c r="BM96" s="31" t="s">
        <v>33</v>
      </c>
      <c r="BN96" s="31" t="s">
        <v>25</v>
      </c>
      <c r="BO96" s="30"/>
      <c r="BP96" s="30"/>
      <c r="BQ96" s="30" t="s">
        <v>23</v>
      </c>
      <c r="BR96" s="32">
        <v>1.1400462962962965E-2</v>
      </c>
      <c r="BS96" s="30">
        <v>57503</v>
      </c>
      <c r="BT96" s="30">
        <v>24700</v>
      </c>
      <c r="BU96" s="30">
        <v>0.57045000000000001</v>
      </c>
      <c r="BV96" s="30">
        <v>0</v>
      </c>
      <c r="BW96" s="30">
        <v>0</v>
      </c>
      <c r="BX96" s="30">
        <v>0</v>
      </c>
      <c r="BY96" s="30">
        <v>0</v>
      </c>
      <c r="BZ96" s="30">
        <v>0</v>
      </c>
      <c r="CA96" s="30">
        <v>0</v>
      </c>
      <c r="CB96" s="30" t="s">
        <v>150</v>
      </c>
      <c r="CC96" s="30" t="s">
        <v>151</v>
      </c>
      <c r="CD96" s="30" t="s">
        <v>817</v>
      </c>
      <c r="CE96" s="30" t="s">
        <v>818</v>
      </c>
    </row>
    <row r="97" spans="1:83" ht="21" hidden="1" x14ac:dyDescent="0.25">
      <c r="A97" s="33" t="s">
        <v>117</v>
      </c>
      <c r="B97" s="58" t="s">
        <v>55</v>
      </c>
      <c r="C97" s="58" t="s">
        <v>148</v>
      </c>
      <c r="D97" s="33"/>
      <c r="E97" s="33"/>
      <c r="F97" s="33" t="s">
        <v>23</v>
      </c>
      <c r="G97" s="83">
        <v>8.4027777777777781E-3</v>
      </c>
      <c r="H97" s="33">
        <v>17972</v>
      </c>
      <c r="I97" s="33">
        <v>16469</v>
      </c>
      <c r="J97" s="33">
        <v>8.3629999999999996E-2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33">
        <v>0</v>
      </c>
      <c r="Q97" s="33" t="s">
        <v>150</v>
      </c>
      <c r="R97" s="33" t="s">
        <v>151</v>
      </c>
      <c r="S97" s="33" t="s">
        <v>228</v>
      </c>
      <c r="T97" s="33" t="s">
        <v>229</v>
      </c>
      <c r="V97" s="33" t="s">
        <v>451</v>
      </c>
      <c r="W97" s="34" t="s">
        <v>55</v>
      </c>
      <c r="X97" s="34" t="s">
        <v>27</v>
      </c>
      <c r="Y97" s="33"/>
      <c r="Z97" s="33"/>
      <c r="AA97" s="33" t="s">
        <v>23</v>
      </c>
      <c r="AB97" s="35">
        <v>3.0787037037037037E-3</v>
      </c>
      <c r="AC97" s="33">
        <v>6035</v>
      </c>
      <c r="AD97" s="33">
        <v>2754</v>
      </c>
      <c r="AE97" s="33">
        <v>0.54357</v>
      </c>
      <c r="AF97" s="33">
        <v>0</v>
      </c>
      <c r="AG97" s="33">
        <v>0</v>
      </c>
      <c r="AH97" s="33">
        <v>0</v>
      </c>
      <c r="AI97" s="33">
        <v>0</v>
      </c>
      <c r="AJ97" s="33">
        <v>0</v>
      </c>
      <c r="AK97" s="33">
        <v>0</v>
      </c>
      <c r="AL97" s="33" t="s">
        <v>150</v>
      </c>
      <c r="AM97" s="33" t="s">
        <v>151</v>
      </c>
      <c r="AN97" s="33" t="s">
        <v>452</v>
      </c>
      <c r="AO97" s="33" t="s">
        <v>453</v>
      </c>
      <c r="AQ97" s="33" t="s">
        <v>651</v>
      </c>
      <c r="AR97" s="34" t="s">
        <v>39</v>
      </c>
      <c r="AS97" s="34" t="s">
        <v>27</v>
      </c>
      <c r="AT97" s="33"/>
      <c r="AU97" s="33"/>
      <c r="AV97" s="33" t="s">
        <v>23</v>
      </c>
      <c r="AW97" s="35">
        <v>8.7384259259259255E-3</v>
      </c>
      <c r="AX97" s="33">
        <v>34124</v>
      </c>
      <c r="AY97" s="33">
        <v>12572</v>
      </c>
      <c r="AZ97" s="33">
        <v>0.63156000000000001</v>
      </c>
      <c r="BA97" s="33">
        <v>0</v>
      </c>
      <c r="BB97" s="33">
        <v>0</v>
      </c>
      <c r="BC97" s="33">
        <v>0</v>
      </c>
      <c r="BD97" s="33">
        <v>1</v>
      </c>
      <c r="BE97" s="33">
        <v>0</v>
      </c>
      <c r="BF97" s="33">
        <v>0</v>
      </c>
      <c r="BG97" s="33" t="s">
        <v>150</v>
      </c>
      <c r="BH97" s="33" t="s">
        <v>151</v>
      </c>
      <c r="BI97" s="33" t="s">
        <v>652</v>
      </c>
      <c r="BJ97" s="33" t="s">
        <v>653</v>
      </c>
      <c r="BL97" s="33" t="s">
        <v>819</v>
      </c>
      <c r="BM97" s="34" t="s">
        <v>33</v>
      </c>
      <c r="BN97" s="33" t="s">
        <v>27</v>
      </c>
      <c r="BO97" s="33" t="s">
        <v>27</v>
      </c>
      <c r="BP97" s="33"/>
      <c r="BQ97" s="33" t="s">
        <v>23</v>
      </c>
      <c r="BR97" s="35">
        <v>1.1481481481481483E-2</v>
      </c>
      <c r="BS97" s="33">
        <v>57413</v>
      </c>
      <c r="BT97" s="33">
        <v>42832</v>
      </c>
      <c r="BU97" s="33">
        <v>0.25396000000000002</v>
      </c>
      <c r="BV97" s="33">
        <v>0</v>
      </c>
      <c r="BW97" s="33">
        <v>0</v>
      </c>
      <c r="BX97" s="33">
        <v>0</v>
      </c>
      <c r="BY97" s="33">
        <v>0</v>
      </c>
      <c r="BZ97" s="33">
        <v>0</v>
      </c>
      <c r="CA97" s="33">
        <v>0</v>
      </c>
      <c r="CB97" s="33" t="s">
        <v>150</v>
      </c>
      <c r="CC97" s="33" t="s">
        <v>151</v>
      </c>
      <c r="CD97" s="33" t="s">
        <v>820</v>
      </c>
      <c r="CE97" s="33" t="s">
        <v>821</v>
      </c>
    </row>
    <row r="98" spans="1:83" ht="21" x14ac:dyDescent="0.25">
      <c r="A98" s="30" t="s">
        <v>230</v>
      </c>
      <c r="B98" s="57" t="s">
        <v>25</v>
      </c>
      <c r="C98" s="57" t="s">
        <v>148</v>
      </c>
      <c r="D98" s="30"/>
      <c r="E98" s="30"/>
      <c r="F98" s="30" t="s">
        <v>66</v>
      </c>
      <c r="G98" s="82">
        <v>5.3935185185185188E-3</v>
      </c>
      <c r="H98" s="30">
        <v>13798</v>
      </c>
      <c r="I98" s="30">
        <v>4395</v>
      </c>
      <c r="J98" s="30">
        <v>0.68142999999999998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 t="s">
        <v>151</v>
      </c>
      <c r="R98" s="30" t="s">
        <v>150</v>
      </c>
      <c r="S98" s="30" t="s">
        <v>231</v>
      </c>
      <c r="T98" s="30" t="s">
        <v>232</v>
      </c>
      <c r="V98" s="30" t="s">
        <v>454</v>
      </c>
      <c r="W98" s="31" t="s">
        <v>55</v>
      </c>
      <c r="X98" s="31" t="s">
        <v>33</v>
      </c>
      <c r="Y98" s="30"/>
      <c r="Z98" s="30"/>
      <c r="AA98" s="30" t="s">
        <v>23</v>
      </c>
      <c r="AB98" s="32">
        <v>3.0439814814814821E-3</v>
      </c>
      <c r="AC98" s="30">
        <v>6027</v>
      </c>
      <c r="AD98" s="30">
        <v>2762</v>
      </c>
      <c r="AE98" s="30">
        <v>0.54164000000000001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 t="s">
        <v>150</v>
      </c>
      <c r="AM98" s="30" t="s">
        <v>151</v>
      </c>
      <c r="AN98" s="30" t="s">
        <v>455</v>
      </c>
      <c r="AO98" s="30" t="s">
        <v>456</v>
      </c>
      <c r="AQ98" s="30" t="s">
        <v>654</v>
      </c>
      <c r="AR98" s="31" t="s">
        <v>39</v>
      </c>
      <c r="AS98" s="31" t="s">
        <v>33</v>
      </c>
      <c r="AT98" s="30"/>
      <c r="AU98" s="30"/>
      <c r="AV98" s="30" t="s">
        <v>23</v>
      </c>
      <c r="AW98" s="32">
        <v>9.8958333333333329E-3</v>
      </c>
      <c r="AX98" s="30">
        <v>65472</v>
      </c>
      <c r="AY98" s="30">
        <v>22645</v>
      </c>
      <c r="AZ98" s="30">
        <v>0.65412000000000003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 t="s">
        <v>150</v>
      </c>
      <c r="BH98" s="30" t="s">
        <v>151</v>
      </c>
      <c r="BI98" s="30" t="s">
        <v>655</v>
      </c>
      <c r="BJ98" s="30" t="s">
        <v>656</v>
      </c>
      <c r="BL98" s="30" t="s">
        <v>822</v>
      </c>
      <c r="BM98" s="30" t="s">
        <v>37</v>
      </c>
      <c r="BN98" s="30" t="s">
        <v>33</v>
      </c>
      <c r="BO98" s="30" t="s">
        <v>303</v>
      </c>
      <c r="BP98" s="30"/>
      <c r="BQ98" s="30" t="s">
        <v>23</v>
      </c>
      <c r="BR98" s="32">
        <v>0</v>
      </c>
      <c r="BS98" s="30">
        <v>0</v>
      </c>
      <c r="BT98" s="30">
        <v>0</v>
      </c>
      <c r="BU98" s="30">
        <v>0</v>
      </c>
      <c r="BV98" s="30">
        <v>0</v>
      </c>
      <c r="BW98" s="30">
        <v>0</v>
      </c>
      <c r="BX98" s="30">
        <v>0</v>
      </c>
      <c r="BY98" s="30">
        <v>0</v>
      </c>
      <c r="BZ98" s="30">
        <v>0</v>
      </c>
      <c r="CA98" s="30">
        <v>0</v>
      </c>
      <c r="CB98" s="30" t="s">
        <v>150</v>
      </c>
      <c r="CC98" s="30" t="s">
        <v>151</v>
      </c>
      <c r="CD98" s="30" t="s">
        <v>823</v>
      </c>
      <c r="CE98" s="30" t="s">
        <v>824</v>
      </c>
    </row>
    <row r="99" spans="1:83" ht="21" x14ac:dyDescent="0.25">
      <c r="A99" s="33" t="s">
        <v>233</v>
      </c>
      <c r="B99" s="58" t="s">
        <v>27</v>
      </c>
      <c r="C99" s="58" t="s">
        <v>148</v>
      </c>
      <c r="D99" s="33"/>
      <c r="E99" s="33"/>
      <c r="F99" s="33" t="s">
        <v>66</v>
      </c>
      <c r="G99" s="83">
        <v>4.31712962962963E-3</v>
      </c>
      <c r="H99" s="33">
        <v>11334</v>
      </c>
      <c r="I99" s="33">
        <v>2275</v>
      </c>
      <c r="J99" s="33">
        <v>0.79920999999999998</v>
      </c>
      <c r="K99" s="33">
        <v>1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 t="s">
        <v>151</v>
      </c>
      <c r="R99" s="33" t="s">
        <v>150</v>
      </c>
      <c r="S99" s="33" t="s">
        <v>234</v>
      </c>
      <c r="T99" s="33" t="s">
        <v>235</v>
      </c>
      <c r="V99" s="33" t="s">
        <v>457</v>
      </c>
      <c r="W99" s="34" t="s">
        <v>55</v>
      </c>
      <c r="X99" s="34" t="s">
        <v>37</v>
      </c>
      <c r="Y99" s="33"/>
      <c r="Z99" s="33"/>
      <c r="AA99" s="33" t="s">
        <v>23</v>
      </c>
      <c r="AB99" s="35">
        <v>3.2060185185185191E-3</v>
      </c>
      <c r="AC99" s="33">
        <v>5292</v>
      </c>
      <c r="AD99" s="33">
        <v>2441</v>
      </c>
      <c r="AE99" s="33">
        <v>0.53864000000000001</v>
      </c>
      <c r="AF99" s="33">
        <v>0</v>
      </c>
      <c r="AG99" s="33">
        <v>0</v>
      </c>
      <c r="AH99" s="33">
        <v>0</v>
      </c>
      <c r="AI99" s="33">
        <v>0</v>
      </c>
      <c r="AJ99" s="33">
        <v>0</v>
      </c>
      <c r="AK99" s="33">
        <v>0</v>
      </c>
      <c r="AL99" s="33" t="s">
        <v>150</v>
      </c>
      <c r="AM99" s="33" t="s">
        <v>151</v>
      </c>
      <c r="AN99" s="33" t="s">
        <v>458</v>
      </c>
      <c r="AO99" s="33" t="s">
        <v>459</v>
      </c>
      <c r="AQ99" s="33" t="s">
        <v>657</v>
      </c>
      <c r="AR99" s="34" t="s">
        <v>39</v>
      </c>
      <c r="AS99" s="34" t="s">
        <v>37</v>
      </c>
      <c r="AT99" s="33"/>
      <c r="AU99" s="33"/>
      <c r="AV99" s="33" t="s">
        <v>23</v>
      </c>
      <c r="AW99" s="35">
        <v>1.2453703703703703E-2</v>
      </c>
      <c r="AX99" s="33">
        <v>91313</v>
      </c>
      <c r="AY99" s="33">
        <v>29823</v>
      </c>
      <c r="AZ99" s="33">
        <v>0.67339000000000004</v>
      </c>
      <c r="BA99" s="33">
        <v>0</v>
      </c>
      <c r="BB99" s="33">
        <v>0</v>
      </c>
      <c r="BC99" s="33">
        <v>0</v>
      </c>
      <c r="BD99" s="33">
        <v>2</v>
      </c>
      <c r="BE99" s="33">
        <v>0</v>
      </c>
      <c r="BF99" s="33">
        <v>0</v>
      </c>
      <c r="BG99" s="33" t="s">
        <v>150</v>
      </c>
      <c r="BH99" s="33" t="s">
        <v>151</v>
      </c>
      <c r="BI99" s="33" t="s">
        <v>658</v>
      </c>
      <c r="BJ99" s="33" t="s">
        <v>659</v>
      </c>
      <c r="BL99" s="33" t="s">
        <v>654</v>
      </c>
      <c r="BM99" s="34" t="s">
        <v>39</v>
      </c>
      <c r="BN99" s="34" t="s">
        <v>33</v>
      </c>
      <c r="BO99" s="33"/>
      <c r="BP99" s="33"/>
      <c r="BQ99" s="33" t="s">
        <v>23</v>
      </c>
      <c r="BR99" s="35">
        <v>9.8958333333333329E-3</v>
      </c>
      <c r="BS99" s="33">
        <v>65472</v>
      </c>
      <c r="BT99" s="33">
        <v>22645</v>
      </c>
      <c r="BU99" s="33">
        <v>0.65412000000000003</v>
      </c>
      <c r="BV99" s="33">
        <v>0</v>
      </c>
      <c r="BW99" s="33">
        <v>0</v>
      </c>
      <c r="BX99" s="33">
        <v>0</v>
      </c>
      <c r="BY99" s="33">
        <v>0</v>
      </c>
      <c r="BZ99" s="33">
        <v>0</v>
      </c>
      <c r="CA99" s="33">
        <v>0</v>
      </c>
      <c r="CB99" s="33" t="s">
        <v>150</v>
      </c>
      <c r="CC99" s="33" t="s">
        <v>151</v>
      </c>
      <c r="CD99" s="33" t="s">
        <v>655</v>
      </c>
      <c r="CE99" s="33" t="s">
        <v>656</v>
      </c>
    </row>
    <row r="100" spans="1:83" ht="21" hidden="1" x14ac:dyDescent="0.25">
      <c r="A100" s="30" t="s">
        <v>236</v>
      </c>
      <c r="B100" s="57" t="s">
        <v>33</v>
      </c>
      <c r="C100" s="57" t="s">
        <v>148</v>
      </c>
      <c r="D100" s="30"/>
      <c r="E100" s="30"/>
      <c r="F100" s="30" t="s">
        <v>66</v>
      </c>
      <c r="G100" s="82">
        <v>1.042824074074074E-2</v>
      </c>
      <c r="H100" s="30">
        <v>37372</v>
      </c>
      <c r="I100" s="30">
        <v>11997</v>
      </c>
      <c r="J100" s="30">
        <v>0.67896999999999996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 t="s">
        <v>151</v>
      </c>
      <c r="R100" s="30" t="s">
        <v>150</v>
      </c>
      <c r="S100" s="30" t="s">
        <v>237</v>
      </c>
      <c r="T100" s="30" t="s">
        <v>238</v>
      </c>
      <c r="V100" s="30" t="s">
        <v>460</v>
      </c>
      <c r="W100" s="31" t="s">
        <v>39</v>
      </c>
      <c r="X100" s="31" t="s">
        <v>55</v>
      </c>
      <c r="Y100" s="30"/>
      <c r="Z100" s="30"/>
      <c r="AA100" s="30" t="s">
        <v>23</v>
      </c>
      <c r="AB100" s="32">
        <v>8.1597222222222227E-3</v>
      </c>
      <c r="AC100" s="30">
        <v>18940</v>
      </c>
      <c r="AD100" s="30">
        <v>4280</v>
      </c>
      <c r="AE100" s="30">
        <v>0.77398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30">
        <v>0</v>
      </c>
      <c r="AL100" s="30" t="s">
        <v>151</v>
      </c>
      <c r="AM100" s="30" t="s">
        <v>150</v>
      </c>
      <c r="AN100" s="30" t="s">
        <v>461</v>
      </c>
      <c r="AO100" s="30" t="s">
        <v>462</v>
      </c>
      <c r="AQ100" s="30" t="s">
        <v>660</v>
      </c>
      <c r="AR100" s="31" t="s">
        <v>39</v>
      </c>
      <c r="AS100" s="31" t="s">
        <v>40</v>
      </c>
      <c r="AT100" s="30"/>
      <c r="AU100" s="30"/>
      <c r="AV100" s="30" t="s">
        <v>23</v>
      </c>
      <c r="AW100" s="32">
        <v>1.4409722222222221E-2</v>
      </c>
      <c r="AX100" s="30">
        <v>110750</v>
      </c>
      <c r="AY100" s="30">
        <v>50548</v>
      </c>
      <c r="AZ100" s="30">
        <v>0.54357999999999995</v>
      </c>
      <c r="BA100" s="30">
        <v>0</v>
      </c>
      <c r="BB100" s="30">
        <v>0</v>
      </c>
      <c r="BC100" s="30">
        <v>0</v>
      </c>
      <c r="BD100" s="30">
        <v>0</v>
      </c>
      <c r="BE100" s="30">
        <v>0</v>
      </c>
      <c r="BF100" s="30">
        <v>0</v>
      </c>
      <c r="BG100" s="30" t="s">
        <v>151</v>
      </c>
      <c r="BH100" s="30" t="s">
        <v>150</v>
      </c>
      <c r="BI100" s="30" t="s">
        <v>661</v>
      </c>
      <c r="BJ100" s="30" t="s">
        <v>662</v>
      </c>
      <c r="BL100" s="30" t="s">
        <v>825</v>
      </c>
      <c r="BM100" s="31" t="s">
        <v>33</v>
      </c>
      <c r="BN100" s="31" t="s">
        <v>40</v>
      </c>
      <c r="BO100" s="30"/>
      <c r="BP100" s="30"/>
      <c r="BQ100" s="30" t="s">
        <v>23</v>
      </c>
      <c r="BR100" s="32">
        <v>9.2939814814814812E-3</v>
      </c>
      <c r="BS100" s="30">
        <v>58029</v>
      </c>
      <c r="BT100" s="30">
        <v>30792</v>
      </c>
      <c r="BU100" s="30">
        <v>0.46936</v>
      </c>
      <c r="BV100" s="30">
        <v>0</v>
      </c>
      <c r="BW100" s="30">
        <v>0</v>
      </c>
      <c r="BX100" s="30">
        <v>0</v>
      </c>
      <c r="BY100" s="30">
        <v>0</v>
      </c>
      <c r="BZ100" s="30">
        <v>0</v>
      </c>
      <c r="CA100" s="30">
        <v>0</v>
      </c>
      <c r="CB100" s="30" t="s">
        <v>151</v>
      </c>
      <c r="CC100" s="30" t="s">
        <v>150</v>
      </c>
      <c r="CD100" s="30" t="s">
        <v>826</v>
      </c>
      <c r="CE100" s="30" t="s">
        <v>827</v>
      </c>
    </row>
    <row r="101" spans="1:83" ht="21" hidden="1" x14ac:dyDescent="0.25">
      <c r="A101" s="33" t="s">
        <v>239</v>
      </c>
      <c r="B101" s="58" t="s">
        <v>37</v>
      </c>
      <c r="C101" s="58" t="s">
        <v>148</v>
      </c>
      <c r="D101" s="33"/>
      <c r="E101" s="33"/>
      <c r="F101" s="33" t="s">
        <v>66</v>
      </c>
      <c r="G101" s="83">
        <v>7.4421296296296293E-3</v>
      </c>
      <c r="H101" s="33">
        <v>24896</v>
      </c>
      <c r="I101" s="33">
        <v>9400</v>
      </c>
      <c r="J101" s="33">
        <v>0.62239999999999995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 t="s">
        <v>151</v>
      </c>
      <c r="R101" s="33" t="s">
        <v>150</v>
      </c>
      <c r="S101" s="33" t="s">
        <v>240</v>
      </c>
      <c r="T101" s="33" t="s">
        <v>241</v>
      </c>
      <c r="V101" s="33" t="s">
        <v>463</v>
      </c>
      <c r="W101" s="34" t="s">
        <v>40</v>
      </c>
      <c r="X101" s="34" t="s">
        <v>55</v>
      </c>
      <c r="Y101" s="33"/>
      <c r="Z101" s="33"/>
      <c r="AA101" s="33" t="s">
        <v>23</v>
      </c>
      <c r="AB101" s="35">
        <v>7.3032407407407412E-3</v>
      </c>
      <c r="AC101" s="33">
        <v>22733</v>
      </c>
      <c r="AD101" s="33">
        <v>4277</v>
      </c>
      <c r="AE101" s="33">
        <v>0.81181999999999999</v>
      </c>
      <c r="AF101" s="33">
        <v>0</v>
      </c>
      <c r="AG101" s="33">
        <v>0</v>
      </c>
      <c r="AH101" s="33">
        <v>0</v>
      </c>
      <c r="AI101" s="33">
        <v>0</v>
      </c>
      <c r="AJ101" s="33">
        <v>0</v>
      </c>
      <c r="AK101" s="33">
        <v>0</v>
      </c>
      <c r="AL101" s="33" t="s">
        <v>151</v>
      </c>
      <c r="AM101" s="33" t="s">
        <v>150</v>
      </c>
      <c r="AN101" s="33" t="s">
        <v>464</v>
      </c>
      <c r="AO101" s="33" t="s">
        <v>465</v>
      </c>
      <c r="AQ101" s="33" t="s">
        <v>663</v>
      </c>
      <c r="AR101" s="34" t="s">
        <v>39</v>
      </c>
      <c r="AS101" s="34" t="s">
        <v>42</v>
      </c>
      <c r="AT101" s="33"/>
      <c r="AU101" s="33"/>
      <c r="AV101" s="33" t="s">
        <v>23</v>
      </c>
      <c r="AW101" s="35">
        <v>6.6435185185185182E-3</v>
      </c>
      <c r="AX101" s="33">
        <v>24733</v>
      </c>
      <c r="AY101" s="33">
        <v>6471</v>
      </c>
      <c r="AZ101" s="33">
        <v>0.73834</v>
      </c>
      <c r="BA101" s="33">
        <v>0</v>
      </c>
      <c r="BB101" s="33">
        <v>0</v>
      </c>
      <c r="BC101" s="33">
        <v>0</v>
      </c>
      <c r="BD101" s="33">
        <v>0</v>
      </c>
      <c r="BE101" s="33">
        <v>0</v>
      </c>
      <c r="BF101" s="33">
        <v>0</v>
      </c>
      <c r="BG101" s="33" t="s">
        <v>151</v>
      </c>
      <c r="BH101" s="33" t="s">
        <v>150</v>
      </c>
      <c r="BI101" s="33" t="s">
        <v>664</v>
      </c>
      <c r="BJ101" s="33" t="s">
        <v>665</v>
      </c>
      <c r="BL101" s="33" t="s">
        <v>828</v>
      </c>
      <c r="BM101" s="34" t="s">
        <v>33</v>
      </c>
      <c r="BN101" s="34" t="s">
        <v>42</v>
      </c>
      <c r="BO101" s="33"/>
      <c r="BP101" s="33"/>
      <c r="BQ101" s="33" t="s">
        <v>23</v>
      </c>
      <c r="BR101" s="35">
        <v>1.6759259259259258E-2</v>
      </c>
      <c r="BS101" s="33">
        <v>95373</v>
      </c>
      <c r="BT101" s="33">
        <v>59132</v>
      </c>
      <c r="BU101" s="33">
        <v>0.37998999999999999</v>
      </c>
      <c r="BV101" s="33">
        <v>0</v>
      </c>
      <c r="BW101" s="33">
        <v>0</v>
      </c>
      <c r="BX101" s="33">
        <v>0</v>
      </c>
      <c r="BY101" s="33">
        <v>0</v>
      </c>
      <c r="BZ101" s="33">
        <v>0</v>
      </c>
      <c r="CA101" s="33">
        <v>0</v>
      </c>
      <c r="CB101" s="33" t="s">
        <v>151</v>
      </c>
      <c r="CC101" s="33" t="s">
        <v>150</v>
      </c>
      <c r="CD101" s="33" t="s">
        <v>829</v>
      </c>
      <c r="CE101" s="33" t="s">
        <v>830</v>
      </c>
    </row>
    <row r="102" spans="1:83" ht="21" hidden="1" x14ac:dyDescent="0.25">
      <c r="A102" s="30" t="s">
        <v>242</v>
      </c>
      <c r="B102" s="57" t="s">
        <v>39</v>
      </c>
      <c r="C102" s="57" t="s">
        <v>148</v>
      </c>
      <c r="D102" s="30"/>
      <c r="E102" s="30"/>
      <c r="F102" s="30" t="s">
        <v>66</v>
      </c>
      <c r="G102" s="82">
        <v>5.4513888888888884E-3</v>
      </c>
      <c r="H102" s="30">
        <v>13661</v>
      </c>
      <c r="I102" s="30">
        <v>4015</v>
      </c>
      <c r="J102" s="30">
        <v>0.70604999999999996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 t="s">
        <v>150</v>
      </c>
      <c r="R102" s="30" t="s">
        <v>151</v>
      </c>
      <c r="S102" s="30" t="s">
        <v>243</v>
      </c>
      <c r="T102" s="30" t="s">
        <v>244</v>
      </c>
      <c r="V102" s="30" t="s">
        <v>466</v>
      </c>
      <c r="W102" s="31" t="s">
        <v>55</v>
      </c>
      <c r="X102" s="31" t="s">
        <v>42</v>
      </c>
      <c r="Y102" s="30"/>
      <c r="Z102" s="30"/>
      <c r="AA102" s="30" t="s">
        <v>23</v>
      </c>
      <c r="AB102" s="32">
        <v>2.7777777777777779E-3</v>
      </c>
      <c r="AC102" s="30">
        <v>5423</v>
      </c>
      <c r="AD102" s="30">
        <v>2001</v>
      </c>
      <c r="AE102" s="30">
        <v>0.63090000000000002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0" t="s">
        <v>150</v>
      </c>
      <c r="AM102" s="30" t="s">
        <v>151</v>
      </c>
      <c r="AN102" s="30" t="s">
        <v>467</v>
      </c>
      <c r="AO102" s="30" t="s">
        <v>468</v>
      </c>
      <c r="AQ102" s="30" t="s">
        <v>666</v>
      </c>
      <c r="AR102" s="31" t="s">
        <v>39</v>
      </c>
      <c r="AS102" s="31" t="s">
        <v>47</v>
      </c>
      <c r="AT102" s="30"/>
      <c r="AU102" s="30"/>
      <c r="AV102" s="30" t="s">
        <v>23</v>
      </c>
      <c r="AW102" s="32">
        <v>6.4351851851851861E-3</v>
      </c>
      <c r="AX102" s="30">
        <v>20042</v>
      </c>
      <c r="AY102" s="30">
        <v>5624</v>
      </c>
      <c r="AZ102" s="30">
        <v>0.71935000000000004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30">
        <v>0</v>
      </c>
      <c r="BG102" s="30" t="s">
        <v>151</v>
      </c>
      <c r="BH102" s="30" t="s">
        <v>150</v>
      </c>
      <c r="BI102" s="30" t="s">
        <v>667</v>
      </c>
      <c r="BJ102" s="30" t="s">
        <v>668</v>
      </c>
      <c r="BL102" s="30" t="s">
        <v>831</v>
      </c>
      <c r="BM102" s="31" t="s">
        <v>33</v>
      </c>
      <c r="BN102" s="31" t="s">
        <v>47</v>
      </c>
      <c r="BO102" s="30"/>
      <c r="BP102" s="30"/>
      <c r="BQ102" s="30" t="s">
        <v>23</v>
      </c>
      <c r="BR102" s="32">
        <v>8.9699074074074073E-3</v>
      </c>
      <c r="BS102" s="30">
        <v>41388</v>
      </c>
      <c r="BT102" s="30">
        <v>13140</v>
      </c>
      <c r="BU102" s="30">
        <v>0.6825</v>
      </c>
      <c r="BV102" s="30">
        <v>0</v>
      </c>
      <c r="BW102" s="30">
        <v>0</v>
      </c>
      <c r="BX102" s="30">
        <v>0</v>
      </c>
      <c r="BY102" s="30">
        <v>0</v>
      </c>
      <c r="BZ102" s="30">
        <v>0</v>
      </c>
      <c r="CA102" s="30">
        <v>0</v>
      </c>
      <c r="CB102" s="30" t="s">
        <v>151</v>
      </c>
      <c r="CC102" s="30" t="s">
        <v>150</v>
      </c>
      <c r="CD102" s="30" t="s">
        <v>832</v>
      </c>
      <c r="CE102" s="30" t="s">
        <v>833</v>
      </c>
    </row>
    <row r="103" spans="1:83" ht="21" x14ac:dyDescent="0.25">
      <c r="A103" s="33" t="s">
        <v>245</v>
      </c>
      <c r="B103" s="58" t="s">
        <v>40</v>
      </c>
      <c r="C103" s="58" t="s">
        <v>148</v>
      </c>
      <c r="D103" s="33"/>
      <c r="E103" s="33"/>
      <c r="F103" s="33" t="s">
        <v>66</v>
      </c>
      <c r="G103" s="83">
        <v>6.3310185185185197E-3</v>
      </c>
      <c r="H103" s="33">
        <v>20126</v>
      </c>
      <c r="I103" s="33">
        <v>6891</v>
      </c>
      <c r="J103" s="33">
        <v>0.65756999999999999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  <c r="Q103" s="33" t="s">
        <v>151</v>
      </c>
      <c r="R103" s="33" t="s">
        <v>150</v>
      </c>
      <c r="S103" s="33" t="s">
        <v>246</v>
      </c>
      <c r="T103" s="33" t="s">
        <v>247</v>
      </c>
      <c r="V103" s="33" t="s">
        <v>469</v>
      </c>
      <c r="W103" s="34" t="s">
        <v>55</v>
      </c>
      <c r="X103" s="34" t="s">
        <v>47</v>
      </c>
      <c r="Y103" s="33"/>
      <c r="Z103" s="33"/>
      <c r="AA103" s="33" t="s">
        <v>23</v>
      </c>
      <c r="AB103" s="35">
        <v>2.4652777777777776E-3</v>
      </c>
      <c r="AC103" s="33">
        <v>3974</v>
      </c>
      <c r="AD103" s="33">
        <v>1793</v>
      </c>
      <c r="AE103" s="33">
        <v>0.54867999999999995</v>
      </c>
      <c r="AF103" s="33">
        <v>0</v>
      </c>
      <c r="AG103" s="33">
        <v>0</v>
      </c>
      <c r="AH103" s="33">
        <v>0</v>
      </c>
      <c r="AI103" s="33">
        <v>0</v>
      </c>
      <c r="AJ103" s="33">
        <v>0</v>
      </c>
      <c r="AK103" s="33">
        <v>0</v>
      </c>
      <c r="AL103" s="33" t="s">
        <v>151</v>
      </c>
      <c r="AM103" s="33" t="s">
        <v>150</v>
      </c>
      <c r="AN103" s="33" t="s">
        <v>470</v>
      </c>
      <c r="AO103" s="33" t="s">
        <v>471</v>
      </c>
      <c r="AQ103" s="33" t="s">
        <v>460</v>
      </c>
      <c r="AR103" s="34" t="s">
        <v>39</v>
      </c>
      <c r="AS103" s="34" t="s">
        <v>55</v>
      </c>
      <c r="AT103" s="33"/>
      <c r="AU103" s="33"/>
      <c r="AV103" s="33" t="s">
        <v>23</v>
      </c>
      <c r="AW103" s="35">
        <v>8.1597222222222227E-3</v>
      </c>
      <c r="AX103" s="33">
        <v>18940</v>
      </c>
      <c r="AY103" s="33">
        <v>4280</v>
      </c>
      <c r="AZ103" s="33">
        <v>0.77398</v>
      </c>
      <c r="BA103" s="33">
        <v>0</v>
      </c>
      <c r="BB103" s="33">
        <v>0</v>
      </c>
      <c r="BC103" s="33">
        <v>0</v>
      </c>
      <c r="BD103" s="33">
        <v>0</v>
      </c>
      <c r="BE103" s="33">
        <v>0</v>
      </c>
      <c r="BF103" s="33">
        <v>0</v>
      </c>
      <c r="BG103" s="33" t="s">
        <v>151</v>
      </c>
      <c r="BH103" s="33" t="s">
        <v>150</v>
      </c>
      <c r="BI103" s="33" t="s">
        <v>461</v>
      </c>
      <c r="BJ103" s="33" t="s">
        <v>462</v>
      </c>
      <c r="BL103" s="33" t="s">
        <v>454</v>
      </c>
      <c r="BM103" s="34" t="s">
        <v>55</v>
      </c>
      <c r="BN103" s="34" t="s">
        <v>33</v>
      </c>
      <c r="BO103" s="33"/>
      <c r="BP103" s="33"/>
      <c r="BQ103" s="33" t="s">
        <v>23</v>
      </c>
      <c r="BR103" s="35">
        <v>3.0439814814814821E-3</v>
      </c>
      <c r="BS103" s="33">
        <v>6027</v>
      </c>
      <c r="BT103" s="33">
        <v>2762</v>
      </c>
      <c r="BU103" s="33">
        <v>0.54164000000000001</v>
      </c>
      <c r="BV103" s="33">
        <v>0</v>
      </c>
      <c r="BW103" s="33">
        <v>0</v>
      </c>
      <c r="BX103" s="33">
        <v>0</v>
      </c>
      <c r="BY103" s="33">
        <v>0</v>
      </c>
      <c r="BZ103" s="33">
        <v>0</v>
      </c>
      <c r="CA103" s="33">
        <v>0</v>
      </c>
      <c r="CB103" s="33" t="s">
        <v>150</v>
      </c>
      <c r="CC103" s="33" t="s">
        <v>151</v>
      </c>
      <c r="CD103" s="33" t="s">
        <v>455</v>
      </c>
      <c r="CE103" s="33" t="s">
        <v>456</v>
      </c>
    </row>
    <row r="104" spans="1:83" ht="30" hidden="1" x14ac:dyDescent="0.25">
      <c r="A104" s="30" t="s">
        <v>248</v>
      </c>
      <c r="B104" s="57" t="s">
        <v>47</v>
      </c>
      <c r="C104" s="57" t="s">
        <v>148</v>
      </c>
      <c r="D104" s="30"/>
      <c r="E104" s="30"/>
      <c r="F104" s="30" t="s">
        <v>66</v>
      </c>
      <c r="G104" s="82">
        <v>1.8518518518518521E-2</v>
      </c>
      <c r="H104" s="30">
        <v>59912</v>
      </c>
      <c r="I104" s="30">
        <v>60853</v>
      </c>
      <c r="J104" s="30">
        <v>-1.546E-2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 t="s">
        <v>151</v>
      </c>
      <c r="R104" s="30" t="s">
        <v>150</v>
      </c>
      <c r="S104" s="30" t="s">
        <v>249</v>
      </c>
      <c r="T104" s="30" t="s">
        <v>250</v>
      </c>
      <c r="V104" s="30" t="s">
        <v>251</v>
      </c>
      <c r="W104" s="31" t="s">
        <v>55</v>
      </c>
      <c r="X104" s="31" t="s">
        <v>148</v>
      </c>
      <c r="Y104" s="30"/>
      <c r="Z104" s="30"/>
      <c r="AA104" s="30" t="s">
        <v>66</v>
      </c>
      <c r="AB104" s="32">
        <v>1.3125E-2</v>
      </c>
      <c r="AC104" s="30">
        <v>34889</v>
      </c>
      <c r="AD104" s="30">
        <v>38476</v>
      </c>
      <c r="AE104" s="30">
        <v>-9.3219999999999997E-2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 t="s">
        <v>151</v>
      </c>
      <c r="AM104" s="30" t="s">
        <v>150</v>
      </c>
      <c r="AN104" s="30" t="s">
        <v>252</v>
      </c>
      <c r="AO104" s="30" t="s">
        <v>253</v>
      </c>
      <c r="AQ104" s="30" t="s">
        <v>242</v>
      </c>
      <c r="AR104" s="31" t="s">
        <v>39</v>
      </c>
      <c r="AS104" s="31" t="s">
        <v>148</v>
      </c>
      <c r="AT104" s="30"/>
      <c r="AU104" s="30"/>
      <c r="AV104" s="30" t="s">
        <v>66</v>
      </c>
      <c r="AW104" s="32">
        <v>5.4513888888888884E-3</v>
      </c>
      <c r="AX104" s="30">
        <v>13661</v>
      </c>
      <c r="AY104" s="30">
        <v>4015</v>
      </c>
      <c r="AZ104" s="30">
        <v>0.70604999999999996</v>
      </c>
      <c r="BA104" s="30">
        <v>0</v>
      </c>
      <c r="BB104" s="30">
        <v>0</v>
      </c>
      <c r="BC104" s="30">
        <v>0</v>
      </c>
      <c r="BD104" s="30">
        <v>0</v>
      </c>
      <c r="BE104" s="30">
        <v>0</v>
      </c>
      <c r="BF104" s="30">
        <v>0</v>
      </c>
      <c r="BG104" s="30" t="s">
        <v>150</v>
      </c>
      <c r="BH104" s="30" t="s">
        <v>151</v>
      </c>
      <c r="BI104" s="30" t="s">
        <v>243</v>
      </c>
      <c r="BJ104" s="30" t="s">
        <v>244</v>
      </c>
      <c r="BL104" s="30" t="s">
        <v>236</v>
      </c>
      <c r="BM104" s="31" t="s">
        <v>33</v>
      </c>
      <c r="BN104" s="31" t="s">
        <v>148</v>
      </c>
      <c r="BO104" s="30"/>
      <c r="BP104" s="30"/>
      <c r="BQ104" s="30" t="s">
        <v>66</v>
      </c>
      <c r="BR104" s="32">
        <v>1.042824074074074E-2</v>
      </c>
      <c r="BS104" s="30">
        <v>37372</v>
      </c>
      <c r="BT104" s="30">
        <v>11997</v>
      </c>
      <c r="BU104" s="30">
        <v>0.67896999999999996</v>
      </c>
      <c r="BV104" s="30">
        <v>0</v>
      </c>
      <c r="BW104" s="30">
        <v>0</v>
      </c>
      <c r="BX104" s="30">
        <v>0</v>
      </c>
      <c r="BY104" s="30">
        <v>0</v>
      </c>
      <c r="BZ104" s="30">
        <v>0</v>
      </c>
      <c r="CA104" s="30">
        <v>0</v>
      </c>
      <c r="CB104" s="30" t="s">
        <v>151</v>
      </c>
      <c r="CC104" s="30" t="s">
        <v>150</v>
      </c>
      <c r="CD104" s="30" t="s">
        <v>237</v>
      </c>
      <c r="CE104" s="30" t="s">
        <v>238</v>
      </c>
    </row>
    <row r="105" spans="1:83" ht="21" hidden="1" x14ac:dyDescent="0.25">
      <c r="A105" s="33" t="s">
        <v>251</v>
      </c>
      <c r="B105" s="58" t="s">
        <v>55</v>
      </c>
      <c r="C105" s="58" t="s">
        <v>148</v>
      </c>
      <c r="D105" s="33"/>
      <c r="E105" s="33"/>
      <c r="F105" s="33" t="s">
        <v>66</v>
      </c>
      <c r="G105" s="83">
        <v>1.3125E-2</v>
      </c>
      <c r="H105" s="33">
        <v>34889</v>
      </c>
      <c r="I105" s="33">
        <v>38476</v>
      </c>
      <c r="J105" s="33">
        <v>-9.3219999999999997E-2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 t="s">
        <v>151</v>
      </c>
      <c r="R105" s="33" t="s">
        <v>150</v>
      </c>
      <c r="S105" s="33" t="s">
        <v>252</v>
      </c>
      <c r="T105" s="33" t="s">
        <v>253</v>
      </c>
      <c r="V105" s="33" t="s">
        <v>472</v>
      </c>
      <c r="W105" s="34" t="s">
        <v>55</v>
      </c>
      <c r="X105" s="34" t="s">
        <v>25</v>
      </c>
      <c r="Y105" s="33"/>
      <c r="Z105" s="33"/>
      <c r="AA105" s="33" t="s">
        <v>66</v>
      </c>
      <c r="AB105" s="35">
        <v>3.9814814814814817E-3</v>
      </c>
      <c r="AC105" s="33">
        <v>5307</v>
      </c>
      <c r="AD105" s="33">
        <v>1982</v>
      </c>
      <c r="AE105" s="33">
        <v>0.62641000000000002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33">
        <v>0</v>
      </c>
      <c r="AL105" s="33" t="s">
        <v>151</v>
      </c>
      <c r="AM105" s="33" t="s">
        <v>150</v>
      </c>
      <c r="AN105" s="33" t="s">
        <v>473</v>
      </c>
      <c r="AO105" s="33" t="s">
        <v>474</v>
      </c>
      <c r="AQ105" s="33" t="s">
        <v>669</v>
      </c>
      <c r="AR105" s="34" t="s">
        <v>39</v>
      </c>
      <c r="AS105" s="34" t="s">
        <v>25</v>
      </c>
      <c r="AT105" s="33"/>
      <c r="AU105" s="33"/>
      <c r="AV105" s="33" t="s">
        <v>66</v>
      </c>
      <c r="AW105" s="35">
        <v>7.3263888888888892E-3</v>
      </c>
      <c r="AX105" s="33">
        <v>25219</v>
      </c>
      <c r="AY105" s="33">
        <v>5757</v>
      </c>
      <c r="AZ105" s="33">
        <v>0.77168999999999999</v>
      </c>
      <c r="BA105" s="33">
        <v>0</v>
      </c>
      <c r="BB105" s="33">
        <v>0</v>
      </c>
      <c r="BC105" s="33">
        <v>0</v>
      </c>
      <c r="BD105" s="33">
        <v>0</v>
      </c>
      <c r="BE105" s="33">
        <v>0</v>
      </c>
      <c r="BF105" s="33">
        <v>0</v>
      </c>
      <c r="BG105" s="33" t="s">
        <v>151</v>
      </c>
      <c r="BH105" s="33" t="s">
        <v>150</v>
      </c>
      <c r="BI105" s="33" t="s">
        <v>670</v>
      </c>
      <c r="BJ105" s="33" t="s">
        <v>671</v>
      </c>
      <c r="BL105" s="33" t="s">
        <v>834</v>
      </c>
      <c r="BM105" s="34" t="s">
        <v>33</v>
      </c>
      <c r="BN105" s="34" t="s">
        <v>25</v>
      </c>
      <c r="BO105" s="33"/>
      <c r="BP105" s="33"/>
      <c r="BQ105" s="33" t="s">
        <v>66</v>
      </c>
      <c r="BR105" s="35">
        <v>1.0266203703703703E-2</v>
      </c>
      <c r="BS105" s="33">
        <v>52814</v>
      </c>
      <c r="BT105" s="33">
        <v>19830</v>
      </c>
      <c r="BU105" s="33">
        <v>0.62451999999999996</v>
      </c>
      <c r="BV105" s="33">
        <v>0</v>
      </c>
      <c r="BW105" s="33">
        <v>0</v>
      </c>
      <c r="BX105" s="33">
        <v>0</v>
      </c>
      <c r="BY105" s="33">
        <v>0</v>
      </c>
      <c r="BZ105" s="33">
        <v>0</v>
      </c>
      <c r="CA105" s="33">
        <v>0</v>
      </c>
      <c r="CB105" s="33" t="s">
        <v>150</v>
      </c>
      <c r="CC105" s="33" t="s">
        <v>151</v>
      </c>
      <c r="CD105" s="33" t="s">
        <v>835</v>
      </c>
      <c r="CE105" s="33" t="s">
        <v>836</v>
      </c>
    </row>
    <row r="106" spans="1:83" ht="21" x14ac:dyDescent="0.25">
      <c r="A106" s="30" t="s">
        <v>254</v>
      </c>
      <c r="B106" s="57" t="s">
        <v>25</v>
      </c>
      <c r="C106" s="57" t="s">
        <v>148</v>
      </c>
      <c r="D106" s="30"/>
      <c r="E106" s="30"/>
      <c r="F106" s="30" t="s">
        <v>67</v>
      </c>
      <c r="G106" s="82">
        <v>5.2777777777777771E-3</v>
      </c>
      <c r="H106" s="30">
        <v>11394</v>
      </c>
      <c r="I106" s="30">
        <v>2599</v>
      </c>
      <c r="J106" s="30">
        <v>0.77183000000000002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 t="s">
        <v>150</v>
      </c>
      <c r="R106" s="30" t="s">
        <v>151</v>
      </c>
      <c r="S106" s="30" t="s">
        <v>255</v>
      </c>
      <c r="T106" s="30" t="s">
        <v>256</v>
      </c>
      <c r="V106" s="30" t="s">
        <v>475</v>
      </c>
      <c r="W106" s="31" t="s">
        <v>55</v>
      </c>
      <c r="X106" s="31" t="s">
        <v>27</v>
      </c>
      <c r="Y106" s="30"/>
      <c r="Z106" s="30"/>
      <c r="AA106" s="30" t="s">
        <v>66</v>
      </c>
      <c r="AB106" s="32">
        <v>2.8819444444444444E-3</v>
      </c>
      <c r="AC106" s="30">
        <v>5821</v>
      </c>
      <c r="AD106" s="30">
        <v>2590</v>
      </c>
      <c r="AE106" s="30">
        <v>0.55496000000000001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 t="s">
        <v>150</v>
      </c>
      <c r="AM106" s="30" t="s">
        <v>151</v>
      </c>
      <c r="AN106" s="30" t="s">
        <v>476</v>
      </c>
      <c r="AO106" s="30" t="s">
        <v>477</v>
      </c>
      <c r="AQ106" s="30" t="s">
        <v>672</v>
      </c>
      <c r="AR106" s="31" t="s">
        <v>27</v>
      </c>
      <c r="AS106" s="31" t="s">
        <v>39</v>
      </c>
      <c r="AT106" s="30"/>
      <c r="AU106" s="30"/>
      <c r="AV106" s="30" t="s">
        <v>66</v>
      </c>
      <c r="AW106" s="32">
        <v>1.0219907407407408E-2</v>
      </c>
      <c r="AX106" s="30">
        <v>59598</v>
      </c>
      <c r="AY106" s="30">
        <v>35610</v>
      </c>
      <c r="AZ106" s="30">
        <v>0.40249000000000001</v>
      </c>
      <c r="BA106" s="30">
        <v>1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 t="s">
        <v>150</v>
      </c>
      <c r="BH106" s="30" t="s">
        <v>151</v>
      </c>
      <c r="BI106" s="30" t="s">
        <v>673</v>
      </c>
      <c r="BJ106" s="30" t="s">
        <v>674</v>
      </c>
      <c r="BL106" s="30" t="s">
        <v>837</v>
      </c>
      <c r="BM106" s="31" t="s">
        <v>27</v>
      </c>
      <c r="BN106" s="31" t="s">
        <v>33</v>
      </c>
      <c r="BO106" s="30"/>
      <c r="BP106" s="30"/>
      <c r="BQ106" s="30" t="s">
        <v>66</v>
      </c>
      <c r="BR106" s="32">
        <v>1.0659722222222221E-2</v>
      </c>
      <c r="BS106" s="30">
        <v>66136</v>
      </c>
      <c r="BT106" s="30">
        <v>29303</v>
      </c>
      <c r="BU106" s="30">
        <v>0.55691999999999997</v>
      </c>
      <c r="BV106" s="30">
        <v>0</v>
      </c>
      <c r="BW106" s="30">
        <v>0</v>
      </c>
      <c r="BX106" s="30">
        <v>0</v>
      </c>
      <c r="BY106" s="30">
        <v>0</v>
      </c>
      <c r="BZ106" s="30">
        <v>0</v>
      </c>
      <c r="CA106" s="30">
        <v>0</v>
      </c>
      <c r="CB106" s="30" t="s">
        <v>150</v>
      </c>
      <c r="CC106" s="30" t="s">
        <v>151</v>
      </c>
      <c r="CD106" s="30" t="s">
        <v>838</v>
      </c>
      <c r="CE106" s="30" t="s">
        <v>839</v>
      </c>
    </row>
    <row r="107" spans="1:83" ht="21" hidden="1" x14ac:dyDescent="0.25">
      <c r="A107" s="33" t="s">
        <v>257</v>
      </c>
      <c r="B107" s="58" t="s">
        <v>27</v>
      </c>
      <c r="C107" s="58" t="s">
        <v>148</v>
      </c>
      <c r="D107" s="33"/>
      <c r="E107" s="33"/>
      <c r="F107" s="33" t="s">
        <v>67</v>
      </c>
      <c r="G107" s="83">
        <v>6.2268518518518515E-3</v>
      </c>
      <c r="H107" s="33">
        <v>16490</v>
      </c>
      <c r="I107" s="33">
        <v>5069</v>
      </c>
      <c r="J107" s="33">
        <v>0.69255999999999995</v>
      </c>
      <c r="K107" s="33">
        <v>1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 t="s">
        <v>150</v>
      </c>
      <c r="R107" s="33" t="s">
        <v>151</v>
      </c>
      <c r="S107" s="33" t="s">
        <v>258</v>
      </c>
      <c r="T107" s="33" t="s">
        <v>259</v>
      </c>
      <c r="V107" s="33" t="s">
        <v>478</v>
      </c>
      <c r="W107" s="34" t="s">
        <v>55</v>
      </c>
      <c r="X107" s="34" t="s">
        <v>33</v>
      </c>
      <c r="Y107" s="33"/>
      <c r="Z107" s="33"/>
      <c r="AA107" s="33" t="s">
        <v>66</v>
      </c>
      <c r="AB107" s="35">
        <v>2.9745370370370373E-3</v>
      </c>
      <c r="AC107" s="33">
        <v>5813</v>
      </c>
      <c r="AD107" s="33">
        <v>2690</v>
      </c>
      <c r="AE107" s="33">
        <v>0.53715000000000002</v>
      </c>
      <c r="AF107" s="33">
        <v>0</v>
      </c>
      <c r="AG107" s="33">
        <v>0</v>
      </c>
      <c r="AH107" s="33">
        <v>0</v>
      </c>
      <c r="AI107" s="33">
        <v>0</v>
      </c>
      <c r="AJ107" s="33">
        <v>0</v>
      </c>
      <c r="AK107" s="33">
        <v>0</v>
      </c>
      <c r="AL107" s="33" t="s">
        <v>151</v>
      </c>
      <c r="AM107" s="33" t="s">
        <v>150</v>
      </c>
      <c r="AN107" s="33" t="s">
        <v>479</v>
      </c>
      <c r="AO107" s="33" t="s">
        <v>480</v>
      </c>
      <c r="AQ107" s="33" t="s">
        <v>675</v>
      </c>
      <c r="AR107" s="34" t="s">
        <v>39</v>
      </c>
      <c r="AS107" s="34" t="s">
        <v>33</v>
      </c>
      <c r="AT107" s="33"/>
      <c r="AU107" s="33"/>
      <c r="AV107" s="33" t="s">
        <v>66</v>
      </c>
      <c r="AW107" s="35">
        <v>8.3564814814814804E-3</v>
      </c>
      <c r="AX107" s="33">
        <v>35248</v>
      </c>
      <c r="AY107" s="33">
        <v>13473</v>
      </c>
      <c r="AZ107" s="33">
        <v>0.61775000000000002</v>
      </c>
      <c r="BA107" s="33">
        <v>0</v>
      </c>
      <c r="BB107" s="33">
        <v>0</v>
      </c>
      <c r="BC107" s="33">
        <v>0</v>
      </c>
      <c r="BD107" s="33">
        <v>0</v>
      </c>
      <c r="BE107" s="33">
        <v>0</v>
      </c>
      <c r="BF107" s="33">
        <v>0</v>
      </c>
      <c r="BG107" s="33" t="s">
        <v>151</v>
      </c>
      <c r="BH107" s="33" t="s">
        <v>150</v>
      </c>
      <c r="BI107" s="33" t="s">
        <v>676</v>
      </c>
      <c r="BJ107" s="33" t="s">
        <v>677</v>
      </c>
      <c r="BL107" s="33" t="s">
        <v>840</v>
      </c>
      <c r="BM107" s="34" t="s">
        <v>33</v>
      </c>
      <c r="BN107" s="34" t="s">
        <v>37</v>
      </c>
      <c r="BO107" s="33"/>
      <c r="BP107" s="33"/>
      <c r="BQ107" s="33" t="s">
        <v>66</v>
      </c>
      <c r="BR107" s="35">
        <v>1.2129629629629629E-2</v>
      </c>
      <c r="BS107" s="33">
        <v>63976</v>
      </c>
      <c r="BT107" s="33">
        <v>36520</v>
      </c>
      <c r="BU107" s="33">
        <v>0.42914999999999998</v>
      </c>
      <c r="BV107" s="33">
        <v>0</v>
      </c>
      <c r="BW107" s="33">
        <v>0</v>
      </c>
      <c r="BX107" s="33">
        <v>0</v>
      </c>
      <c r="BY107" s="33">
        <v>1</v>
      </c>
      <c r="BZ107" s="33">
        <v>0</v>
      </c>
      <c r="CA107" s="33">
        <v>0</v>
      </c>
      <c r="CB107" s="33" t="s">
        <v>150</v>
      </c>
      <c r="CC107" s="33" t="s">
        <v>151</v>
      </c>
      <c r="CD107" s="33" t="s">
        <v>841</v>
      </c>
      <c r="CE107" s="33" t="s">
        <v>842</v>
      </c>
    </row>
    <row r="108" spans="1:83" ht="21" x14ac:dyDescent="0.25">
      <c r="A108" s="30" t="s">
        <v>260</v>
      </c>
      <c r="B108" s="57" t="s">
        <v>33</v>
      </c>
      <c r="C108" s="57" t="s">
        <v>148</v>
      </c>
      <c r="D108" s="30"/>
      <c r="E108" s="30"/>
      <c r="F108" s="30" t="s">
        <v>67</v>
      </c>
      <c r="G108" s="82">
        <v>9.8611111111111104E-3</v>
      </c>
      <c r="H108" s="30">
        <v>34778</v>
      </c>
      <c r="I108" s="30">
        <v>10625</v>
      </c>
      <c r="J108" s="30">
        <v>0.69447000000000003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 t="s">
        <v>151</v>
      </c>
      <c r="R108" s="30" t="s">
        <v>150</v>
      </c>
      <c r="S108" s="30" t="s">
        <v>261</v>
      </c>
      <c r="T108" s="30" t="s">
        <v>262</v>
      </c>
      <c r="V108" s="30" t="s">
        <v>481</v>
      </c>
      <c r="W108" s="31" t="s">
        <v>55</v>
      </c>
      <c r="X108" s="31" t="s">
        <v>37</v>
      </c>
      <c r="Y108" s="30"/>
      <c r="Z108" s="30"/>
      <c r="AA108" s="30" t="s">
        <v>66</v>
      </c>
      <c r="AB108" s="32">
        <v>2.8240740740740739E-3</v>
      </c>
      <c r="AC108" s="30">
        <v>4766</v>
      </c>
      <c r="AD108" s="30">
        <v>2029</v>
      </c>
      <c r="AE108" s="30">
        <v>0.57416</v>
      </c>
      <c r="AF108" s="30">
        <v>0</v>
      </c>
      <c r="AG108" s="30">
        <v>0</v>
      </c>
      <c r="AH108" s="30">
        <v>0</v>
      </c>
      <c r="AI108" s="30">
        <v>0</v>
      </c>
      <c r="AJ108" s="30">
        <v>0</v>
      </c>
      <c r="AK108" s="30">
        <v>0</v>
      </c>
      <c r="AL108" s="30" t="s">
        <v>151</v>
      </c>
      <c r="AM108" s="30" t="s">
        <v>150</v>
      </c>
      <c r="AN108" s="30" t="s">
        <v>482</v>
      </c>
      <c r="AO108" s="30" t="s">
        <v>483</v>
      </c>
      <c r="AQ108" s="30" t="s">
        <v>678</v>
      </c>
      <c r="AR108" s="31" t="s">
        <v>39</v>
      </c>
      <c r="AS108" s="31" t="s">
        <v>37</v>
      </c>
      <c r="AT108" s="30"/>
      <c r="AU108" s="30"/>
      <c r="AV108" s="30" t="s">
        <v>66</v>
      </c>
      <c r="AW108" s="32">
        <v>9.6527777777777775E-3</v>
      </c>
      <c r="AX108" s="30">
        <v>48943</v>
      </c>
      <c r="AY108" s="30">
        <v>14431</v>
      </c>
      <c r="AZ108" s="30">
        <v>0.70513000000000003</v>
      </c>
      <c r="BA108" s="30">
        <v>0</v>
      </c>
      <c r="BB108" s="30">
        <v>0</v>
      </c>
      <c r="BC108" s="30">
        <v>0</v>
      </c>
      <c r="BD108" s="30">
        <v>0</v>
      </c>
      <c r="BE108" s="30">
        <v>0</v>
      </c>
      <c r="BF108" s="30">
        <v>0</v>
      </c>
      <c r="BG108" s="30" t="s">
        <v>151</v>
      </c>
      <c r="BH108" s="30" t="s">
        <v>150</v>
      </c>
      <c r="BI108" s="30" t="s">
        <v>679</v>
      </c>
      <c r="BJ108" s="30" t="s">
        <v>680</v>
      </c>
      <c r="BL108" s="30" t="s">
        <v>675</v>
      </c>
      <c r="BM108" s="31" t="s">
        <v>39</v>
      </c>
      <c r="BN108" s="31" t="s">
        <v>33</v>
      </c>
      <c r="BO108" s="30"/>
      <c r="BP108" s="30"/>
      <c r="BQ108" s="30" t="s">
        <v>66</v>
      </c>
      <c r="BR108" s="32">
        <v>8.3564814814814804E-3</v>
      </c>
      <c r="BS108" s="30">
        <v>35248</v>
      </c>
      <c r="BT108" s="30">
        <v>13473</v>
      </c>
      <c r="BU108" s="30">
        <v>0.61775000000000002</v>
      </c>
      <c r="BV108" s="30">
        <v>0</v>
      </c>
      <c r="BW108" s="30">
        <v>0</v>
      </c>
      <c r="BX108" s="30">
        <v>0</v>
      </c>
      <c r="BY108" s="30">
        <v>0</v>
      </c>
      <c r="BZ108" s="30">
        <v>0</v>
      </c>
      <c r="CA108" s="30">
        <v>0</v>
      </c>
      <c r="CB108" s="30" t="s">
        <v>151</v>
      </c>
      <c r="CC108" s="30" t="s">
        <v>150</v>
      </c>
      <c r="CD108" s="30" t="s">
        <v>676</v>
      </c>
      <c r="CE108" s="30" t="s">
        <v>677</v>
      </c>
    </row>
    <row r="109" spans="1:83" ht="21" x14ac:dyDescent="0.25">
      <c r="A109" s="33" t="s">
        <v>263</v>
      </c>
      <c r="B109" s="58" t="s">
        <v>37</v>
      </c>
      <c r="C109" s="58" t="s">
        <v>148</v>
      </c>
      <c r="D109" s="33"/>
      <c r="E109" s="33"/>
      <c r="F109" s="33" t="s">
        <v>67</v>
      </c>
      <c r="G109" s="83">
        <v>9.3402777777777772E-3</v>
      </c>
      <c r="H109" s="33">
        <v>26742</v>
      </c>
      <c r="I109" s="33">
        <v>10543</v>
      </c>
      <c r="J109" s="33">
        <v>0.60572999999999999</v>
      </c>
      <c r="K109" s="33">
        <v>1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 t="s">
        <v>150</v>
      </c>
      <c r="R109" s="33" t="s">
        <v>151</v>
      </c>
      <c r="S109" s="33" t="s">
        <v>264</v>
      </c>
      <c r="T109" s="33" t="s">
        <v>265</v>
      </c>
      <c r="V109" s="33" t="s">
        <v>484</v>
      </c>
      <c r="W109" s="33" t="s">
        <v>39</v>
      </c>
      <c r="X109" s="33" t="s">
        <v>55</v>
      </c>
      <c r="Y109" s="33" t="s">
        <v>303</v>
      </c>
      <c r="Z109" s="33"/>
      <c r="AA109" s="33" t="s">
        <v>66</v>
      </c>
      <c r="AB109" s="35">
        <v>0</v>
      </c>
      <c r="AC109" s="33">
        <v>0</v>
      </c>
      <c r="AD109" s="33">
        <v>0</v>
      </c>
      <c r="AE109" s="33">
        <v>0</v>
      </c>
      <c r="AF109" s="33">
        <v>0</v>
      </c>
      <c r="AG109" s="33">
        <v>0</v>
      </c>
      <c r="AH109" s="33">
        <v>0</v>
      </c>
      <c r="AI109" s="33">
        <v>0</v>
      </c>
      <c r="AJ109" s="33">
        <v>0</v>
      </c>
      <c r="AK109" s="33">
        <v>0</v>
      </c>
      <c r="AL109" s="33" t="s">
        <v>485</v>
      </c>
      <c r="AM109" s="33" t="s">
        <v>486</v>
      </c>
      <c r="AN109" s="33" t="s">
        <v>487</v>
      </c>
      <c r="AO109" s="33" t="s">
        <v>488</v>
      </c>
      <c r="AQ109" s="33" t="s">
        <v>681</v>
      </c>
      <c r="AR109" s="34" t="s">
        <v>39</v>
      </c>
      <c r="AS109" s="34" t="s">
        <v>40</v>
      </c>
      <c r="AT109" s="33"/>
      <c r="AU109" s="33"/>
      <c r="AV109" s="33" t="s">
        <v>66</v>
      </c>
      <c r="AW109" s="35">
        <v>1.0995370370370371E-2</v>
      </c>
      <c r="AX109" s="33">
        <v>63027</v>
      </c>
      <c r="AY109" s="33">
        <v>25707</v>
      </c>
      <c r="AZ109" s="33">
        <v>0.59211999999999998</v>
      </c>
      <c r="BA109" s="33">
        <v>0</v>
      </c>
      <c r="BB109" s="33">
        <v>0</v>
      </c>
      <c r="BC109" s="33">
        <v>0</v>
      </c>
      <c r="BD109" s="33">
        <v>0</v>
      </c>
      <c r="BE109" s="33">
        <v>0</v>
      </c>
      <c r="BF109" s="33">
        <v>0</v>
      </c>
      <c r="BG109" s="33" t="s">
        <v>150</v>
      </c>
      <c r="BH109" s="33" t="s">
        <v>151</v>
      </c>
      <c r="BI109" s="33" t="s">
        <v>682</v>
      </c>
      <c r="BJ109" s="33" t="s">
        <v>683</v>
      </c>
      <c r="BL109" s="33" t="s">
        <v>843</v>
      </c>
      <c r="BM109" s="34" t="s">
        <v>40</v>
      </c>
      <c r="BN109" s="33" t="s">
        <v>33</v>
      </c>
      <c r="BO109" s="33" t="s">
        <v>33</v>
      </c>
      <c r="BP109" s="33"/>
      <c r="BQ109" s="33" t="s">
        <v>66</v>
      </c>
      <c r="BR109" s="35">
        <v>1.1516203703703702E-2</v>
      </c>
      <c r="BS109" s="33">
        <v>89916</v>
      </c>
      <c r="BT109" s="33">
        <v>42627</v>
      </c>
      <c r="BU109" s="33">
        <v>0.52592000000000005</v>
      </c>
      <c r="BV109" s="33">
        <v>0</v>
      </c>
      <c r="BW109" s="33">
        <v>0</v>
      </c>
      <c r="BX109" s="33">
        <v>0</v>
      </c>
      <c r="BY109" s="33">
        <v>0</v>
      </c>
      <c r="BZ109" s="33">
        <v>0</v>
      </c>
      <c r="CA109" s="33">
        <v>0</v>
      </c>
      <c r="CB109" s="33" t="s">
        <v>151</v>
      </c>
      <c r="CC109" s="33" t="s">
        <v>150</v>
      </c>
      <c r="CD109" s="33" t="s">
        <v>844</v>
      </c>
      <c r="CE109" s="33" t="s">
        <v>845</v>
      </c>
    </row>
    <row r="110" spans="1:83" ht="21" hidden="1" x14ac:dyDescent="0.25">
      <c r="A110" s="30" t="s">
        <v>266</v>
      </c>
      <c r="B110" s="57" t="s">
        <v>39</v>
      </c>
      <c r="C110" s="57" t="s">
        <v>148</v>
      </c>
      <c r="D110" s="30"/>
      <c r="E110" s="30"/>
      <c r="F110" s="30" t="s">
        <v>67</v>
      </c>
      <c r="G110" s="82">
        <v>5.9606481481481489E-3</v>
      </c>
      <c r="H110" s="30">
        <v>16119</v>
      </c>
      <c r="I110" s="30">
        <v>3943</v>
      </c>
      <c r="J110" s="30">
        <v>0.75532999999999995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 t="s">
        <v>151</v>
      </c>
      <c r="R110" s="30" t="s">
        <v>150</v>
      </c>
      <c r="S110" s="30" t="s">
        <v>267</v>
      </c>
      <c r="T110" s="30" t="s">
        <v>268</v>
      </c>
      <c r="V110" s="30" t="s">
        <v>489</v>
      </c>
      <c r="W110" s="31" t="s">
        <v>55</v>
      </c>
      <c r="X110" s="31" t="s">
        <v>40</v>
      </c>
      <c r="Y110" s="30"/>
      <c r="Z110" s="30"/>
      <c r="AA110" s="30" t="s">
        <v>66</v>
      </c>
      <c r="AB110" s="32">
        <v>2.6967592592592594E-3</v>
      </c>
      <c r="AC110" s="30">
        <v>4876</v>
      </c>
      <c r="AD110" s="30">
        <v>2019</v>
      </c>
      <c r="AE110" s="30">
        <v>0.58581000000000005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0" t="s">
        <v>151</v>
      </c>
      <c r="AM110" s="30" t="s">
        <v>150</v>
      </c>
      <c r="AN110" s="30" t="s">
        <v>490</v>
      </c>
      <c r="AO110" s="30" t="s">
        <v>491</v>
      </c>
      <c r="AQ110" s="30" t="s">
        <v>684</v>
      </c>
      <c r="AR110" s="31" t="s">
        <v>39</v>
      </c>
      <c r="AS110" s="31" t="s">
        <v>42</v>
      </c>
      <c r="AT110" s="30"/>
      <c r="AU110" s="30"/>
      <c r="AV110" s="30" t="s">
        <v>66</v>
      </c>
      <c r="AW110" s="32">
        <v>6.2037037037037043E-3</v>
      </c>
      <c r="AX110" s="30">
        <v>20755</v>
      </c>
      <c r="AY110" s="30">
        <v>5399</v>
      </c>
      <c r="AZ110" s="30">
        <v>0.73982999999999999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 t="s">
        <v>150</v>
      </c>
      <c r="BH110" s="30" t="s">
        <v>151</v>
      </c>
      <c r="BI110" s="30" t="s">
        <v>685</v>
      </c>
      <c r="BJ110" s="30" t="s">
        <v>686</v>
      </c>
      <c r="BL110" s="30" t="s">
        <v>846</v>
      </c>
      <c r="BM110" s="31" t="s">
        <v>33</v>
      </c>
      <c r="BN110" s="31" t="s">
        <v>42</v>
      </c>
      <c r="BO110" s="30"/>
      <c r="BP110" s="30"/>
      <c r="BQ110" s="30" t="s">
        <v>66</v>
      </c>
      <c r="BR110" s="32">
        <v>2.1759259259259259E-2</v>
      </c>
      <c r="BS110" s="30">
        <v>114867</v>
      </c>
      <c r="BT110" s="30">
        <v>74902</v>
      </c>
      <c r="BU110" s="30">
        <v>0.34792000000000001</v>
      </c>
      <c r="BV110" s="30">
        <v>0</v>
      </c>
      <c r="BW110" s="30">
        <v>0</v>
      </c>
      <c r="BX110" s="30">
        <v>0</v>
      </c>
      <c r="BY110" s="30">
        <v>0</v>
      </c>
      <c r="BZ110" s="30">
        <v>0</v>
      </c>
      <c r="CA110" s="30">
        <v>0</v>
      </c>
      <c r="CB110" s="30" t="s">
        <v>150</v>
      </c>
      <c r="CC110" s="30" t="s">
        <v>151</v>
      </c>
      <c r="CD110" s="30" t="s">
        <v>847</v>
      </c>
      <c r="CE110" s="30" t="s">
        <v>848</v>
      </c>
    </row>
    <row r="111" spans="1:83" ht="21" x14ac:dyDescent="0.25">
      <c r="A111" s="33" t="s">
        <v>269</v>
      </c>
      <c r="B111" s="58" t="s">
        <v>40</v>
      </c>
      <c r="C111" s="58" t="s">
        <v>148</v>
      </c>
      <c r="D111" s="33"/>
      <c r="E111" s="33"/>
      <c r="F111" s="33" t="s">
        <v>67</v>
      </c>
      <c r="G111" s="83">
        <v>9.2824074074074076E-3</v>
      </c>
      <c r="H111" s="33">
        <v>38866</v>
      </c>
      <c r="I111" s="33">
        <v>12818</v>
      </c>
      <c r="J111" s="33">
        <v>0.67018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 t="s">
        <v>150</v>
      </c>
      <c r="R111" s="33" t="s">
        <v>151</v>
      </c>
      <c r="S111" s="33" t="s">
        <v>270</v>
      </c>
      <c r="T111" s="33" t="s">
        <v>271</v>
      </c>
      <c r="V111" s="33" t="s">
        <v>492</v>
      </c>
      <c r="W111" s="34" t="s">
        <v>55</v>
      </c>
      <c r="X111" s="34" t="s">
        <v>42</v>
      </c>
      <c r="Y111" s="33"/>
      <c r="Z111" s="33"/>
      <c r="AA111" s="33" t="s">
        <v>66</v>
      </c>
      <c r="AB111" s="35">
        <v>2.7199074074074074E-3</v>
      </c>
      <c r="AC111" s="33">
        <v>5248</v>
      </c>
      <c r="AD111" s="33">
        <v>1927</v>
      </c>
      <c r="AE111" s="33">
        <v>0.63268999999999997</v>
      </c>
      <c r="AF111" s="33">
        <v>0</v>
      </c>
      <c r="AG111" s="33">
        <v>0</v>
      </c>
      <c r="AH111" s="33">
        <v>0</v>
      </c>
      <c r="AI111" s="33">
        <v>0</v>
      </c>
      <c r="AJ111" s="33">
        <v>0</v>
      </c>
      <c r="AK111" s="33">
        <v>0</v>
      </c>
      <c r="AL111" s="33" t="s">
        <v>151</v>
      </c>
      <c r="AM111" s="33" t="s">
        <v>150</v>
      </c>
      <c r="AN111" s="33" t="s">
        <v>493</v>
      </c>
      <c r="AO111" s="33" t="s">
        <v>494</v>
      </c>
      <c r="AQ111" s="33" t="s">
        <v>687</v>
      </c>
      <c r="AR111" s="34" t="s">
        <v>39</v>
      </c>
      <c r="AS111" s="34" t="s">
        <v>47</v>
      </c>
      <c r="AT111" s="33"/>
      <c r="AU111" s="33"/>
      <c r="AV111" s="33" t="s">
        <v>66</v>
      </c>
      <c r="AW111" s="35">
        <v>6.4699074074074069E-3</v>
      </c>
      <c r="AX111" s="33">
        <v>20442</v>
      </c>
      <c r="AY111" s="33">
        <v>5858</v>
      </c>
      <c r="AZ111" s="33">
        <v>0.71340000000000003</v>
      </c>
      <c r="BA111" s="33">
        <v>0</v>
      </c>
      <c r="BB111" s="33">
        <v>0</v>
      </c>
      <c r="BC111" s="33">
        <v>0</v>
      </c>
      <c r="BD111" s="33">
        <v>0</v>
      </c>
      <c r="BE111" s="33">
        <v>0</v>
      </c>
      <c r="BF111" s="33">
        <v>0</v>
      </c>
      <c r="BG111" s="33" t="s">
        <v>151</v>
      </c>
      <c r="BH111" s="33" t="s">
        <v>150</v>
      </c>
      <c r="BI111" s="33" t="s">
        <v>688</v>
      </c>
      <c r="BJ111" s="33" t="s">
        <v>689</v>
      </c>
      <c r="BL111" s="33" t="s">
        <v>849</v>
      </c>
      <c r="BM111" s="34" t="s">
        <v>47</v>
      </c>
      <c r="BN111" s="34" t="s">
        <v>33</v>
      </c>
      <c r="BO111" s="33"/>
      <c r="BP111" s="33"/>
      <c r="BQ111" s="33" t="s">
        <v>66</v>
      </c>
      <c r="BR111" s="35">
        <v>9.7916666666666655E-3</v>
      </c>
      <c r="BS111" s="33">
        <v>21674</v>
      </c>
      <c r="BT111" s="33">
        <v>13870</v>
      </c>
      <c r="BU111" s="33">
        <v>0.36004999999999998</v>
      </c>
      <c r="BV111" s="33">
        <v>0</v>
      </c>
      <c r="BW111" s="33">
        <v>0</v>
      </c>
      <c r="BX111" s="33">
        <v>0</v>
      </c>
      <c r="BY111" s="33">
        <v>0</v>
      </c>
      <c r="BZ111" s="33">
        <v>0</v>
      </c>
      <c r="CA111" s="33">
        <v>0</v>
      </c>
      <c r="CB111" s="33" t="s">
        <v>151</v>
      </c>
      <c r="CC111" s="33" t="s">
        <v>150</v>
      </c>
      <c r="CD111" s="33" t="s">
        <v>850</v>
      </c>
      <c r="CE111" s="33" t="s">
        <v>851</v>
      </c>
    </row>
    <row r="112" spans="1:83" ht="21" x14ac:dyDescent="0.25">
      <c r="A112" s="30" t="s">
        <v>272</v>
      </c>
      <c r="B112" s="57" t="s">
        <v>42</v>
      </c>
      <c r="C112" s="57" t="s">
        <v>148</v>
      </c>
      <c r="D112" s="30"/>
      <c r="E112" s="30"/>
      <c r="F112" s="30" t="s">
        <v>67</v>
      </c>
      <c r="G112" s="82">
        <v>3.5474537037037041E-2</v>
      </c>
      <c r="H112" s="30">
        <v>77971</v>
      </c>
      <c r="I112" s="30">
        <v>113431</v>
      </c>
      <c r="J112" s="30">
        <v>-0.31261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 t="s">
        <v>150</v>
      </c>
      <c r="R112" s="30" t="s">
        <v>151</v>
      </c>
      <c r="S112" s="30" t="s">
        <v>273</v>
      </c>
      <c r="T112" s="30" t="s">
        <v>274</v>
      </c>
      <c r="V112" s="30" t="s">
        <v>495</v>
      </c>
      <c r="W112" s="31" t="s">
        <v>55</v>
      </c>
      <c r="X112" s="31" t="s">
        <v>47</v>
      </c>
      <c r="Y112" s="30"/>
      <c r="Z112" s="30"/>
      <c r="AA112" s="30" t="s">
        <v>66</v>
      </c>
      <c r="AB112" s="32">
        <v>2.3379629629629631E-3</v>
      </c>
      <c r="AC112" s="30">
        <v>3834</v>
      </c>
      <c r="AD112" s="30">
        <v>1649</v>
      </c>
      <c r="AE112" s="30">
        <v>0.56974999999999998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 t="s">
        <v>151</v>
      </c>
      <c r="AM112" s="30" t="s">
        <v>150</v>
      </c>
      <c r="AN112" s="30" t="s">
        <v>496</v>
      </c>
      <c r="AO112" s="30" t="s">
        <v>497</v>
      </c>
      <c r="AQ112" s="30" t="s">
        <v>484</v>
      </c>
      <c r="AR112" s="30" t="s">
        <v>39</v>
      </c>
      <c r="AS112" s="30" t="s">
        <v>55</v>
      </c>
      <c r="AT112" s="30" t="s">
        <v>303</v>
      </c>
      <c r="AU112" s="30"/>
      <c r="AV112" s="30" t="s">
        <v>66</v>
      </c>
      <c r="AW112" s="32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0</v>
      </c>
      <c r="BC112" s="30">
        <v>0</v>
      </c>
      <c r="BD112" s="30">
        <v>0</v>
      </c>
      <c r="BE112" s="30">
        <v>0</v>
      </c>
      <c r="BF112" s="30">
        <v>0</v>
      </c>
      <c r="BG112" s="30" t="s">
        <v>485</v>
      </c>
      <c r="BH112" s="30" t="s">
        <v>486</v>
      </c>
      <c r="BI112" s="30" t="s">
        <v>487</v>
      </c>
      <c r="BJ112" s="30" t="s">
        <v>488</v>
      </c>
      <c r="BL112" s="30" t="s">
        <v>478</v>
      </c>
      <c r="BM112" s="31" t="s">
        <v>55</v>
      </c>
      <c r="BN112" s="31" t="s">
        <v>33</v>
      </c>
      <c r="BO112" s="30"/>
      <c r="BP112" s="30"/>
      <c r="BQ112" s="30" t="s">
        <v>66</v>
      </c>
      <c r="BR112" s="32">
        <v>2.9745370370370373E-3</v>
      </c>
      <c r="BS112" s="30">
        <v>5813</v>
      </c>
      <c r="BT112" s="30">
        <v>2690</v>
      </c>
      <c r="BU112" s="30">
        <v>0.53715000000000002</v>
      </c>
      <c r="BV112" s="30">
        <v>0</v>
      </c>
      <c r="BW112" s="30">
        <v>0</v>
      </c>
      <c r="BX112" s="30">
        <v>0</v>
      </c>
      <c r="BY112" s="30">
        <v>0</v>
      </c>
      <c r="BZ112" s="30">
        <v>0</v>
      </c>
      <c r="CA112" s="30">
        <v>0</v>
      </c>
      <c r="CB112" s="30" t="s">
        <v>151</v>
      </c>
      <c r="CC112" s="30" t="s">
        <v>150</v>
      </c>
      <c r="CD112" s="30" t="s">
        <v>479</v>
      </c>
      <c r="CE112" s="30" t="s">
        <v>480</v>
      </c>
    </row>
    <row r="113" spans="1:83" ht="30" hidden="1" x14ac:dyDescent="0.25">
      <c r="A113" s="33" t="s">
        <v>275</v>
      </c>
      <c r="B113" s="58" t="s">
        <v>47</v>
      </c>
      <c r="C113" s="58" t="s">
        <v>148</v>
      </c>
      <c r="D113" s="33"/>
      <c r="E113" s="33"/>
      <c r="F113" s="33" t="s">
        <v>67</v>
      </c>
      <c r="G113" s="83">
        <v>8.2754629629629619E-3</v>
      </c>
      <c r="H113" s="33">
        <v>20490</v>
      </c>
      <c r="I113" s="33">
        <v>13005</v>
      </c>
      <c r="J113" s="33">
        <v>0.36527999999999999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 t="s">
        <v>150</v>
      </c>
      <c r="R113" s="33" t="s">
        <v>151</v>
      </c>
      <c r="S113" s="33" t="s">
        <v>276</v>
      </c>
      <c r="T113" s="33" t="s">
        <v>277</v>
      </c>
      <c r="V113" s="33" t="s">
        <v>278</v>
      </c>
      <c r="W113" s="34" t="s">
        <v>55</v>
      </c>
      <c r="X113" s="34" t="s">
        <v>148</v>
      </c>
      <c r="Y113" s="33"/>
      <c r="Z113" s="33"/>
      <c r="AA113" s="33" t="s">
        <v>67</v>
      </c>
      <c r="AB113" s="35">
        <v>7.719907407407408E-3</v>
      </c>
      <c r="AC113" s="33">
        <v>15930</v>
      </c>
      <c r="AD113" s="33">
        <v>14609</v>
      </c>
      <c r="AE113" s="33">
        <v>8.2919999999999994E-2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33" t="s">
        <v>150</v>
      </c>
      <c r="AM113" s="33" t="s">
        <v>151</v>
      </c>
      <c r="AN113" s="33" t="s">
        <v>279</v>
      </c>
      <c r="AO113" s="33" t="s">
        <v>280</v>
      </c>
      <c r="AQ113" s="33" t="s">
        <v>266</v>
      </c>
      <c r="AR113" s="34" t="s">
        <v>39</v>
      </c>
      <c r="AS113" s="34" t="s">
        <v>148</v>
      </c>
      <c r="AT113" s="33"/>
      <c r="AU113" s="33"/>
      <c r="AV113" s="33" t="s">
        <v>67</v>
      </c>
      <c r="AW113" s="35">
        <v>5.9606481481481489E-3</v>
      </c>
      <c r="AX113" s="33">
        <v>16119</v>
      </c>
      <c r="AY113" s="33">
        <v>3943</v>
      </c>
      <c r="AZ113" s="33">
        <v>0.75532999999999995</v>
      </c>
      <c r="BA113" s="33">
        <v>0</v>
      </c>
      <c r="BB113" s="33">
        <v>0</v>
      </c>
      <c r="BC113" s="33">
        <v>0</v>
      </c>
      <c r="BD113" s="33">
        <v>0</v>
      </c>
      <c r="BE113" s="33">
        <v>0</v>
      </c>
      <c r="BF113" s="33">
        <v>0</v>
      </c>
      <c r="BG113" s="33" t="s">
        <v>151</v>
      </c>
      <c r="BH113" s="33" t="s">
        <v>150</v>
      </c>
      <c r="BI113" s="33" t="s">
        <v>267</v>
      </c>
      <c r="BJ113" s="33" t="s">
        <v>268</v>
      </c>
      <c r="BL113" s="33" t="s">
        <v>260</v>
      </c>
      <c r="BM113" s="34" t="s">
        <v>33</v>
      </c>
      <c r="BN113" s="34" t="s">
        <v>148</v>
      </c>
      <c r="BO113" s="33"/>
      <c r="BP113" s="33"/>
      <c r="BQ113" s="33" t="s">
        <v>67</v>
      </c>
      <c r="BR113" s="35">
        <v>9.8611111111111104E-3</v>
      </c>
      <c r="BS113" s="33">
        <v>34778</v>
      </c>
      <c r="BT113" s="33">
        <v>10625</v>
      </c>
      <c r="BU113" s="33">
        <v>0.69447000000000003</v>
      </c>
      <c r="BV113" s="33">
        <v>0</v>
      </c>
      <c r="BW113" s="33">
        <v>0</v>
      </c>
      <c r="BX113" s="33">
        <v>0</v>
      </c>
      <c r="BY113" s="33">
        <v>0</v>
      </c>
      <c r="BZ113" s="33">
        <v>0</v>
      </c>
      <c r="CA113" s="33">
        <v>0</v>
      </c>
      <c r="CB113" s="33" t="s">
        <v>151</v>
      </c>
      <c r="CC113" s="33" t="s">
        <v>150</v>
      </c>
      <c r="CD113" s="33" t="s">
        <v>261</v>
      </c>
      <c r="CE113" s="33" t="s">
        <v>262</v>
      </c>
    </row>
    <row r="114" spans="1:83" ht="21" hidden="1" x14ac:dyDescent="0.25">
      <c r="A114" s="30" t="s">
        <v>278</v>
      </c>
      <c r="B114" s="57" t="s">
        <v>55</v>
      </c>
      <c r="C114" s="57" t="s">
        <v>148</v>
      </c>
      <c r="D114" s="30"/>
      <c r="E114" s="30"/>
      <c r="F114" s="30" t="s">
        <v>67</v>
      </c>
      <c r="G114" s="82">
        <v>7.719907407407408E-3</v>
      </c>
      <c r="H114" s="30">
        <v>15930</v>
      </c>
      <c r="I114" s="30">
        <v>14609</v>
      </c>
      <c r="J114" s="30">
        <v>8.2919999999999994E-2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 t="s">
        <v>150</v>
      </c>
      <c r="R114" s="30" t="s">
        <v>151</v>
      </c>
      <c r="S114" s="30" t="s">
        <v>279</v>
      </c>
      <c r="T114" s="30" t="s">
        <v>280</v>
      </c>
      <c r="V114" s="30" t="s">
        <v>498</v>
      </c>
      <c r="W114" s="31" t="s">
        <v>55</v>
      </c>
      <c r="X114" s="31" t="s">
        <v>25</v>
      </c>
      <c r="Y114" s="30"/>
      <c r="Z114" s="30"/>
      <c r="AA114" s="30" t="s">
        <v>67</v>
      </c>
      <c r="AB114" s="32">
        <v>2.4652777777777776E-3</v>
      </c>
      <c r="AC114" s="30">
        <v>5344</v>
      </c>
      <c r="AD114" s="30">
        <v>1719</v>
      </c>
      <c r="AE114" s="30">
        <v>0.67820000000000003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 t="s">
        <v>150</v>
      </c>
      <c r="AM114" s="30" t="s">
        <v>151</v>
      </c>
      <c r="AN114" s="30" t="s">
        <v>499</v>
      </c>
      <c r="AO114" s="30" t="s">
        <v>500</v>
      </c>
      <c r="AQ114" s="30" t="s">
        <v>690</v>
      </c>
      <c r="AR114" s="31" t="s">
        <v>39</v>
      </c>
      <c r="AS114" s="31" t="s">
        <v>25</v>
      </c>
      <c r="AT114" s="30"/>
      <c r="AU114" s="30"/>
      <c r="AV114" s="30" t="s">
        <v>67</v>
      </c>
      <c r="AW114" s="32">
        <v>6.875E-3</v>
      </c>
      <c r="AX114" s="30">
        <v>21983</v>
      </c>
      <c r="AY114" s="30">
        <v>5993</v>
      </c>
      <c r="AZ114" s="30">
        <v>0.72735000000000005</v>
      </c>
      <c r="BA114" s="30">
        <v>0</v>
      </c>
      <c r="BB114" s="30">
        <v>0</v>
      </c>
      <c r="BC114" s="30">
        <v>0</v>
      </c>
      <c r="BD114" s="30">
        <v>0</v>
      </c>
      <c r="BE114" s="30">
        <v>0</v>
      </c>
      <c r="BF114" s="30">
        <v>0</v>
      </c>
      <c r="BG114" s="30" t="s">
        <v>150</v>
      </c>
      <c r="BH114" s="30" t="s">
        <v>151</v>
      </c>
      <c r="BI114" s="30" t="s">
        <v>691</v>
      </c>
      <c r="BJ114" s="30" t="s">
        <v>692</v>
      </c>
      <c r="BL114" s="30" t="s">
        <v>852</v>
      </c>
      <c r="BM114" s="31" t="s">
        <v>33</v>
      </c>
      <c r="BN114" s="31" t="s">
        <v>25</v>
      </c>
      <c r="BO114" s="30"/>
      <c r="BP114" s="30"/>
      <c r="BQ114" s="30" t="s">
        <v>67</v>
      </c>
      <c r="BR114" s="32">
        <v>8.8657407407407417E-3</v>
      </c>
      <c r="BS114" s="30">
        <v>45334</v>
      </c>
      <c r="BT114" s="30">
        <v>19505</v>
      </c>
      <c r="BU114" s="30">
        <v>0.56974000000000002</v>
      </c>
      <c r="BV114" s="30">
        <v>0</v>
      </c>
      <c r="BW114" s="30">
        <v>0</v>
      </c>
      <c r="BX114" s="30">
        <v>0</v>
      </c>
      <c r="BY114" s="30">
        <v>0</v>
      </c>
      <c r="BZ114" s="30">
        <v>0</v>
      </c>
      <c r="CA114" s="30">
        <v>0</v>
      </c>
      <c r="CB114" s="30" t="s">
        <v>150</v>
      </c>
      <c r="CC114" s="30" t="s">
        <v>151</v>
      </c>
      <c r="CD114" s="30" t="s">
        <v>853</v>
      </c>
      <c r="CE114" s="30" t="s">
        <v>854</v>
      </c>
    </row>
    <row r="115" spans="1:83" ht="21" hidden="1" x14ac:dyDescent="0.25">
      <c r="A115" s="33" t="s">
        <v>281</v>
      </c>
      <c r="B115" s="58" t="s">
        <v>25</v>
      </c>
      <c r="C115" s="58" t="s">
        <v>148</v>
      </c>
      <c r="D115" s="33"/>
      <c r="E115" s="33"/>
      <c r="F115" s="33" t="s">
        <v>23</v>
      </c>
      <c r="G115" s="83">
        <v>5.3009259259259251E-3</v>
      </c>
      <c r="H115" s="33">
        <v>12692</v>
      </c>
      <c r="I115" s="33">
        <v>3793</v>
      </c>
      <c r="J115" s="33">
        <v>0.70109999999999995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 t="s">
        <v>151</v>
      </c>
      <c r="R115" s="33" t="s">
        <v>150</v>
      </c>
      <c r="S115" s="33" t="s">
        <v>282</v>
      </c>
      <c r="T115" s="33" t="s">
        <v>283</v>
      </c>
      <c r="V115" s="33" t="s">
        <v>501</v>
      </c>
      <c r="W115" s="34" t="s">
        <v>55</v>
      </c>
      <c r="X115" s="34" t="s">
        <v>27</v>
      </c>
      <c r="Y115" s="33"/>
      <c r="Z115" s="33"/>
      <c r="AA115" s="33" t="s">
        <v>67</v>
      </c>
      <c r="AB115" s="35">
        <v>5.3935185185185188E-3</v>
      </c>
      <c r="AC115" s="33">
        <v>7308</v>
      </c>
      <c r="AD115" s="33">
        <v>4227</v>
      </c>
      <c r="AE115" s="33">
        <v>0.42154000000000003</v>
      </c>
      <c r="AF115" s="33">
        <v>0</v>
      </c>
      <c r="AG115" s="33">
        <v>0</v>
      </c>
      <c r="AH115" s="33">
        <v>0</v>
      </c>
      <c r="AI115" s="33">
        <v>0</v>
      </c>
      <c r="AJ115" s="33">
        <v>0</v>
      </c>
      <c r="AK115" s="33">
        <v>0</v>
      </c>
      <c r="AL115" s="33" t="s">
        <v>150</v>
      </c>
      <c r="AM115" s="33" t="s">
        <v>151</v>
      </c>
      <c r="AN115" s="33" t="s">
        <v>502</v>
      </c>
      <c r="AO115" s="33" t="s">
        <v>503</v>
      </c>
      <c r="AQ115" s="33" t="s">
        <v>693</v>
      </c>
      <c r="AR115" s="34" t="s">
        <v>39</v>
      </c>
      <c r="AS115" s="34" t="s">
        <v>27</v>
      </c>
      <c r="AT115" s="33"/>
      <c r="AU115" s="33" t="s">
        <v>27</v>
      </c>
      <c r="AV115" s="33" t="s">
        <v>67</v>
      </c>
      <c r="AW115" s="35">
        <v>9.2245370370370363E-3</v>
      </c>
      <c r="AX115" s="33">
        <v>22983</v>
      </c>
      <c r="AY115" s="33">
        <v>43408</v>
      </c>
      <c r="AZ115" s="33">
        <v>-0.47051999999999999</v>
      </c>
      <c r="BA115" s="33">
        <v>0</v>
      </c>
      <c r="BB115" s="33">
        <v>0</v>
      </c>
      <c r="BC115" s="33">
        <v>0</v>
      </c>
      <c r="BD115" s="33">
        <v>320</v>
      </c>
      <c r="BE115" s="33">
        <v>0</v>
      </c>
      <c r="BF115" s="33">
        <v>0</v>
      </c>
      <c r="BG115" s="33" t="s">
        <v>150</v>
      </c>
      <c r="BH115" s="33" t="s">
        <v>151</v>
      </c>
      <c r="BI115" s="33" t="s">
        <v>694</v>
      </c>
      <c r="BJ115" s="33" t="s">
        <v>695</v>
      </c>
      <c r="BL115" s="33" t="s">
        <v>855</v>
      </c>
      <c r="BM115" s="34" t="s">
        <v>33</v>
      </c>
      <c r="BN115" s="34" t="s">
        <v>27</v>
      </c>
      <c r="BO115" s="33"/>
      <c r="BP115" s="33"/>
      <c r="BQ115" s="33" t="s">
        <v>67</v>
      </c>
      <c r="BR115" s="35">
        <v>1.1817129629629629E-2</v>
      </c>
      <c r="BS115" s="33">
        <v>45445</v>
      </c>
      <c r="BT115" s="33">
        <v>12808</v>
      </c>
      <c r="BU115" s="33">
        <v>0.71814999999999996</v>
      </c>
      <c r="BV115" s="33">
        <v>0</v>
      </c>
      <c r="BW115" s="33">
        <v>0</v>
      </c>
      <c r="BX115" s="33">
        <v>0</v>
      </c>
      <c r="BY115" s="33">
        <v>0</v>
      </c>
      <c r="BZ115" s="33">
        <v>0</v>
      </c>
      <c r="CA115" s="33">
        <v>0</v>
      </c>
      <c r="CB115" s="33" t="s">
        <v>150</v>
      </c>
      <c r="CC115" s="33" t="s">
        <v>151</v>
      </c>
      <c r="CD115" s="33" t="s">
        <v>856</v>
      </c>
      <c r="CE115" s="33" t="s">
        <v>857</v>
      </c>
    </row>
    <row r="116" spans="1:83" ht="21" hidden="1" x14ac:dyDescent="0.25">
      <c r="A116" s="30" t="s">
        <v>284</v>
      </c>
      <c r="B116" s="57" t="s">
        <v>27</v>
      </c>
      <c r="C116" s="57" t="s">
        <v>148</v>
      </c>
      <c r="D116" s="30"/>
      <c r="E116" s="30"/>
      <c r="F116" s="30" t="s">
        <v>23</v>
      </c>
      <c r="G116" s="82">
        <v>5.347222222222222E-3</v>
      </c>
      <c r="H116" s="30">
        <v>15263</v>
      </c>
      <c r="I116" s="30">
        <v>5363</v>
      </c>
      <c r="J116" s="30">
        <v>0.64858000000000005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 t="s">
        <v>150</v>
      </c>
      <c r="R116" s="30" t="s">
        <v>151</v>
      </c>
      <c r="S116" s="30" t="s">
        <v>285</v>
      </c>
      <c r="T116" s="30" t="s">
        <v>286</v>
      </c>
      <c r="V116" s="30" t="s">
        <v>504</v>
      </c>
      <c r="W116" s="31" t="s">
        <v>55</v>
      </c>
      <c r="X116" s="31" t="s">
        <v>33</v>
      </c>
      <c r="Y116" s="30"/>
      <c r="Z116" s="30"/>
      <c r="AA116" s="30" t="s">
        <v>67</v>
      </c>
      <c r="AB116" s="32">
        <v>2.8472222222222219E-3</v>
      </c>
      <c r="AC116" s="30">
        <v>5740</v>
      </c>
      <c r="AD116" s="30">
        <v>2443</v>
      </c>
      <c r="AE116" s="30">
        <v>0.57428999999999997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0" t="s">
        <v>151</v>
      </c>
      <c r="AM116" s="30" t="s">
        <v>150</v>
      </c>
      <c r="AN116" s="30" t="s">
        <v>505</v>
      </c>
      <c r="AO116" s="30" t="s">
        <v>506</v>
      </c>
      <c r="AQ116" s="30" t="s">
        <v>696</v>
      </c>
      <c r="AR116" s="31" t="s">
        <v>39</v>
      </c>
      <c r="AS116" s="31" t="s">
        <v>33</v>
      </c>
      <c r="AT116" s="30"/>
      <c r="AU116" s="30"/>
      <c r="AV116" s="30" t="s">
        <v>67</v>
      </c>
      <c r="AW116" s="32">
        <v>8.1249999999999985E-3</v>
      </c>
      <c r="AX116" s="30">
        <v>39672</v>
      </c>
      <c r="AY116" s="30">
        <v>13012</v>
      </c>
      <c r="AZ116" s="30">
        <v>0.67198999999999998</v>
      </c>
      <c r="BA116" s="30">
        <v>0</v>
      </c>
      <c r="BB116" s="30">
        <v>0</v>
      </c>
      <c r="BC116" s="30">
        <v>0</v>
      </c>
      <c r="BD116" s="30">
        <v>0</v>
      </c>
      <c r="BE116" s="30">
        <v>0</v>
      </c>
      <c r="BF116" s="30">
        <v>0</v>
      </c>
      <c r="BG116" s="30" t="s">
        <v>151</v>
      </c>
      <c r="BH116" s="30" t="s">
        <v>150</v>
      </c>
      <c r="BI116" s="30" t="s">
        <v>697</v>
      </c>
      <c r="BJ116" s="30" t="s">
        <v>698</v>
      </c>
      <c r="BL116" s="30" t="s">
        <v>858</v>
      </c>
      <c r="BM116" s="31" t="s">
        <v>33</v>
      </c>
      <c r="BN116" s="31" t="s">
        <v>37</v>
      </c>
      <c r="BO116" s="30"/>
      <c r="BP116" s="30"/>
      <c r="BQ116" s="30" t="s">
        <v>67</v>
      </c>
      <c r="BR116" s="32">
        <v>9.0856481481481483E-3</v>
      </c>
      <c r="BS116" s="30">
        <v>33102</v>
      </c>
      <c r="BT116" s="30">
        <v>7541</v>
      </c>
      <c r="BU116" s="30">
        <v>0.77217000000000002</v>
      </c>
      <c r="BV116" s="30">
        <v>0</v>
      </c>
      <c r="BW116" s="30">
        <v>0</v>
      </c>
      <c r="BX116" s="30">
        <v>0</v>
      </c>
      <c r="BY116" s="30">
        <v>0</v>
      </c>
      <c r="BZ116" s="30">
        <v>0</v>
      </c>
      <c r="CA116" s="30">
        <v>0</v>
      </c>
      <c r="CB116" s="30" t="s">
        <v>150</v>
      </c>
      <c r="CC116" s="30" t="s">
        <v>151</v>
      </c>
      <c r="CD116" s="30" t="s">
        <v>859</v>
      </c>
      <c r="CE116" s="30" t="s">
        <v>860</v>
      </c>
    </row>
    <row r="117" spans="1:83" ht="21" x14ac:dyDescent="0.25">
      <c r="A117" s="33" t="s">
        <v>287</v>
      </c>
      <c r="B117" s="58" t="s">
        <v>33</v>
      </c>
      <c r="C117" s="58" t="s">
        <v>148</v>
      </c>
      <c r="D117" s="33"/>
      <c r="E117" s="33"/>
      <c r="F117" s="33" t="s">
        <v>23</v>
      </c>
      <c r="G117" s="83">
        <v>1.0219907407407408E-2</v>
      </c>
      <c r="H117" s="33">
        <v>33772</v>
      </c>
      <c r="I117" s="33">
        <v>10977</v>
      </c>
      <c r="J117" s="33">
        <v>0.67495000000000005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 t="s">
        <v>151</v>
      </c>
      <c r="R117" s="33" t="s">
        <v>150</v>
      </c>
      <c r="S117" s="33" t="s">
        <v>288</v>
      </c>
      <c r="T117" s="33" t="s">
        <v>289</v>
      </c>
      <c r="V117" s="33" t="s">
        <v>507</v>
      </c>
      <c r="W117" s="34" t="s">
        <v>55</v>
      </c>
      <c r="X117" s="34" t="s">
        <v>37</v>
      </c>
      <c r="Y117" s="33"/>
      <c r="Z117" s="33"/>
      <c r="AA117" s="33" t="s">
        <v>67</v>
      </c>
      <c r="AB117" s="35">
        <v>2.9398148148148148E-3</v>
      </c>
      <c r="AC117" s="33">
        <v>4932</v>
      </c>
      <c r="AD117" s="33">
        <v>2169</v>
      </c>
      <c r="AE117" s="33">
        <v>0.56011</v>
      </c>
      <c r="AF117" s="33">
        <v>0</v>
      </c>
      <c r="AG117" s="33">
        <v>0</v>
      </c>
      <c r="AH117" s="33">
        <v>0</v>
      </c>
      <c r="AI117" s="33">
        <v>0</v>
      </c>
      <c r="AJ117" s="33">
        <v>0</v>
      </c>
      <c r="AK117" s="33">
        <v>0</v>
      </c>
      <c r="AL117" s="33" t="s">
        <v>150</v>
      </c>
      <c r="AM117" s="33" t="s">
        <v>151</v>
      </c>
      <c r="AN117" s="33" t="s">
        <v>508</v>
      </c>
      <c r="AO117" s="33" t="s">
        <v>509</v>
      </c>
      <c r="AQ117" s="33" t="s">
        <v>699</v>
      </c>
      <c r="AR117" s="34" t="s">
        <v>39</v>
      </c>
      <c r="AS117" s="34" t="s">
        <v>37</v>
      </c>
      <c r="AT117" s="33"/>
      <c r="AU117" s="33"/>
      <c r="AV117" s="33" t="s">
        <v>67</v>
      </c>
      <c r="AW117" s="35">
        <v>7.6620370370370366E-3</v>
      </c>
      <c r="AX117" s="33">
        <v>28289</v>
      </c>
      <c r="AY117" s="33">
        <v>8002</v>
      </c>
      <c r="AZ117" s="33">
        <v>0.71711000000000003</v>
      </c>
      <c r="BA117" s="33">
        <v>0</v>
      </c>
      <c r="BB117" s="33">
        <v>0</v>
      </c>
      <c r="BC117" s="33">
        <v>0</v>
      </c>
      <c r="BD117" s="33">
        <v>0</v>
      </c>
      <c r="BE117" s="33">
        <v>0</v>
      </c>
      <c r="BF117" s="33">
        <v>0</v>
      </c>
      <c r="BG117" s="33" t="s">
        <v>150</v>
      </c>
      <c r="BH117" s="33" t="s">
        <v>151</v>
      </c>
      <c r="BI117" s="33" t="s">
        <v>700</v>
      </c>
      <c r="BJ117" s="33" t="s">
        <v>701</v>
      </c>
      <c r="BL117" s="33" t="s">
        <v>696</v>
      </c>
      <c r="BM117" s="34" t="s">
        <v>39</v>
      </c>
      <c r="BN117" s="34" t="s">
        <v>33</v>
      </c>
      <c r="BO117" s="33"/>
      <c r="BP117" s="33"/>
      <c r="BQ117" s="33" t="s">
        <v>67</v>
      </c>
      <c r="BR117" s="35">
        <v>8.1249999999999985E-3</v>
      </c>
      <c r="BS117" s="33">
        <v>39672</v>
      </c>
      <c r="BT117" s="33">
        <v>13012</v>
      </c>
      <c r="BU117" s="33">
        <v>0.67198999999999998</v>
      </c>
      <c r="BV117" s="33">
        <v>0</v>
      </c>
      <c r="BW117" s="33">
        <v>0</v>
      </c>
      <c r="BX117" s="33">
        <v>0</v>
      </c>
      <c r="BY117" s="33">
        <v>0</v>
      </c>
      <c r="BZ117" s="33">
        <v>0</v>
      </c>
      <c r="CA117" s="33">
        <v>0</v>
      </c>
      <c r="CB117" s="33" t="s">
        <v>151</v>
      </c>
      <c r="CC117" s="33" t="s">
        <v>150</v>
      </c>
      <c r="CD117" s="33" t="s">
        <v>697</v>
      </c>
      <c r="CE117" s="33" t="s">
        <v>698</v>
      </c>
    </row>
    <row r="118" spans="1:83" ht="21" hidden="1" x14ac:dyDescent="0.25">
      <c r="A118" s="30" t="s">
        <v>290</v>
      </c>
      <c r="B118" s="57" t="s">
        <v>37</v>
      </c>
      <c r="C118" s="57" t="s">
        <v>148</v>
      </c>
      <c r="D118" s="30"/>
      <c r="E118" s="30"/>
      <c r="F118" s="30" t="s">
        <v>23</v>
      </c>
      <c r="G118" s="82">
        <v>6.9328703703703696E-3</v>
      </c>
      <c r="H118" s="30">
        <v>22465</v>
      </c>
      <c r="I118" s="30">
        <v>7390</v>
      </c>
      <c r="J118" s="30">
        <v>0.67101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 t="s">
        <v>151</v>
      </c>
      <c r="R118" s="30" t="s">
        <v>150</v>
      </c>
      <c r="S118" s="30" t="s">
        <v>291</v>
      </c>
      <c r="T118" s="30" t="s">
        <v>292</v>
      </c>
      <c r="V118" s="30" t="s">
        <v>510</v>
      </c>
      <c r="W118" s="31" t="s">
        <v>39</v>
      </c>
      <c r="X118" s="31" t="s">
        <v>55</v>
      </c>
      <c r="Y118" s="30"/>
      <c r="Z118" s="30"/>
      <c r="AA118" s="30" t="s">
        <v>67</v>
      </c>
      <c r="AB118" s="32">
        <v>7.5462962962962966E-3</v>
      </c>
      <c r="AC118" s="30">
        <v>15485</v>
      </c>
      <c r="AD118" s="30">
        <v>3325</v>
      </c>
      <c r="AE118" s="30">
        <v>0.78522999999999998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0" t="s">
        <v>151</v>
      </c>
      <c r="AM118" s="30" t="s">
        <v>150</v>
      </c>
      <c r="AN118" s="30" t="s">
        <v>511</v>
      </c>
      <c r="AO118" s="30" t="s">
        <v>512</v>
      </c>
      <c r="AQ118" s="30" t="s">
        <v>702</v>
      </c>
      <c r="AR118" s="31" t="s">
        <v>39</v>
      </c>
      <c r="AS118" s="31" t="s">
        <v>40</v>
      </c>
      <c r="AT118" s="30"/>
      <c r="AU118" s="30"/>
      <c r="AV118" s="30" t="s">
        <v>67</v>
      </c>
      <c r="AW118" s="32">
        <v>9.2939814814814812E-3</v>
      </c>
      <c r="AX118" s="30">
        <v>48686</v>
      </c>
      <c r="AY118" s="30">
        <v>17579</v>
      </c>
      <c r="AZ118" s="30">
        <v>0.63892000000000004</v>
      </c>
      <c r="BA118" s="30">
        <v>0</v>
      </c>
      <c r="BB118" s="30">
        <v>0</v>
      </c>
      <c r="BC118" s="30">
        <v>0</v>
      </c>
      <c r="BD118" s="30">
        <v>0</v>
      </c>
      <c r="BE118" s="30">
        <v>0</v>
      </c>
      <c r="BF118" s="30">
        <v>0</v>
      </c>
      <c r="BG118" s="30" t="s">
        <v>151</v>
      </c>
      <c r="BH118" s="30" t="s">
        <v>150</v>
      </c>
      <c r="BI118" s="30" t="s">
        <v>703</v>
      </c>
      <c r="BJ118" s="30" t="s">
        <v>704</v>
      </c>
      <c r="BL118" s="30" t="s">
        <v>861</v>
      </c>
      <c r="BM118" s="31" t="s">
        <v>33</v>
      </c>
      <c r="BN118" s="31" t="s">
        <v>40</v>
      </c>
      <c r="BO118" s="30"/>
      <c r="BP118" s="30"/>
      <c r="BQ118" s="30" t="s">
        <v>67</v>
      </c>
      <c r="BR118" s="32">
        <v>9.5486111111111101E-3</v>
      </c>
      <c r="BS118" s="30">
        <v>56981</v>
      </c>
      <c r="BT118" s="30">
        <v>34042</v>
      </c>
      <c r="BU118" s="30">
        <v>0.40256999999999998</v>
      </c>
      <c r="BV118" s="30">
        <v>0</v>
      </c>
      <c r="BW118" s="30">
        <v>0</v>
      </c>
      <c r="BX118" s="30">
        <v>0</v>
      </c>
      <c r="BY118" s="30">
        <v>0</v>
      </c>
      <c r="BZ118" s="30">
        <v>0</v>
      </c>
      <c r="CA118" s="30">
        <v>0</v>
      </c>
      <c r="CB118" s="30" t="s">
        <v>151</v>
      </c>
      <c r="CC118" s="30" t="s">
        <v>150</v>
      </c>
      <c r="CD118" s="30" t="s">
        <v>862</v>
      </c>
      <c r="CE118" s="30" t="s">
        <v>863</v>
      </c>
    </row>
    <row r="119" spans="1:83" ht="21" hidden="1" x14ac:dyDescent="0.25">
      <c r="A119" s="33" t="s">
        <v>293</v>
      </c>
      <c r="B119" s="58" t="s">
        <v>39</v>
      </c>
      <c r="C119" s="58" t="s">
        <v>148</v>
      </c>
      <c r="D119" s="33"/>
      <c r="E119" s="33"/>
      <c r="F119" s="33" t="s">
        <v>23</v>
      </c>
      <c r="G119" s="83">
        <v>6.6666666666666671E-3</v>
      </c>
      <c r="H119" s="33">
        <v>18747</v>
      </c>
      <c r="I119" s="33">
        <v>5261</v>
      </c>
      <c r="J119" s="33">
        <v>0.71933000000000002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 t="s">
        <v>151</v>
      </c>
      <c r="R119" s="33" t="s">
        <v>150</v>
      </c>
      <c r="S119" s="33" t="s">
        <v>294</v>
      </c>
      <c r="T119" s="33" t="s">
        <v>295</v>
      </c>
      <c r="V119" s="33" t="s">
        <v>513</v>
      </c>
      <c r="W119" s="34" t="s">
        <v>40</v>
      </c>
      <c r="X119" s="34" t="s">
        <v>55</v>
      </c>
      <c r="Y119" s="33"/>
      <c r="Z119" s="33"/>
      <c r="AA119" s="33" t="s">
        <v>67</v>
      </c>
      <c r="AB119" s="35">
        <v>7.3379629629629628E-3</v>
      </c>
      <c r="AC119" s="33">
        <v>20948</v>
      </c>
      <c r="AD119" s="33">
        <v>4730</v>
      </c>
      <c r="AE119" s="33">
        <v>0.77417000000000002</v>
      </c>
      <c r="AF119" s="33">
        <v>0</v>
      </c>
      <c r="AG119" s="33">
        <v>0</v>
      </c>
      <c r="AH119" s="33">
        <v>0</v>
      </c>
      <c r="AI119" s="33">
        <v>0</v>
      </c>
      <c r="AJ119" s="33">
        <v>0</v>
      </c>
      <c r="AK119" s="33">
        <v>0</v>
      </c>
      <c r="AL119" s="33" t="s">
        <v>151</v>
      </c>
      <c r="AM119" s="33" t="s">
        <v>150</v>
      </c>
      <c r="AN119" s="33" t="s">
        <v>514</v>
      </c>
      <c r="AO119" s="33" t="s">
        <v>515</v>
      </c>
      <c r="AQ119" s="33" t="s">
        <v>705</v>
      </c>
      <c r="AR119" s="34" t="s">
        <v>39</v>
      </c>
      <c r="AS119" s="34" t="s">
        <v>42</v>
      </c>
      <c r="AT119" s="33"/>
      <c r="AU119" s="33"/>
      <c r="AV119" s="33" t="s">
        <v>67</v>
      </c>
      <c r="AW119" s="35">
        <v>6.6319444444444446E-3</v>
      </c>
      <c r="AX119" s="33">
        <v>23710</v>
      </c>
      <c r="AY119" s="33">
        <v>6288</v>
      </c>
      <c r="AZ119" s="33">
        <v>0.73475999999999997</v>
      </c>
      <c r="BA119" s="33">
        <v>0</v>
      </c>
      <c r="BB119" s="33">
        <v>0</v>
      </c>
      <c r="BC119" s="33">
        <v>0</v>
      </c>
      <c r="BD119" s="33">
        <v>0</v>
      </c>
      <c r="BE119" s="33">
        <v>0</v>
      </c>
      <c r="BF119" s="33">
        <v>0</v>
      </c>
      <c r="BG119" s="33" t="s">
        <v>151</v>
      </c>
      <c r="BH119" s="33" t="s">
        <v>150</v>
      </c>
      <c r="BI119" s="33" t="s">
        <v>706</v>
      </c>
      <c r="BJ119" s="33" t="s">
        <v>707</v>
      </c>
      <c r="BL119" s="33" t="s">
        <v>864</v>
      </c>
      <c r="BM119" s="34" t="s">
        <v>33</v>
      </c>
      <c r="BN119" s="34" t="s">
        <v>42</v>
      </c>
      <c r="BO119" s="33"/>
      <c r="BP119" s="33"/>
      <c r="BQ119" s="33" t="s">
        <v>67</v>
      </c>
      <c r="BR119" s="35">
        <v>8.7615740740740744E-3</v>
      </c>
      <c r="BS119" s="33">
        <v>48845</v>
      </c>
      <c r="BT119" s="33">
        <v>15865</v>
      </c>
      <c r="BU119" s="33">
        <v>0.67518</v>
      </c>
      <c r="BV119" s="33">
        <v>0</v>
      </c>
      <c r="BW119" s="33">
        <v>0</v>
      </c>
      <c r="BX119" s="33">
        <v>0</v>
      </c>
      <c r="BY119" s="33">
        <v>0</v>
      </c>
      <c r="BZ119" s="33">
        <v>0</v>
      </c>
      <c r="CA119" s="33">
        <v>0</v>
      </c>
      <c r="CB119" s="33" t="s">
        <v>150</v>
      </c>
      <c r="CC119" s="33" t="s">
        <v>151</v>
      </c>
      <c r="CD119" s="33" t="s">
        <v>865</v>
      </c>
      <c r="CE119" s="33" t="s">
        <v>866</v>
      </c>
    </row>
    <row r="120" spans="1:83" ht="21" x14ac:dyDescent="0.25">
      <c r="A120" s="30" t="s">
        <v>296</v>
      </c>
      <c r="B120" s="57" t="s">
        <v>40</v>
      </c>
      <c r="C120" s="57" t="s">
        <v>148</v>
      </c>
      <c r="D120" s="30"/>
      <c r="E120" s="30"/>
      <c r="F120" s="30" t="s">
        <v>23</v>
      </c>
      <c r="G120" s="82">
        <v>6.5624999999999998E-3</v>
      </c>
      <c r="H120" s="30">
        <v>23321</v>
      </c>
      <c r="I120" s="30">
        <v>7858</v>
      </c>
      <c r="J120" s="30">
        <v>0.66302000000000005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 t="s">
        <v>151</v>
      </c>
      <c r="R120" s="30" t="s">
        <v>150</v>
      </c>
      <c r="S120" s="30" t="s">
        <v>297</v>
      </c>
      <c r="T120" s="30" t="s">
        <v>298</v>
      </c>
      <c r="V120" s="30" t="s">
        <v>516</v>
      </c>
      <c r="W120" s="31" t="s">
        <v>55</v>
      </c>
      <c r="X120" s="31" t="s">
        <v>42</v>
      </c>
      <c r="Y120" s="30"/>
      <c r="Z120" s="30"/>
      <c r="AA120" s="30" t="s">
        <v>67</v>
      </c>
      <c r="AB120" s="32">
        <v>2.5694444444444445E-3</v>
      </c>
      <c r="AC120" s="30">
        <v>4867</v>
      </c>
      <c r="AD120" s="30">
        <v>1953</v>
      </c>
      <c r="AE120" s="30">
        <v>0.59860000000000002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 t="s">
        <v>150</v>
      </c>
      <c r="AM120" s="30" t="s">
        <v>151</v>
      </c>
      <c r="AN120" s="30" t="s">
        <v>517</v>
      </c>
      <c r="AO120" s="30" t="s">
        <v>518</v>
      </c>
      <c r="AQ120" s="30" t="s">
        <v>708</v>
      </c>
      <c r="AR120" s="31" t="s">
        <v>39</v>
      </c>
      <c r="AS120" s="31" t="s">
        <v>47</v>
      </c>
      <c r="AT120" s="30"/>
      <c r="AU120" s="30"/>
      <c r="AV120" s="30" t="s">
        <v>67</v>
      </c>
      <c r="AW120" s="32">
        <v>6.3773148148148148E-3</v>
      </c>
      <c r="AX120" s="30">
        <v>20192</v>
      </c>
      <c r="AY120" s="30">
        <v>5878</v>
      </c>
      <c r="AZ120" s="30">
        <v>0.70886000000000005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 t="s">
        <v>151</v>
      </c>
      <c r="BH120" s="30" t="s">
        <v>150</v>
      </c>
      <c r="BI120" s="30" t="s">
        <v>709</v>
      </c>
      <c r="BJ120" s="30" t="s">
        <v>710</v>
      </c>
      <c r="BL120" s="30" t="s">
        <v>867</v>
      </c>
      <c r="BM120" s="31" t="s">
        <v>47</v>
      </c>
      <c r="BN120" s="31" t="s">
        <v>33</v>
      </c>
      <c r="BO120" s="30"/>
      <c r="BP120" s="30"/>
      <c r="BQ120" s="30" t="s">
        <v>67</v>
      </c>
      <c r="BR120" s="32">
        <v>1.0462962962962964E-2</v>
      </c>
      <c r="BS120" s="30">
        <v>22590</v>
      </c>
      <c r="BT120" s="30">
        <v>14288</v>
      </c>
      <c r="BU120" s="30">
        <v>0.36748999999999998</v>
      </c>
      <c r="BV120" s="30">
        <v>0</v>
      </c>
      <c r="BW120" s="30">
        <v>0</v>
      </c>
      <c r="BX120" s="30">
        <v>0</v>
      </c>
      <c r="BY120" s="30">
        <v>0</v>
      </c>
      <c r="BZ120" s="30">
        <v>0</v>
      </c>
      <c r="CA120" s="30">
        <v>0</v>
      </c>
      <c r="CB120" s="30" t="s">
        <v>150</v>
      </c>
      <c r="CC120" s="30" t="s">
        <v>151</v>
      </c>
      <c r="CD120" s="30" t="s">
        <v>868</v>
      </c>
      <c r="CE120" s="30" t="s">
        <v>869</v>
      </c>
    </row>
    <row r="121" spans="1:83" ht="21" x14ac:dyDescent="0.25">
      <c r="A121" s="33" t="s">
        <v>299</v>
      </c>
      <c r="B121" s="58" t="s">
        <v>42</v>
      </c>
      <c r="C121" s="58" t="s">
        <v>148</v>
      </c>
      <c r="D121" s="33"/>
      <c r="E121" s="33"/>
      <c r="F121" s="33" t="s">
        <v>23</v>
      </c>
      <c r="G121" s="83">
        <v>2.4212962962962964E-2</v>
      </c>
      <c r="H121" s="33">
        <v>109417</v>
      </c>
      <c r="I121" s="33">
        <v>89640</v>
      </c>
      <c r="J121" s="33">
        <v>0.18074999999999999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 t="s">
        <v>151</v>
      </c>
      <c r="R121" s="33" t="s">
        <v>150</v>
      </c>
      <c r="S121" s="33" t="s">
        <v>300</v>
      </c>
      <c r="T121" s="33" t="s">
        <v>301</v>
      </c>
      <c r="V121" s="33" t="s">
        <v>519</v>
      </c>
      <c r="W121" s="34" t="s">
        <v>55</v>
      </c>
      <c r="X121" s="34" t="s">
        <v>47</v>
      </c>
      <c r="Y121" s="33"/>
      <c r="Z121" s="33"/>
      <c r="AA121" s="33" t="s">
        <v>67</v>
      </c>
      <c r="AB121" s="35">
        <v>2.3726851851851851E-3</v>
      </c>
      <c r="AC121" s="33">
        <v>3834</v>
      </c>
      <c r="AD121" s="33">
        <v>1633</v>
      </c>
      <c r="AE121" s="33">
        <v>0.57391999999999999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 t="s">
        <v>150</v>
      </c>
      <c r="AM121" s="33" t="s">
        <v>151</v>
      </c>
      <c r="AN121" s="33" t="s">
        <v>520</v>
      </c>
      <c r="AO121" s="33" t="s">
        <v>521</v>
      </c>
      <c r="AQ121" s="33" t="s">
        <v>510</v>
      </c>
      <c r="AR121" s="34" t="s">
        <v>39</v>
      </c>
      <c r="AS121" s="34" t="s">
        <v>55</v>
      </c>
      <c r="AT121" s="33"/>
      <c r="AU121" s="33"/>
      <c r="AV121" s="33" t="s">
        <v>67</v>
      </c>
      <c r="AW121" s="35">
        <v>7.5462962962962966E-3</v>
      </c>
      <c r="AX121" s="33">
        <v>15485</v>
      </c>
      <c r="AY121" s="33">
        <v>3325</v>
      </c>
      <c r="AZ121" s="33">
        <v>0.78522999999999998</v>
      </c>
      <c r="BA121" s="33">
        <v>0</v>
      </c>
      <c r="BB121" s="33">
        <v>0</v>
      </c>
      <c r="BC121" s="33">
        <v>0</v>
      </c>
      <c r="BD121" s="33">
        <v>0</v>
      </c>
      <c r="BE121" s="33">
        <v>0</v>
      </c>
      <c r="BF121" s="33">
        <v>0</v>
      </c>
      <c r="BG121" s="33" t="s">
        <v>151</v>
      </c>
      <c r="BH121" s="33" t="s">
        <v>150</v>
      </c>
      <c r="BI121" s="33" t="s">
        <v>511</v>
      </c>
      <c r="BJ121" s="33" t="s">
        <v>512</v>
      </c>
      <c r="BL121" s="33" t="s">
        <v>504</v>
      </c>
      <c r="BM121" s="34" t="s">
        <v>55</v>
      </c>
      <c r="BN121" s="34" t="s">
        <v>33</v>
      </c>
      <c r="BO121" s="33"/>
      <c r="BP121" s="33"/>
      <c r="BQ121" s="33" t="s">
        <v>67</v>
      </c>
      <c r="BR121" s="35">
        <v>2.8472222222222219E-3</v>
      </c>
      <c r="BS121" s="33">
        <v>5740</v>
      </c>
      <c r="BT121" s="33">
        <v>2443</v>
      </c>
      <c r="BU121" s="33">
        <v>0.57428999999999997</v>
      </c>
      <c r="BV121" s="33">
        <v>0</v>
      </c>
      <c r="BW121" s="33">
        <v>0</v>
      </c>
      <c r="BX121" s="33">
        <v>0</v>
      </c>
      <c r="BY121" s="33">
        <v>0</v>
      </c>
      <c r="BZ121" s="33">
        <v>0</v>
      </c>
      <c r="CA121" s="33">
        <v>0</v>
      </c>
      <c r="CB121" s="33" t="s">
        <v>151</v>
      </c>
      <c r="CC121" s="33" t="s">
        <v>150</v>
      </c>
      <c r="CD121" s="33" t="s">
        <v>505</v>
      </c>
      <c r="CE121" s="33" t="s">
        <v>506</v>
      </c>
    </row>
    <row r="122" spans="1:83" ht="30" hidden="1" x14ac:dyDescent="0.25">
      <c r="A122" s="30" t="s">
        <v>302</v>
      </c>
      <c r="B122" s="59" t="s">
        <v>47</v>
      </c>
      <c r="C122" s="59" t="s">
        <v>148</v>
      </c>
      <c r="D122" s="30" t="s">
        <v>303</v>
      </c>
      <c r="E122" s="30"/>
      <c r="F122" s="30" t="s">
        <v>23</v>
      </c>
      <c r="G122" s="82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 t="s">
        <v>151</v>
      </c>
      <c r="R122" s="30" t="s">
        <v>150</v>
      </c>
      <c r="S122" s="30" t="s">
        <v>304</v>
      </c>
      <c r="T122" s="30" t="s">
        <v>305</v>
      </c>
      <c r="V122" s="30" t="s">
        <v>306</v>
      </c>
      <c r="W122" s="31" t="s">
        <v>55</v>
      </c>
      <c r="X122" s="31" t="s">
        <v>148</v>
      </c>
      <c r="Y122" s="30"/>
      <c r="Z122" s="30"/>
      <c r="AA122" s="30" t="s">
        <v>23</v>
      </c>
      <c r="AB122" s="32">
        <v>1.0462962962962964E-2</v>
      </c>
      <c r="AC122" s="30">
        <v>28027</v>
      </c>
      <c r="AD122" s="30">
        <v>22782</v>
      </c>
      <c r="AE122" s="30">
        <v>0.18712999999999999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 t="s">
        <v>150</v>
      </c>
      <c r="AM122" s="30" t="s">
        <v>151</v>
      </c>
      <c r="AN122" s="30" t="s">
        <v>307</v>
      </c>
      <c r="AO122" s="30" t="s">
        <v>308</v>
      </c>
      <c r="AQ122" s="30" t="s">
        <v>293</v>
      </c>
      <c r="AR122" s="31" t="s">
        <v>39</v>
      </c>
      <c r="AS122" s="31" t="s">
        <v>148</v>
      </c>
      <c r="AT122" s="30"/>
      <c r="AU122" s="30"/>
      <c r="AV122" s="30" t="s">
        <v>23</v>
      </c>
      <c r="AW122" s="32">
        <v>6.6666666666666671E-3</v>
      </c>
      <c r="AX122" s="30">
        <v>18747</v>
      </c>
      <c r="AY122" s="30">
        <v>5261</v>
      </c>
      <c r="AZ122" s="30">
        <v>0.71933000000000002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30">
        <v>0</v>
      </c>
      <c r="BG122" s="30" t="s">
        <v>151</v>
      </c>
      <c r="BH122" s="30" t="s">
        <v>150</v>
      </c>
      <c r="BI122" s="30" t="s">
        <v>294</v>
      </c>
      <c r="BJ122" s="30" t="s">
        <v>295</v>
      </c>
      <c r="BL122" s="30" t="s">
        <v>287</v>
      </c>
      <c r="BM122" s="31" t="s">
        <v>33</v>
      </c>
      <c r="BN122" s="31" t="s">
        <v>148</v>
      </c>
      <c r="BO122" s="30"/>
      <c r="BP122" s="30"/>
      <c r="BQ122" s="30" t="s">
        <v>23</v>
      </c>
      <c r="BR122" s="32">
        <v>1.0219907407407408E-2</v>
      </c>
      <c r="BS122" s="30">
        <v>33772</v>
      </c>
      <c r="BT122" s="30">
        <v>10977</v>
      </c>
      <c r="BU122" s="30">
        <v>0.67495000000000005</v>
      </c>
      <c r="BV122" s="30">
        <v>0</v>
      </c>
      <c r="BW122" s="30">
        <v>0</v>
      </c>
      <c r="BX122" s="30">
        <v>0</v>
      </c>
      <c r="BY122" s="30">
        <v>0</v>
      </c>
      <c r="BZ122" s="30">
        <v>0</v>
      </c>
      <c r="CA122" s="30">
        <v>0</v>
      </c>
      <c r="CB122" s="30" t="s">
        <v>151</v>
      </c>
      <c r="CC122" s="30" t="s">
        <v>150</v>
      </c>
      <c r="CD122" s="30" t="s">
        <v>288</v>
      </c>
      <c r="CE122" s="30" t="s">
        <v>289</v>
      </c>
    </row>
    <row r="123" spans="1:83" ht="21" hidden="1" x14ac:dyDescent="0.25">
      <c r="A123" s="33" t="s">
        <v>306</v>
      </c>
      <c r="B123" s="58" t="s">
        <v>55</v>
      </c>
      <c r="C123" s="58" t="s">
        <v>148</v>
      </c>
      <c r="D123" s="33"/>
      <c r="E123" s="33"/>
      <c r="F123" s="33" t="s">
        <v>23</v>
      </c>
      <c r="G123" s="83">
        <v>1.0462962962962964E-2</v>
      </c>
      <c r="H123" s="33">
        <v>28027</v>
      </c>
      <c r="I123" s="33">
        <v>22782</v>
      </c>
      <c r="J123" s="33">
        <v>0.18712999999999999</v>
      </c>
      <c r="K123" s="33">
        <v>0</v>
      </c>
      <c r="L123" s="33">
        <v>0</v>
      </c>
      <c r="M123" s="33">
        <v>0</v>
      </c>
      <c r="N123" s="33">
        <v>0</v>
      </c>
      <c r="O123" s="33">
        <v>0</v>
      </c>
      <c r="P123" s="33">
        <v>0</v>
      </c>
      <c r="Q123" s="33" t="s">
        <v>150</v>
      </c>
      <c r="R123" s="33" t="s">
        <v>151</v>
      </c>
      <c r="S123" s="33" t="s">
        <v>307</v>
      </c>
      <c r="T123" s="33" t="s">
        <v>308</v>
      </c>
      <c r="V123" s="33" t="s">
        <v>522</v>
      </c>
      <c r="W123" s="34" t="s">
        <v>55</v>
      </c>
      <c r="X123" s="34" t="s">
        <v>25</v>
      </c>
      <c r="Y123" s="33"/>
      <c r="Z123" s="33"/>
      <c r="AA123" s="33" t="s">
        <v>23</v>
      </c>
      <c r="AB123" s="35">
        <v>2.5810185185185185E-3</v>
      </c>
      <c r="AC123" s="33">
        <v>5408</v>
      </c>
      <c r="AD123" s="33">
        <v>1839</v>
      </c>
      <c r="AE123" s="33">
        <v>0.65983000000000003</v>
      </c>
      <c r="AF123" s="33">
        <v>0</v>
      </c>
      <c r="AG123" s="33">
        <v>0</v>
      </c>
      <c r="AH123" s="33">
        <v>0</v>
      </c>
      <c r="AI123" s="33">
        <v>0</v>
      </c>
      <c r="AJ123" s="33">
        <v>0</v>
      </c>
      <c r="AK123" s="33">
        <v>0</v>
      </c>
      <c r="AL123" s="33" t="s">
        <v>151</v>
      </c>
      <c r="AM123" s="33" t="s">
        <v>150</v>
      </c>
      <c r="AN123" s="33" t="s">
        <v>523</v>
      </c>
      <c r="AO123" s="33" t="s">
        <v>524</v>
      </c>
      <c r="AQ123" s="33" t="s">
        <v>711</v>
      </c>
      <c r="AR123" s="34" t="s">
        <v>39</v>
      </c>
      <c r="AS123" s="34" t="s">
        <v>25</v>
      </c>
      <c r="AT123" s="33"/>
      <c r="AU123" s="33"/>
      <c r="AV123" s="33" t="s">
        <v>23</v>
      </c>
      <c r="AW123" s="35">
        <v>6.7708333333333336E-3</v>
      </c>
      <c r="AX123" s="33">
        <v>24389</v>
      </c>
      <c r="AY123" s="33">
        <v>6569</v>
      </c>
      <c r="AZ123" s="33">
        <v>0.73063</v>
      </c>
      <c r="BA123" s="33">
        <v>0</v>
      </c>
      <c r="BB123" s="33">
        <v>0</v>
      </c>
      <c r="BC123" s="33">
        <v>0</v>
      </c>
      <c r="BD123" s="33">
        <v>0</v>
      </c>
      <c r="BE123" s="33">
        <v>0</v>
      </c>
      <c r="BF123" s="33">
        <v>0</v>
      </c>
      <c r="BG123" s="33" t="s">
        <v>151</v>
      </c>
      <c r="BH123" s="33" t="s">
        <v>150</v>
      </c>
      <c r="BI123" s="33" t="s">
        <v>712</v>
      </c>
      <c r="BJ123" s="33" t="s">
        <v>713</v>
      </c>
      <c r="BL123" s="33" t="s">
        <v>870</v>
      </c>
      <c r="BM123" s="34" t="s">
        <v>33</v>
      </c>
      <c r="BN123" s="34" t="s">
        <v>25</v>
      </c>
      <c r="BO123" s="33"/>
      <c r="BP123" s="33"/>
      <c r="BQ123" s="33" t="s">
        <v>23</v>
      </c>
      <c r="BR123" s="35">
        <v>8.9699074074074073E-3</v>
      </c>
      <c r="BS123" s="33">
        <v>48617</v>
      </c>
      <c r="BT123" s="33">
        <v>24302</v>
      </c>
      <c r="BU123" s="33">
        <v>0.50012000000000001</v>
      </c>
      <c r="BV123" s="33">
        <v>0</v>
      </c>
      <c r="BW123" s="33">
        <v>0</v>
      </c>
      <c r="BX123" s="33">
        <v>0</v>
      </c>
      <c r="BY123" s="33">
        <v>0</v>
      </c>
      <c r="BZ123" s="33">
        <v>0</v>
      </c>
      <c r="CA123" s="33">
        <v>0</v>
      </c>
      <c r="CB123" s="33" t="s">
        <v>151</v>
      </c>
      <c r="CC123" s="33" t="s">
        <v>150</v>
      </c>
      <c r="CD123" s="33" t="s">
        <v>871</v>
      </c>
      <c r="CE123" s="33" t="s">
        <v>872</v>
      </c>
    </row>
    <row r="124" spans="1:83" ht="21" hidden="1" x14ac:dyDescent="0.25">
      <c r="A124" s="30" t="s">
        <v>309</v>
      </c>
      <c r="B124" s="57" t="s">
        <v>25</v>
      </c>
      <c r="C124" s="57" t="s">
        <v>148</v>
      </c>
      <c r="D124" s="30"/>
      <c r="E124" s="30"/>
      <c r="F124" s="30" t="s">
        <v>66</v>
      </c>
      <c r="G124" s="82">
        <v>5.4166666666666669E-3</v>
      </c>
      <c r="H124" s="30">
        <v>12848</v>
      </c>
      <c r="I124" s="30">
        <v>4181</v>
      </c>
      <c r="J124" s="30">
        <v>0.67452999999999996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 t="s">
        <v>150</v>
      </c>
      <c r="R124" s="30" t="s">
        <v>151</v>
      </c>
      <c r="S124" s="30" t="s">
        <v>310</v>
      </c>
      <c r="T124" s="30" t="s">
        <v>311</v>
      </c>
      <c r="V124" s="30" t="s">
        <v>525</v>
      </c>
      <c r="W124" s="31" t="s">
        <v>55</v>
      </c>
      <c r="X124" s="31" t="s">
        <v>27</v>
      </c>
      <c r="Y124" s="30"/>
      <c r="Z124" s="30"/>
      <c r="AA124" s="30" t="s">
        <v>23</v>
      </c>
      <c r="AB124" s="32">
        <v>2.8472222222222219E-3</v>
      </c>
      <c r="AC124" s="30">
        <v>5223</v>
      </c>
      <c r="AD124" s="30">
        <v>2494</v>
      </c>
      <c r="AE124" s="30">
        <v>0.52239999999999998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 t="s">
        <v>151</v>
      </c>
      <c r="AM124" s="30" t="s">
        <v>150</v>
      </c>
      <c r="AN124" s="30" t="s">
        <v>526</v>
      </c>
      <c r="AO124" s="30" t="s">
        <v>527</v>
      </c>
      <c r="AQ124" s="30" t="s">
        <v>714</v>
      </c>
      <c r="AR124" s="31" t="s">
        <v>39</v>
      </c>
      <c r="AS124" s="31" t="s">
        <v>27</v>
      </c>
      <c r="AT124" s="30"/>
      <c r="AU124" s="30"/>
      <c r="AV124" s="30" t="s">
        <v>23</v>
      </c>
      <c r="AW124" s="32">
        <v>1.6354166666666666E-2</v>
      </c>
      <c r="AX124" s="30">
        <v>104649</v>
      </c>
      <c r="AY124" s="30">
        <v>42944</v>
      </c>
      <c r="AZ124" s="30">
        <v>0.58962999999999999</v>
      </c>
      <c r="BA124" s="30">
        <v>1</v>
      </c>
      <c r="BB124" s="30">
        <v>0</v>
      </c>
      <c r="BC124" s="30">
        <v>0</v>
      </c>
      <c r="BD124" s="30">
        <v>0</v>
      </c>
      <c r="BE124" s="30">
        <v>0</v>
      </c>
      <c r="BF124" s="30">
        <v>0</v>
      </c>
      <c r="BG124" s="30" t="s">
        <v>151</v>
      </c>
      <c r="BH124" s="30" t="s">
        <v>150</v>
      </c>
      <c r="BI124" s="30" t="s">
        <v>715</v>
      </c>
      <c r="BJ124" s="30" t="s">
        <v>716</v>
      </c>
      <c r="BL124" s="30" t="s">
        <v>873</v>
      </c>
      <c r="BM124" s="31" t="s">
        <v>33</v>
      </c>
      <c r="BN124" s="31" t="s">
        <v>27</v>
      </c>
      <c r="BO124" s="30"/>
      <c r="BP124" s="30"/>
      <c r="BQ124" s="30" t="s">
        <v>23</v>
      </c>
      <c r="BR124" s="32">
        <v>1.0462962962962964E-2</v>
      </c>
      <c r="BS124" s="30">
        <v>39891</v>
      </c>
      <c r="BT124" s="30">
        <v>12072</v>
      </c>
      <c r="BU124" s="30">
        <v>0.69735999999999998</v>
      </c>
      <c r="BV124" s="30">
        <v>0</v>
      </c>
      <c r="BW124" s="30">
        <v>0</v>
      </c>
      <c r="BX124" s="30">
        <v>0</v>
      </c>
      <c r="BY124" s="30">
        <v>0</v>
      </c>
      <c r="BZ124" s="30">
        <v>0</v>
      </c>
      <c r="CA124" s="30">
        <v>0</v>
      </c>
      <c r="CB124" s="30" t="s">
        <v>151</v>
      </c>
      <c r="CC124" s="30" t="s">
        <v>150</v>
      </c>
      <c r="CD124" s="30" t="s">
        <v>874</v>
      </c>
      <c r="CE124" s="30" t="s">
        <v>875</v>
      </c>
    </row>
    <row r="125" spans="1:83" ht="21" hidden="1" x14ac:dyDescent="0.25">
      <c r="A125" s="33" t="s">
        <v>312</v>
      </c>
      <c r="B125" s="58" t="s">
        <v>27</v>
      </c>
      <c r="C125" s="58" t="s">
        <v>148</v>
      </c>
      <c r="D125" s="33"/>
      <c r="E125" s="33"/>
      <c r="F125" s="33" t="s">
        <v>66</v>
      </c>
      <c r="G125" s="83">
        <v>5.4861111111111117E-3</v>
      </c>
      <c r="H125" s="33">
        <v>15777</v>
      </c>
      <c r="I125" s="33">
        <v>7707</v>
      </c>
      <c r="J125" s="33">
        <v>0.51146999999999998</v>
      </c>
      <c r="K125" s="33">
        <v>1</v>
      </c>
      <c r="L125" s="33">
        <v>0</v>
      </c>
      <c r="M125" s="33">
        <v>0</v>
      </c>
      <c r="N125" s="33">
        <v>0</v>
      </c>
      <c r="O125" s="33">
        <v>0</v>
      </c>
      <c r="P125" s="33">
        <v>0</v>
      </c>
      <c r="Q125" s="33" t="s">
        <v>150</v>
      </c>
      <c r="R125" s="33" t="s">
        <v>151</v>
      </c>
      <c r="S125" s="33" t="s">
        <v>313</v>
      </c>
      <c r="T125" s="33" t="s">
        <v>314</v>
      </c>
      <c r="V125" s="33" t="s">
        <v>528</v>
      </c>
      <c r="W125" s="34" t="s">
        <v>55</v>
      </c>
      <c r="X125" s="34" t="s">
        <v>33</v>
      </c>
      <c r="Y125" s="33"/>
      <c r="Z125" s="33"/>
      <c r="AA125" s="33" t="s">
        <v>23</v>
      </c>
      <c r="AB125" s="35">
        <v>3.1365740740740742E-3</v>
      </c>
      <c r="AC125" s="33">
        <v>6051</v>
      </c>
      <c r="AD125" s="33">
        <v>2786</v>
      </c>
      <c r="AE125" s="33">
        <v>0.53949000000000003</v>
      </c>
      <c r="AF125" s="33">
        <v>0</v>
      </c>
      <c r="AG125" s="33">
        <v>0</v>
      </c>
      <c r="AH125" s="33">
        <v>0</v>
      </c>
      <c r="AI125" s="33">
        <v>0</v>
      </c>
      <c r="AJ125" s="33">
        <v>0</v>
      </c>
      <c r="AK125" s="33">
        <v>0</v>
      </c>
      <c r="AL125" s="33" t="s">
        <v>151</v>
      </c>
      <c r="AM125" s="33" t="s">
        <v>150</v>
      </c>
      <c r="AN125" s="33" t="s">
        <v>529</v>
      </c>
      <c r="AO125" s="33" t="s">
        <v>530</v>
      </c>
      <c r="AQ125" s="33" t="s">
        <v>717</v>
      </c>
      <c r="AR125" s="34" t="s">
        <v>39</v>
      </c>
      <c r="AS125" s="34" t="s">
        <v>33</v>
      </c>
      <c r="AT125" s="33"/>
      <c r="AU125" s="33"/>
      <c r="AV125" s="33" t="s">
        <v>23</v>
      </c>
      <c r="AW125" s="35">
        <v>8.5416666666666679E-3</v>
      </c>
      <c r="AX125" s="33">
        <v>34638</v>
      </c>
      <c r="AY125" s="33">
        <v>12294</v>
      </c>
      <c r="AZ125" s="33">
        <v>0.64505000000000001</v>
      </c>
      <c r="BA125" s="33">
        <v>0</v>
      </c>
      <c r="BB125" s="33">
        <v>0</v>
      </c>
      <c r="BC125" s="33">
        <v>0</v>
      </c>
      <c r="BD125" s="33">
        <v>0</v>
      </c>
      <c r="BE125" s="33">
        <v>0</v>
      </c>
      <c r="BF125" s="33">
        <v>0</v>
      </c>
      <c r="BG125" s="33" t="s">
        <v>150</v>
      </c>
      <c r="BH125" s="33" t="s">
        <v>151</v>
      </c>
      <c r="BI125" s="33" t="s">
        <v>718</v>
      </c>
      <c r="BJ125" s="33" t="s">
        <v>719</v>
      </c>
      <c r="BL125" s="33" t="s">
        <v>876</v>
      </c>
      <c r="BM125" s="34" t="s">
        <v>33</v>
      </c>
      <c r="BN125" s="34" t="s">
        <v>37</v>
      </c>
      <c r="BO125" s="33"/>
      <c r="BP125" s="33"/>
      <c r="BQ125" s="33" t="s">
        <v>23</v>
      </c>
      <c r="BR125" s="35">
        <v>4.1331018518518517E-2</v>
      </c>
      <c r="BS125" s="33">
        <v>91908</v>
      </c>
      <c r="BT125" s="33">
        <v>45266</v>
      </c>
      <c r="BU125" s="33">
        <v>0.50748000000000004</v>
      </c>
      <c r="BV125" s="33">
        <v>0</v>
      </c>
      <c r="BW125" s="33">
        <v>0</v>
      </c>
      <c r="BX125" s="33">
        <v>0</v>
      </c>
      <c r="BY125" s="33">
        <v>1</v>
      </c>
      <c r="BZ125" s="33">
        <v>0</v>
      </c>
      <c r="CA125" s="33">
        <v>0</v>
      </c>
      <c r="CB125" s="33" t="s">
        <v>150</v>
      </c>
      <c r="CC125" s="33" t="s">
        <v>151</v>
      </c>
      <c r="CD125" s="33" t="s">
        <v>877</v>
      </c>
      <c r="CE125" s="33" t="s">
        <v>878</v>
      </c>
    </row>
    <row r="126" spans="1:83" ht="21" x14ac:dyDescent="0.25">
      <c r="A126" s="30" t="s">
        <v>315</v>
      </c>
      <c r="B126" s="57" t="s">
        <v>33</v>
      </c>
      <c r="C126" s="57" t="s">
        <v>148</v>
      </c>
      <c r="D126" s="30"/>
      <c r="E126" s="30"/>
      <c r="F126" s="30" t="s">
        <v>66</v>
      </c>
      <c r="G126" s="82">
        <v>1.0104166666666668E-2</v>
      </c>
      <c r="H126" s="30">
        <v>29832</v>
      </c>
      <c r="I126" s="30">
        <v>6875</v>
      </c>
      <c r="J126" s="30">
        <v>0.76951999999999998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 t="s">
        <v>150</v>
      </c>
      <c r="R126" s="30" t="s">
        <v>151</v>
      </c>
      <c r="S126" s="30" t="s">
        <v>316</v>
      </c>
      <c r="T126" s="30" t="s">
        <v>317</v>
      </c>
      <c r="V126" s="30" t="s">
        <v>531</v>
      </c>
      <c r="W126" s="31" t="s">
        <v>55</v>
      </c>
      <c r="X126" s="31" t="s">
        <v>37</v>
      </c>
      <c r="Y126" s="30"/>
      <c r="Z126" s="30"/>
      <c r="AA126" s="30" t="s">
        <v>23</v>
      </c>
      <c r="AB126" s="32">
        <v>2.9976851851851848E-3</v>
      </c>
      <c r="AC126" s="30">
        <v>4762</v>
      </c>
      <c r="AD126" s="30">
        <v>2103</v>
      </c>
      <c r="AE126" s="30">
        <v>0.55825999999999998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0" t="s">
        <v>150</v>
      </c>
      <c r="AM126" s="30" t="s">
        <v>151</v>
      </c>
      <c r="AN126" s="30" t="s">
        <v>532</v>
      </c>
      <c r="AO126" s="30" t="s">
        <v>533</v>
      </c>
      <c r="AQ126" s="30" t="s">
        <v>720</v>
      </c>
      <c r="AR126" s="31" t="s">
        <v>39</v>
      </c>
      <c r="AS126" s="31" t="s">
        <v>37</v>
      </c>
      <c r="AT126" s="30"/>
      <c r="AU126" s="30"/>
      <c r="AV126" s="30" t="s">
        <v>23</v>
      </c>
      <c r="AW126" s="32">
        <v>1.4768518518518519E-2</v>
      </c>
      <c r="AX126" s="30">
        <v>118919</v>
      </c>
      <c r="AY126" s="30">
        <v>39756</v>
      </c>
      <c r="AZ126" s="30">
        <v>0.66568000000000005</v>
      </c>
      <c r="BA126" s="30">
        <v>3</v>
      </c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 t="s">
        <v>151</v>
      </c>
      <c r="BH126" s="30" t="s">
        <v>150</v>
      </c>
      <c r="BI126" s="30" t="s">
        <v>721</v>
      </c>
      <c r="BJ126" s="30" t="s">
        <v>722</v>
      </c>
      <c r="BL126" s="30" t="s">
        <v>717</v>
      </c>
      <c r="BM126" s="31" t="s">
        <v>39</v>
      </c>
      <c r="BN126" s="31" t="s">
        <v>33</v>
      </c>
      <c r="BO126" s="30"/>
      <c r="BP126" s="30"/>
      <c r="BQ126" s="30" t="s">
        <v>23</v>
      </c>
      <c r="BR126" s="32">
        <v>8.5416666666666679E-3</v>
      </c>
      <c r="BS126" s="30">
        <v>34638</v>
      </c>
      <c r="BT126" s="30">
        <v>12294</v>
      </c>
      <c r="BU126" s="30">
        <v>0.64505000000000001</v>
      </c>
      <c r="BV126" s="30">
        <v>0</v>
      </c>
      <c r="BW126" s="30">
        <v>0</v>
      </c>
      <c r="BX126" s="30">
        <v>0</v>
      </c>
      <c r="BY126" s="30">
        <v>0</v>
      </c>
      <c r="BZ126" s="30">
        <v>0</v>
      </c>
      <c r="CA126" s="30">
        <v>0</v>
      </c>
      <c r="CB126" s="30" t="s">
        <v>150</v>
      </c>
      <c r="CC126" s="30" t="s">
        <v>151</v>
      </c>
      <c r="CD126" s="30" t="s">
        <v>718</v>
      </c>
      <c r="CE126" s="30" t="s">
        <v>719</v>
      </c>
    </row>
    <row r="127" spans="1:83" ht="21" hidden="1" x14ac:dyDescent="0.25">
      <c r="A127" s="33" t="s">
        <v>318</v>
      </c>
      <c r="B127" s="58" t="s">
        <v>37</v>
      </c>
      <c r="C127" s="58" t="s">
        <v>148</v>
      </c>
      <c r="D127" s="33"/>
      <c r="E127" s="33"/>
      <c r="F127" s="33" t="s">
        <v>66</v>
      </c>
      <c r="G127" s="83">
        <v>5.5902777777777782E-3</v>
      </c>
      <c r="H127" s="33">
        <v>12801</v>
      </c>
      <c r="I127" s="33">
        <v>4571</v>
      </c>
      <c r="J127" s="33">
        <v>0.64287000000000005</v>
      </c>
      <c r="K127" s="33">
        <v>0</v>
      </c>
      <c r="L127" s="33">
        <v>0</v>
      </c>
      <c r="M127" s="33">
        <v>0</v>
      </c>
      <c r="N127" s="33">
        <v>0</v>
      </c>
      <c r="O127" s="33">
        <v>0</v>
      </c>
      <c r="P127" s="33">
        <v>0</v>
      </c>
      <c r="Q127" s="33" t="s">
        <v>150</v>
      </c>
      <c r="R127" s="33" t="s">
        <v>151</v>
      </c>
      <c r="S127" s="33" t="s">
        <v>319</v>
      </c>
      <c r="T127" s="33" t="s">
        <v>320</v>
      </c>
      <c r="V127" s="33" t="s">
        <v>534</v>
      </c>
      <c r="W127" s="34" t="s">
        <v>39</v>
      </c>
      <c r="X127" s="34" t="s">
        <v>55</v>
      </c>
      <c r="Y127" s="33"/>
      <c r="Z127" s="33"/>
      <c r="AA127" s="33" t="s">
        <v>23</v>
      </c>
      <c r="AB127" s="35">
        <v>7.9166666666666673E-3</v>
      </c>
      <c r="AC127" s="33">
        <v>14879</v>
      </c>
      <c r="AD127" s="33">
        <v>2577</v>
      </c>
      <c r="AE127" s="33">
        <v>0.82674999999999998</v>
      </c>
      <c r="AF127" s="33">
        <v>0</v>
      </c>
      <c r="AG127" s="33">
        <v>0</v>
      </c>
      <c r="AH127" s="33">
        <v>0</v>
      </c>
      <c r="AI127" s="33">
        <v>0</v>
      </c>
      <c r="AJ127" s="33">
        <v>0</v>
      </c>
      <c r="AK127" s="33">
        <v>0</v>
      </c>
      <c r="AL127" s="33" t="s">
        <v>150</v>
      </c>
      <c r="AM127" s="33" t="s">
        <v>151</v>
      </c>
      <c r="AN127" s="33" t="s">
        <v>535</v>
      </c>
      <c r="AO127" s="33" t="s">
        <v>536</v>
      </c>
      <c r="AQ127" s="33" t="s">
        <v>723</v>
      </c>
      <c r="AR127" s="34" t="s">
        <v>39</v>
      </c>
      <c r="AS127" s="34" t="s">
        <v>40</v>
      </c>
      <c r="AT127" s="33"/>
      <c r="AU127" s="33"/>
      <c r="AV127" s="33" t="s">
        <v>23</v>
      </c>
      <c r="AW127" s="35">
        <v>1.0717592592592593E-2</v>
      </c>
      <c r="AX127" s="33">
        <v>59605</v>
      </c>
      <c r="AY127" s="33">
        <v>22472</v>
      </c>
      <c r="AZ127" s="33">
        <v>0.62297000000000002</v>
      </c>
      <c r="BA127" s="33">
        <v>0</v>
      </c>
      <c r="BB127" s="33">
        <v>0</v>
      </c>
      <c r="BC127" s="33">
        <v>0</v>
      </c>
      <c r="BD127" s="33">
        <v>0</v>
      </c>
      <c r="BE127" s="33">
        <v>0</v>
      </c>
      <c r="BF127" s="33">
        <v>0</v>
      </c>
      <c r="BG127" s="33" t="s">
        <v>150</v>
      </c>
      <c r="BH127" s="33" t="s">
        <v>151</v>
      </c>
      <c r="BI127" s="33" t="s">
        <v>724</v>
      </c>
      <c r="BJ127" s="33" t="s">
        <v>725</v>
      </c>
      <c r="BL127" s="33" t="s">
        <v>879</v>
      </c>
      <c r="BM127" s="34" t="s">
        <v>33</v>
      </c>
      <c r="BN127" s="34" t="s">
        <v>40</v>
      </c>
      <c r="BO127" s="33"/>
      <c r="BP127" s="33"/>
      <c r="BQ127" s="33" t="s">
        <v>23</v>
      </c>
      <c r="BR127" s="35">
        <v>9.5023148148148159E-3</v>
      </c>
      <c r="BS127" s="33">
        <v>58157</v>
      </c>
      <c r="BT127" s="33">
        <v>32818</v>
      </c>
      <c r="BU127" s="33">
        <v>0.43569000000000002</v>
      </c>
      <c r="BV127" s="33">
        <v>0</v>
      </c>
      <c r="BW127" s="33">
        <v>0</v>
      </c>
      <c r="BX127" s="33">
        <v>0</v>
      </c>
      <c r="BY127" s="33">
        <v>0</v>
      </c>
      <c r="BZ127" s="33">
        <v>0</v>
      </c>
      <c r="CA127" s="33">
        <v>0</v>
      </c>
      <c r="CB127" s="33" t="s">
        <v>150</v>
      </c>
      <c r="CC127" s="33" t="s">
        <v>151</v>
      </c>
      <c r="CD127" s="33" t="s">
        <v>880</v>
      </c>
      <c r="CE127" s="33" t="s">
        <v>881</v>
      </c>
    </row>
    <row r="128" spans="1:83" ht="21" hidden="1" x14ac:dyDescent="0.25">
      <c r="A128" s="30" t="s">
        <v>321</v>
      </c>
      <c r="B128" s="57" t="s">
        <v>39</v>
      </c>
      <c r="C128" s="57" t="s">
        <v>148</v>
      </c>
      <c r="D128" s="30"/>
      <c r="E128" s="30"/>
      <c r="F128" s="30" t="s">
        <v>66</v>
      </c>
      <c r="G128" s="82">
        <v>4.7222222222222223E-3</v>
      </c>
      <c r="H128" s="30">
        <v>10841</v>
      </c>
      <c r="I128" s="30">
        <v>2787</v>
      </c>
      <c r="J128" s="30">
        <v>0.74285000000000001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 t="s">
        <v>150</v>
      </c>
      <c r="R128" s="30" t="s">
        <v>151</v>
      </c>
      <c r="S128" s="30" t="s">
        <v>322</v>
      </c>
      <c r="T128" s="30" t="s">
        <v>323</v>
      </c>
      <c r="V128" s="30" t="s">
        <v>537</v>
      </c>
      <c r="W128" s="31" t="s">
        <v>40</v>
      </c>
      <c r="X128" s="31" t="s">
        <v>55</v>
      </c>
      <c r="Y128" s="30"/>
      <c r="Z128" s="30"/>
      <c r="AA128" s="30" t="s">
        <v>23</v>
      </c>
      <c r="AB128" s="32">
        <v>7.3611111111111108E-3</v>
      </c>
      <c r="AC128" s="30">
        <v>21886</v>
      </c>
      <c r="AD128" s="30">
        <v>3993</v>
      </c>
      <c r="AE128" s="30">
        <v>0.81752000000000002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 t="s">
        <v>150</v>
      </c>
      <c r="AM128" s="30" t="s">
        <v>151</v>
      </c>
      <c r="AN128" s="30" t="s">
        <v>538</v>
      </c>
      <c r="AO128" s="30" t="s">
        <v>539</v>
      </c>
      <c r="AQ128" s="30" t="s">
        <v>726</v>
      </c>
      <c r="AR128" s="31" t="s">
        <v>39</v>
      </c>
      <c r="AS128" s="31" t="s">
        <v>42</v>
      </c>
      <c r="AT128" s="30"/>
      <c r="AU128" s="30"/>
      <c r="AV128" s="30" t="s">
        <v>23</v>
      </c>
      <c r="AW128" s="32">
        <v>6.7129629629629622E-3</v>
      </c>
      <c r="AX128" s="30">
        <v>23731</v>
      </c>
      <c r="AY128" s="30">
        <v>6115</v>
      </c>
      <c r="AZ128" s="30">
        <v>0.74229000000000001</v>
      </c>
      <c r="BA128" s="30">
        <v>0</v>
      </c>
      <c r="BB128" s="30">
        <v>0</v>
      </c>
      <c r="BC128" s="30">
        <v>0</v>
      </c>
      <c r="BD128" s="30">
        <v>0</v>
      </c>
      <c r="BE128" s="30">
        <v>0</v>
      </c>
      <c r="BF128" s="30">
        <v>0</v>
      </c>
      <c r="BG128" s="30" t="s">
        <v>151</v>
      </c>
      <c r="BH128" s="30" t="s">
        <v>150</v>
      </c>
      <c r="BI128" s="30" t="s">
        <v>727</v>
      </c>
      <c r="BJ128" s="30" t="s">
        <v>728</v>
      </c>
      <c r="BL128" s="30" t="s">
        <v>882</v>
      </c>
      <c r="BM128" s="31" t="s">
        <v>33</v>
      </c>
      <c r="BN128" s="31" t="s">
        <v>42</v>
      </c>
      <c r="BO128" s="30"/>
      <c r="BP128" s="30"/>
      <c r="BQ128" s="30" t="s">
        <v>23</v>
      </c>
      <c r="BR128" s="32">
        <v>7.1990740740740739E-3</v>
      </c>
      <c r="BS128" s="30">
        <v>24065</v>
      </c>
      <c r="BT128" s="30">
        <v>8092</v>
      </c>
      <c r="BU128" s="30">
        <v>0.66371999999999998</v>
      </c>
      <c r="BV128" s="30">
        <v>0</v>
      </c>
      <c r="BW128" s="30">
        <v>0</v>
      </c>
      <c r="BX128" s="30">
        <v>0</v>
      </c>
      <c r="BY128" s="30">
        <v>0</v>
      </c>
      <c r="BZ128" s="30">
        <v>0</v>
      </c>
      <c r="CA128" s="30">
        <v>0</v>
      </c>
      <c r="CB128" s="30" t="s">
        <v>150</v>
      </c>
      <c r="CC128" s="30" t="s">
        <v>151</v>
      </c>
      <c r="CD128" s="30" t="s">
        <v>883</v>
      </c>
      <c r="CE128" s="30" t="s">
        <v>884</v>
      </c>
    </row>
    <row r="129" spans="1:83" ht="21" x14ac:dyDescent="0.25">
      <c r="A129" s="33" t="s">
        <v>324</v>
      </c>
      <c r="B129" s="58" t="s">
        <v>40</v>
      </c>
      <c r="C129" s="58" t="s">
        <v>148</v>
      </c>
      <c r="D129" s="33"/>
      <c r="E129" s="33"/>
      <c r="F129" s="33" t="s">
        <v>66</v>
      </c>
      <c r="G129" s="83">
        <v>6.9791666666666674E-3</v>
      </c>
      <c r="H129" s="33">
        <v>19947</v>
      </c>
      <c r="I129" s="33">
        <v>7151</v>
      </c>
      <c r="J129" s="33">
        <v>0.64146999999999998</v>
      </c>
      <c r="K129" s="33">
        <v>0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 t="s">
        <v>151</v>
      </c>
      <c r="R129" s="33" t="s">
        <v>150</v>
      </c>
      <c r="S129" s="33" t="s">
        <v>325</v>
      </c>
      <c r="T129" s="33" t="s">
        <v>326</v>
      </c>
      <c r="V129" s="33" t="s">
        <v>540</v>
      </c>
      <c r="W129" s="34" t="s">
        <v>55</v>
      </c>
      <c r="X129" s="34" t="s">
        <v>42</v>
      </c>
      <c r="Y129" s="33"/>
      <c r="Z129" s="33"/>
      <c r="AA129" s="33" t="s">
        <v>23</v>
      </c>
      <c r="AB129" s="35">
        <v>2.5231481481481481E-3</v>
      </c>
      <c r="AC129" s="33">
        <v>4658</v>
      </c>
      <c r="AD129" s="33">
        <v>1974</v>
      </c>
      <c r="AE129" s="33">
        <v>0.57608999999999999</v>
      </c>
      <c r="AF129" s="33">
        <v>0</v>
      </c>
      <c r="AG129" s="33">
        <v>0</v>
      </c>
      <c r="AH129" s="33">
        <v>0</v>
      </c>
      <c r="AI129" s="33">
        <v>0</v>
      </c>
      <c r="AJ129" s="33">
        <v>0</v>
      </c>
      <c r="AK129" s="33">
        <v>0</v>
      </c>
      <c r="AL129" s="33" t="s">
        <v>151</v>
      </c>
      <c r="AM129" s="33" t="s">
        <v>150</v>
      </c>
      <c r="AN129" s="33" t="s">
        <v>541</v>
      </c>
      <c r="AO129" s="33" t="s">
        <v>542</v>
      </c>
      <c r="AQ129" s="33" t="s">
        <v>729</v>
      </c>
      <c r="AR129" s="34" t="s">
        <v>39</v>
      </c>
      <c r="AS129" s="34" t="s">
        <v>47</v>
      </c>
      <c r="AT129" s="33"/>
      <c r="AU129" s="33"/>
      <c r="AV129" s="33" t="s">
        <v>23</v>
      </c>
      <c r="AW129" s="35">
        <v>6.5740740740740733E-3</v>
      </c>
      <c r="AX129" s="33">
        <v>20586</v>
      </c>
      <c r="AY129" s="33">
        <v>6496</v>
      </c>
      <c r="AZ129" s="33">
        <v>0.68440999999999996</v>
      </c>
      <c r="BA129" s="33">
        <v>0</v>
      </c>
      <c r="BB129" s="33">
        <v>0</v>
      </c>
      <c r="BC129" s="33">
        <v>0</v>
      </c>
      <c r="BD129" s="33">
        <v>0</v>
      </c>
      <c r="BE129" s="33">
        <v>0</v>
      </c>
      <c r="BF129" s="33">
        <v>0</v>
      </c>
      <c r="BG129" s="33" t="s">
        <v>150</v>
      </c>
      <c r="BH129" s="33" t="s">
        <v>151</v>
      </c>
      <c r="BI129" s="33" t="s">
        <v>730</v>
      </c>
      <c r="BJ129" s="33" t="s">
        <v>731</v>
      </c>
      <c r="BL129" s="33" t="s">
        <v>885</v>
      </c>
      <c r="BM129" s="34" t="s">
        <v>47</v>
      </c>
      <c r="BN129" s="34" t="s">
        <v>33</v>
      </c>
      <c r="BO129" s="33"/>
      <c r="BP129" s="33"/>
      <c r="BQ129" s="33" t="s">
        <v>23</v>
      </c>
      <c r="BR129" s="35">
        <v>1.1805555555555555E-2</v>
      </c>
      <c r="BS129" s="33">
        <v>28174</v>
      </c>
      <c r="BT129" s="33">
        <v>15850</v>
      </c>
      <c r="BU129" s="33">
        <v>0.43741000000000002</v>
      </c>
      <c r="BV129" s="33">
        <v>0</v>
      </c>
      <c r="BW129" s="33">
        <v>0</v>
      </c>
      <c r="BX129" s="33">
        <v>0</v>
      </c>
      <c r="BY129" s="33">
        <v>0</v>
      </c>
      <c r="BZ129" s="33">
        <v>0</v>
      </c>
      <c r="CA129" s="33">
        <v>0</v>
      </c>
      <c r="CB129" s="33" t="s">
        <v>151</v>
      </c>
      <c r="CC129" s="33" t="s">
        <v>150</v>
      </c>
      <c r="CD129" s="33" t="s">
        <v>886</v>
      </c>
      <c r="CE129" s="33" t="s">
        <v>887</v>
      </c>
    </row>
    <row r="130" spans="1:83" ht="21" x14ac:dyDescent="0.25">
      <c r="A130" s="30" t="s">
        <v>327</v>
      </c>
      <c r="B130" s="57" t="s">
        <v>42</v>
      </c>
      <c r="C130" s="57" t="s">
        <v>148</v>
      </c>
      <c r="D130" s="30"/>
      <c r="E130" s="30"/>
      <c r="F130" s="30" t="s">
        <v>66</v>
      </c>
      <c r="G130" s="82">
        <v>4.1331018518518517E-2</v>
      </c>
      <c r="H130" s="30">
        <v>41380</v>
      </c>
      <c r="I130" s="30">
        <v>22398</v>
      </c>
      <c r="J130" s="30">
        <v>0.45871000000000001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 t="s">
        <v>150</v>
      </c>
      <c r="R130" s="30" t="s">
        <v>151</v>
      </c>
      <c r="S130" s="30" t="s">
        <v>328</v>
      </c>
      <c r="T130" s="30" t="s">
        <v>329</v>
      </c>
      <c r="V130" s="30" t="s">
        <v>543</v>
      </c>
      <c r="W130" s="31" t="s">
        <v>55</v>
      </c>
      <c r="X130" s="31" t="s">
        <v>47</v>
      </c>
      <c r="Y130" s="30"/>
      <c r="Z130" s="30"/>
      <c r="AA130" s="30" t="s">
        <v>23</v>
      </c>
      <c r="AB130" s="32">
        <v>2.3842592592592591E-3</v>
      </c>
      <c r="AC130" s="30">
        <v>3610</v>
      </c>
      <c r="AD130" s="30">
        <v>1185</v>
      </c>
      <c r="AE130" s="30">
        <v>0.67156000000000005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 t="s">
        <v>151</v>
      </c>
      <c r="AM130" s="30" t="s">
        <v>150</v>
      </c>
      <c r="AN130" s="30" t="s">
        <v>544</v>
      </c>
      <c r="AO130" s="30" t="s">
        <v>545</v>
      </c>
      <c r="AQ130" s="30" t="s">
        <v>534</v>
      </c>
      <c r="AR130" s="31" t="s">
        <v>39</v>
      </c>
      <c r="AS130" s="31" t="s">
        <v>55</v>
      </c>
      <c r="AT130" s="30"/>
      <c r="AU130" s="30"/>
      <c r="AV130" s="30" t="s">
        <v>23</v>
      </c>
      <c r="AW130" s="32">
        <v>7.9166666666666673E-3</v>
      </c>
      <c r="AX130" s="30">
        <v>14879</v>
      </c>
      <c r="AY130" s="30">
        <v>2577</v>
      </c>
      <c r="AZ130" s="30">
        <v>0.82674999999999998</v>
      </c>
      <c r="BA130" s="30">
        <v>0</v>
      </c>
      <c r="BB130" s="30">
        <v>0</v>
      </c>
      <c r="BC130" s="30">
        <v>0</v>
      </c>
      <c r="BD130" s="30">
        <v>0</v>
      </c>
      <c r="BE130" s="30">
        <v>0</v>
      </c>
      <c r="BF130" s="30">
        <v>0</v>
      </c>
      <c r="BG130" s="30" t="s">
        <v>150</v>
      </c>
      <c r="BH130" s="30" t="s">
        <v>151</v>
      </c>
      <c r="BI130" s="30" t="s">
        <v>535</v>
      </c>
      <c r="BJ130" s="30" t="s">
        <v>536</v>
      </c>
      <c r="BL130" s="30" t="s">
        <v>528</v>
      </c>
      <c r="BM130" s="31" t="s">
        <v>55</v>
      </c>
      <c r="BN130" s="31" t="s">
        <v>33</v>
      </c>
      <c r="BO130" s="30"/>
      <c r="BP130" s="30"/>
      <c r="BQ130" s="30" t="s">
        <v>23</v>
      </c>
      <c r="BR130" s="32">
        <v>3.1365740740740742E-3</v>
      </c>
      <c r="BS130" s="30">
        <v>6051</v>
      </c>
      <c r="BT130" s="30">
        <v>2786</v>
      </c>
      <c r="BU130" s="30">
        <v>0.53949000000000003</v>
      </c>
      <c r="BV130" s="30">
        <v>0</v>
      </c>
      <c r="BW130" s="30">
        <v>0</v>
      </c>
      <c r="BX130" s="30">
        <v>0</v>
      </c>
      <c r="BY130" s="30">
        <v>0</v>
      </c>
      <c r="BZ130" s="30">
        <v>0</v>
      </c>
      <c r="CA130" s="30">
        <v>0</v>
      </c>
      <c r="CB130" s="30" t="s">
        <v>151</v>
      </c>
      <c r="CC130" s="30" t="s">
        <v>150</v>
      </c>
      <c r="CD130" s="30" t="s">
        <v>529</v>
      </c>
      <c r="CE130" s="30" t="s">
        <v>530</v>
      </c>
    </row>
    <row r="131" spans="1:83" ht="30" hidden="1" x14ac:dyDescent="0.25">
      <c r="A131" s="33" t="s">
        <v>330</v>
      </c>
      <c r="B131" s="58" t="s">
        <v>47</v>
      </c>
      <c r="C131" s="58" t="s">
        <v>148</v>
      </c>
      <c r="D131" s="33"/>
      <c r="E131" s="33"/>
      <c r="F131" s="33" t="s">
        <v>66</v>
      </c>
      <c r="G131" s="83">
        <v>9.2824074074074076E-3</v>
      </c>
      <c r="H131" s="33">
        <v>24424</v>
      </c>
      <c r="I131" s="33">
        <v>14161</v>
      </c>
      <c r="J131" s="33">
        <v>0.42018</v>
      </c>
      <c r="K131" s="33">
        <v>0</v>
      </c>
      <c r="L131" s="33">
        <v>0</v>
      </c>
      <c r="M131" s="33">
        <v>0</v>
      </c>
      <c r="N131" s="33">
        <v>0</v>
      </c>
      <c r="O131" s="33">
        <v>0</v>
      </c>
      <c r="P131" s="33">
        <v>0</v>
      </c>
      <c r="Q131" s="33" t="s">
        <v>150</v>
      </c>
      <c r="R131" s="33" t="s">
        <v>151</v>
      </c>
      <c r="S131" s="33" t="s">
        <v>331</v>
      </c>
      <c r="T131" s="33" t="s">
        <v>332</v>
      </c>
      <c r="V131" s="33" t="s">
        <v>333</v>
      </c>
      <c r="W131" s="34" t="s">
        <v>55</v>
      </c>
      <c r="X131" s="34" t="s">
        <v>148</v>
      </c>
      <c r="Y131" s="33"/>
      <c r="Z131" s="33"/>
      <c r="AA131" s="33" t="s">
        <v>66</v>
      </c>
      <c r="AB131" s="35">
        <v>1.306712962962963E-2</v>
      </c>
      <c r="AC131" s="33">
        <v>33600</v>
      </c>
      <c r="AD131" s="33">
        <v>37982</v>
      </c>
      <c r="AE131" s="33">
        <v>-0.11537</v>
      </c>
      <c r="AF131" s="33">
        <v>0</v>
      </c>
      <c r="AG131" s="33">
        <v>0</v>
      </c>
      <c r="AH131" s="33">
        <v>0</v>
      </c>
      <c r="AI131" s="33">
        <v>0</v>
      </c>
      <c r="AJ131" s="33">
        <v>0</v>
      </c>
      <c r="AK131" s="33">
        <v>0</v>
      </c>
      <c r="AL131" s="33" t="s">
        <v>150</v>
      </c>
      <c r="AM131" s="33" t="s">
        <v>151</v>
      </c>
      <c r="AN131" s="33" t="s">
        <v>334</v>
      </c>
      <c r="AO131" s="33" t="s">
        <v>335</v>
      </c>
      <c r="AQ131" s="33" t="s">
        <v>321</v>
      </c>
      <c r="AR131" s="34" t="s">
        <v>39</v>
      </c>
      <c r="AS131" s="34" t="s">
        <v>148</v>
      </c>
      <c r="AT131" s="33"/>
      <c r="AU131" s="33"/>
      <c r="AV131" s="33" t="s">
        <v>66</v>
      </c>
      <c r="AW131" s="35">
        <v>4.7222222222222223E-3</v>
      </c>
      <c r="AX131" s="33">
        <v>10841</v>
      </c>
      <c r="AY131" s="33">
        <v>2787</v>
      </c>
      <c r="AZ131" s="33">
        <v>0.74285000000000001</v>
      </c>
      <c r="BA131" s="33">
        <v>0</v>
      </c>
      <c r="BB131" s="33">
        <v>0</v>
      </c>
      <c r="BC131" s="33">
        <v>0</v>
      </c>
      <c r="BD131" s="33">
        <v>0</v>
      </c>
      <c r="BE131" s="33">
        <v>0</v>
      </c>
      <c r="BF131" s="33">
        <v>0</v>
      </c>
      <c r="BG131" s="33" t="s">
        <v>150</v>
      </c>
      <c r="BH131" s="33" t="s">
        <v>151</v>
      </c>
      <c r="BI131" s="33" t="s">
        <v>322</v>
      </c>
      <c r="BJ131" s="33" t="s">
        <v>323</v>
      </c>
      <c r="BL131" s="33" t="s">
        <v>315</v>
      </c>
      <c r="BM131" s="34" t="s">
        <v>33</v>
      </c>
      <c r="BN131" s="34" t="s">
        <v>148</v>
      </c>
      <c r="BO131" s="33"/>
      <c r="BP131" s="33"/>
      <c r="BQ131" s="33" t="s">
        <v>66</v>
      </c>
      <c r="BR131" s="35">
        <v>1.0104166666666668E-2</v>
      </c>
      <c r="BS131" s="33">
        <v>29832</v>
      </c>
      <c r="BT131" s="33">
        <v>6875</v>
      </c>
      <c r="BU131" s="33">
        <v>0.76951999999999998</v>
      </c>
      <c r="BV131" s="33">
        <v>0</v>
      </c>
      <c r="BW131" s="33">
        <v>0</v>
      </c>
      <c r="BX131" s="33">
        <v>0</v>
      </c>
      <c r="BY131" s="33">
        <v>0</v>
      </c>
      <c r="BZ131" s="33">
        <v>0</v>
      </c>
      <c r="CA131" s="33">
        <v>0</v>
      </c>
      <c r="CB131" s="33" t="s">
        <v>150</v>
      </c>
      <c r="CC131" s="33" t="s">
        <v>151</v>
      </c>
      <c r="CD131" s="33" t="s">
        <v>316</v>
      </c>
      <c r="CE131" s="33" t="s">
        <v>317</v>
      </c>
    </row>
    <row r="132" spans="1:83" ht="21" hidden="1" x14ac:dyDescent="0.25">
      <c r="A132" s="30" t="s">
        <v>333</v>
      </c>
      <c r="B132" s="57" t="s">
        <v>55</v>
      </c>
      <c r="C132" s="57" t="s">
        <v>148</v>
      </c>
      <c r="D132" s="30"/>
      <c r="E132" s="30"/>
      <c r="F132" s="30" t="s">
        <v>66</v>
      </c>
      <c r="G132" s="82">
        <v>1.306712962962963E-2</v>
      </c>
      <c r="H132" s="30">
        <v>33600</v>
      </c>
      <c r="I132" s="30">
        <v>37982</v>
      </c>
      <c r="J132" s="30">
        <v>-0.11537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 t="s">
        <v>150</v>
      </c>
      <c r="R132" s="30" t="s">
        <v>151</v>
      </c>
      <c r="S132" s="30" t="s">
        <v>334</v>
      </c>
      <c r="T132" s="30" t="s">
        <v>335</v>
      </c>
      <c r="V132" s="30" t="s">
        <v>546</v>
      </c>
      <c r="W132" s="31" t="s">
        <v>55</v>
      </c>
      <c r="X132" s="31" t="s">
        <v>25</v>
      </c>
      <c r="Y132" s="30"/>
      <c r="Z132" s="30"/>
      <c r="AA132" s="30" t="s">
        <v>66</v>
      </c>
      <c r="AB132" s="32">
        <v>2.4768518518518516E-3</v>
      </c>
      <c r="AC132" s="30">
        <v>4811</v>
      </c>
      <c r="AD132" s="30">
        <v>1918</v>
      </c>
      <c r="AE132" s="30">
        <v>0.60121000000000002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0" t="s">
        <v>150</v>
      </c>
      <c r="AM132" s="30" t="s">
        <v>151</v>
      </c>
      <c r="AN132" s="30" t="s">
        <v>547</v>
      </c>
      <c r="AO132" s="30" t="s">
        <v>548</v>
      </c>
      <c r="AQ132" s="30" t="s">
        <v>732</v>
      </c>
      <c r="AR132" s="31" t="s">
        <v>39</v>
      </c>
      <c r="AS132" s="31" t="s">
        <v>25</v>
      </c>
      <c r="AT132" s="30"/>
      <c r="AU132" s="30"/>
      <c r="AV132" s="30" t="s">
        <v>66</v>
      </c>
      <c r="AW132" s="32">
        <v>6.8171296296296287E-3</v>
      </c>
      <c r="AX132" s="30">
        <v>24061</v>
      </c>
      <c r="AY132" s="30">
        <v>6841</v>
      </c>
      <c r="AZ132" s="30">
        <v>0.71565000000000001</v>
      </c>
      <c r="BA132" s="30">
        <v>0</v>
      </c>
      <c r="BB132" s="30">
        <v>0</v>
      </c>
      <c r="BC132" s="30">
        <v>0</v>
      </c>
      <c r="BD132" s="30">
        <v>0</v>
      </c>
      <c r="BE132" s="30">
        <v>0</v>
      </c>
      <c r="BF132" s="30">
        <v>0</v>
      </c>
      <c r="BG132" s="30" t="s">
        <v>151</v>
      </c>
      <c r="BH132" s="30" t="s">
        <v>150</v>
      </c>
      <c r="BI132" s="30" t="s">
        <v>733</v>
      </c>
      <c r="BJ132" s="30" t="s">
        <v>734</v>
      </c>
      <c r="BL132" s="30" t="s">
        <v>888</v>
      </c>
      <c r="BM132" s="31" t="s">
        <v>33</v>
      </c>
      <c r="BN132" s="31" t="s">
        <v>25</v>
      </c>
      <c r="BO132" s="30"/>
      <c r="BP132" s="30"/>
      <c r="BQ132" s="30" t="s">
        <v>66</v>
      </c>
      <c r="BR132" s="32">
        <v>1.0462962962962964E-2</v>
      </c>
      <c r="BS132" s="30">
        <v>54223</v>
      </c>
      <c r="BT132" s="30">
        <v>19050</v>
      </c>
      <c r="BU132" s="30">
        <v>0.64866000000000001</v>
      </c>
      <c r="BV132" s="30">
        <v>0</v>
      </c>
      <c r="BW132" s="30">
        <v>0</v>
      </c>
      <c r="BX132" s="30">
        <v>0</v>
      </c>
      <c r="BY132" s="30">
        <v>0</v>
      </c>
      <c r="BZ132" s="30">
        <v>0</v>
      </c>
      <c r="CA132" s="30">
        <v>0</v>
      </c>
      <c r="CB132" s="30" t="s">
        <v>150</v>
      </c>
      <c r="CC132" s="30" t="s">
        <v>151</v>
      </c>
      <c r="CD132" s="30" t="s">
        <v>889</v>
      </c>
      <c r="CE132" s="30" t="s">
        <v>890</v>
      </c>
    </row>
    <row r="133" spans="1:83" ht="21" hidden="1" x14ac:dyDescent="0.25">
      <c r="A133" s="33" t="s">
        <v>336</v>
      </c>
      <c r="B133" s="58" t="s">
        <v>25</v>
      </c>
      <c r="C133" s="58" t="s">
        <v>148</v>
      </c>
      <c r="D133" s="33"/>
      <c r="E133" s="33"/>
      <c r="F133" s="33" t="s">
        <v>67</v>
      </c>
      <c r="G133" s="83">
        <v>5.6712962962962958E-3</v>
      </c>
      <c r="H133" s="33">
        <v>14346</v>
      </c>
      <c r="I133" s="33">
        <v>4759</v>
      </c>
      <c r="J133" s="33">
        <v>0.66822000000000004</v>
      </c>
      <c r="K133" s="33">
        <v>0</v>
      </c>
      <c r="L133" s="33">
        <v>0</v>
      </c>
      <c r="M133" s="33">
        <v>0</v>
      </c>
      <c r="N133" s="33">
        <v>0</v>
      </c>
      <c r="O133" s="33">
        <v>0</v>
      </c>
      <c r="P133" s="33">
        <v>0</v>
      </c>
      <c r="Q133" s="33" t="s">
        <v>151</v>
      </c>
      <c r="R133" s="33" t="s">
        <v>150</v>
      </c>
      <c r="S133" s="33" t="s">
        <v>337</v>
      </c>
      <c r="T133" s="33" t="s">
        <v>338</v>
      </c>
      <c r="V133" s="33" t="s">
        <v>549</v>
      </c>
      <c r="W133" s="34" t="s">
        <v>55</v>
      </c>
      <c r="X133" s="34" t="s">
        <v>27</v>
      </c>
      <c r="Y133" s="33"/>
      <c r="Z133" s="33"/>
      <c r="AA133" s="33" t="s">
        <v>66</v>
      </c>
      <c r="AB133" s="35">
        <v>2.5810185185185185E-3</v>
      </c>
      <c r="AC133" s="33">
        <v>4551</v>
      </c>
      <c r="AD133" s="33">
        <v>1878</v>
      </c>
      <c r="AE133" s="33">
        <v>0.58721000000000001</v>
      </c>
      <c r="AF133" s="33">
        <v>0</v>
      </c>
      <c r="AG133" s="33">
        <v>0</v>
      </c>
      <c r="AH133" s="33">
        <v>0</v>
      </c>
      <c r="AI133" s="33">
        <v>0</v>
      </c>
      <c r="AJ133" s="33">
        <v>0</v>
      </c>
      <c r="AK133" s="33">
        <v>0</v>
      </c>
      <c r="AL133" s="33" t="s">
        <v>150</v>
      </c>
      <c r="AM133" s="33" t="s">
        <v>151</v>
      </c>
      <c r="AN133" s="33" t="s">
        <v>550</v>
      </c>
      <c r="AO133" s="33" t="s">
        <v>551</v>
      </c>
      <c r="AQ133" s="33" t="s">
        <v>735</v>
      </c>
      <c r="AR133" s="34" t="s">
        <v>39</v>
      </c>
      <c r="AS133" s="34" t="s">
        <v>27</v>
      </c>
      <c r="AT133" s="33"/>
      <c r="AU133" s="33"/>
      <c r="AV133" s="33" t="s">
        <v>66</v>
      </c>
      <c r="AW133" s="35">
        <v>8.6805555555555559E-3</v>
      </c>
      <c r="AX133" s="33">
        <v>36522</v>
      </c>
      <c r="AY133" s="33">
        <v>12541</v>
      </c>
      <c r="AZ133" s="33">
        <v>0.65659999999999996</v>
      </c>
      <c r="BA133" s="33">
        <v>0</v>
      </c>
      <c r="BB133" s="33">
        <v>0</v>
      </c>
      <c r="BC133" s="33">
        <v>0</v>
      </c>
      <c r="BD133" s="33">
        <v>0</v>
      </c>
      <c r="BE133" s="33">
        <v>0</v>
      </c>
      <c r="BF133" s="33">
        <v>0</v>
      </c>
      <c r="BG133" s="33" t="s">
        <v>151</v>
      </c>
      <c r="BH133" s="33" t="s">
        <v>150</v>
      </c>
      <c r="BI133" s="33" t="s">
        <v>736</v>
      </c>
      <c r="BJ133" s="33" t="s">
        <v>737</v>
      </c>
      <c r="BL133" s="33" t="s">
        <v>891</v>
      </c>
      <c r="BM133" s="34" t="s">
        <v>33</v>
      </c>
      <c r="BN133" s="34" t="s">
        <v>27</v>
      </c>
      <c r="BO133" s="33"/>
      <c r="BP133" s="33"/>
      <c r="BQ133" s="33" t="s">
        <v>66</v>
      </c>
      <c r="BR133" s="35">
        <v>1.3842592592592594E-2</v>
      </c>
      <c r="BS133" s="33">
        <v>67528</v>
      </c>
      <c r="BT133" s="33">
        <v>30053</v>
      </c>
      <c r="BU133" s="33">
        <v>0.55495000000000005</v>
      </c>
      <c r="BV133" s="33">
        <v>0</v>
      </c>
      <c r="BW133" s="33">
        <v>0</v>
      </c>
      <c r="BX133" s="33">
        <v>0</v>
      </c>
      <c r="BY133" s="33">
        <v>0</v>
      </c>
      <c r="BZ133" s="33">
        <v>0</v>
      </c>
      <c r="CA133" s="33">
        <v>0</v>
      </c>
      <c r="CB133" s="33" t="s">
        <v>150</v>
      </c>
      <c r="CC133" s="33" t="s">
        <v>151</v>
      </c>
      <c r="CD133" s="33" t="s">
        <v>892</v>
      </c>
      <c r="CE133" s="33" t="s">
        <v>893</v>
      </c>
    </row>
    <row r="134" spans="1:83" ht="21" hidden="1" x14ac:dyDescent="0.25">
      <c r="A134" s="30" t="s">
        <v>339</v>
      </c>
      <c r="B134" s="57" t="s">
        <v>27</v>
      </c>
      <c r="C134" s="57" t="s">
        <v>148</v>
      </c>
      <c r="D134" s="30"/>
      <c r="E134" s="30"/>
      <c r="F134" s="30" t="s">
        <v>67</v>
      </c>
      <c r="G134" s="82">
        <v>5.6944444444444438E-3</v>
      </c>
      <c r="H134" s="30">
        <v>16537</v>
      </c>
      <c r="I134" s="30">
        <v>4931</v>
      </c>
      <c r="J134" s="30">
        <v>0.70177999999999996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 t="s">
        <v>151</v>
      </c>
      <c r="R134" s="30" t="s">
        <v>150</v>
      </c>
      <c r="S134" s="30" t="s">
        <v>340</v>
      </c>
      <c r="T134" s="30" t="s">
        <v>341</v>
      </c>
      <c r="V134" s="30" t="s">
        <v>552</v>
      </c>
      <c r="W134" s="31" t="s">
        <v>55</v>
      </c>
      <c r="X134" s="31" t="s">
        <v>33</v>
      </c>
      <c r="Y134" s="30"/>
      <c r="Z134" s="30"/>
      <c r="AA134" s="30" t="s">
        <v>66</v>
      </c>
      <c r="AB134" s="32">
        <v>3.0787037037037037E-3</v>
      </c>
      <c r="AC134" s="30">
        <v>5869</v>
      </c>
      <c r="AD134" s="30">
        <v>2790</v>
      </c>
      <c r="AE134" s="30">
        <v>0.52453000000000005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 t="s">
        <v>150</v>
      </c>
      <c r="AM134" s="30" t="s">
        <v>151</v>
      </c>
      <c r="AN134" s="30" t="s">
        <v>553</v>
      </c>
      <c r="AO134" s="30" t="s">
        <v>554</v>
      </c>
      <c r="AQ134" s="30" t="s">
        <v>738</v>
      </c>
      <c r="AR134" s="31" t="s">
        <v>39</v>
      </c>
      <c r="AS134" s="31" t="s">
        <v>33</v>
      </c>
      <c r="AT134" s="30"/>
      <c r="AU134" s="30"/>
      <c r="AV134" s="30" t="s">
        <v>66</v>
      </c>
      <c r="AW134" s="32">
        <v>1.2222222222222223E-2</v>
      </c>
      <c r="AX134" s="30">
        <v>104603</v>
      </c>
      <c r="AY134" s="30">
        <v>38009</v>
      </c>
      <c r="AZ134" s="30">
        <v>0.63663000000000003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30">
        <v>0</v>
      </c>
      <c r="BG134" s="30" t="s">
        <v>150</v>
      </c>
      <c r="BH134" s="30" t="s">
        <v>151</v>
      </c>
      <c r="BI134" s="30" t="s">
        <v>739</v>
      </c>
      <c r="BJ134" s="30" t="s">
        <v>740</v>
      </c>
      <c r="BL134" s="30" t="s">
        <v>894</v>
      </c>
      <c r="BM134" s="31" t="s">
        <v>33</v>
      </c>
      <c r="BN134" s="31" t="s">
        <v>37</v>
      </c>
      <c r="BO134" s="30"/>
      <c r="BP134" s="30"/>
      <c r="BQ134" s="30" t="s">
        <v>66</v>
      </c>
      <c r="BR134" s="32">
        <v>1.2222222222222223E-2</v>
      </c>
      <c r="BS134" s="30">
        <v>72584</v>
      </c>
      <c r="BT134" s="30">
        <v>54916</v>
      </c>
      <c r="BU134" s="30">
        <v>0.24340999999999999</v>
      </c>
      <c r="BV134" s="30">
        <v>0</v>
      </c>
      <c r="BW134" s="30">
        <v>0</v>
      </c>
      <c r="BX134" s="30">
        <v>0</v>
      </c>
      <c r="BY134" s="30">
        <v>0</v>
      </c>
      <c r="BZ134" s="30">
        <v>0</v>
      </c>
      <c r="CA134" s="30">
        <v>0</v>
      </c>
      <c r="CB134" s="30" t="s">
        <v>150</v>
      </c>
      <c r="CC134" s="30" t="s">
        <v>151</v>
      </c>
      <c r="CD134" s="30" t="s">
        <v>895</v>
      </c>
      <c r="CE134" s="30" t="s">
        <v>896</v>
      </c>
    </row>
    <row r="135" spans="1:83" ht="21" x14ac:dyDescent="0.25">
      <c r="A135" s="33" t="s">
        <v>342</v>
      </c>
      <c r="B135" s="58" t="s">
        <v>33</v>
      </c>
      <c r="C135" s="58" t="s">
        <v>148</v>
      </c>
      <c r="D135" s="33"/>
      <c r="E135" s="33"/>
      <c r="F135" s="33" t="s">
        <v>67</v>
      </c>
      <c r="G135" s="83">
        <v>9.7916666666666655E-3</v>
      </c>
      <c r="H135" s="33">
        <v>34863</v>
      </c>
      <c r="I135" s="33">
        <v>10414</v>
      </c>
      <c r="J135" s="33">
        <v>0.70126999999999995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 t="s">
        <v>151</v>
      </c>
      <c r="R135" s="33" t="s">
        <v>150</v>
      </c>
      <c r="S135" s="33" t="s">
        <v>343</v>
      </c>
      <c r="T135" s="33" t="s">
        <v>344</v>
      </c>
      <c r="V135" s="33" t="s">
        <v>555</v>
      </c>
      <c r="W135" s="34" t="s">
        <v>55</v>
      </c>
      <c r="X135" s="34" t="s">
        <v>37</v>
      </c>
      <c r="Y135" s="33"/>
      <c r="Z135" s="33"/>
      <c r="AA135" s="33" t="s">
        <v>66</v>
      </c>
      <c r="AB135" s="35">
        <v>2.673611111111111E-3</v>
      </c>
      <c r="AC135" s="33">
        <v>4650</v>
      </c>
      <c r="AD135" s="33">
        <v>1871</v>
      </c>
      <c r="AE135" s="33">
        <v>0.59750999999999999</v>
      </c>
      <c r="AF135" s="33">
        <v>0</v>
      </c>
      <c r="AG135" s="33">
        <v>0</v>
      </c>
      <c r="AH135" s="33">
        <v>0</v>
      </c>
      <c r="AI135" s="33">
        <v>0</v>
      </c>
      <c r="AJ135" s="33">
        <v>0</v>
      </c>
      <c r="AK135" s="33">
        <v>0</v>
      </c>
      <c r="AL135" s="33" t="s">
        <v>150</v>
      </c>
      <c r="AM135" s="33" t="s">
        <v>151</v>
      </c>
      <c r="AN135" s="33" t="s">
        <v>556</v>
      </c>
      <c r="AO135" s="33" t="s">
        <v>557</v>
      </c>
      <c r="AQ135" s="33" t="s">
        <v>741</v>
      </c>
      <c r="AR135" s="34" t="s">
        <v>39</v>
      </c>
      <c r="AS135" s="33" t="s">
        <v>37</v>
      </c>
      <c r="AT135" s="33" t="s">
        <v>37</v>
      </c>
      <c r="AU135" s="33"/>
      <c r="AV135" s="33" t="s">
        <v>66</v>
      </c>
      <c r="AW135" s="35">
        <v>1.5578703703703704E-2</v>
      </c>
      <c r="AX135" s="33">
        <v>125969</v>
      </c>
      <c r="AY135" s="33">
        <v>67968</v>
      </c>
      <c r="AZ135" s="33">
        <v>0.46044000000000002</v>
      </c>
      <c r="BA135" s="33">
        <v>0</v>
      </c>
      <c r="BB135" s="33">
        <v>0</v>
      </c>
      <c r="BC135" s="33">
        <v>0</v>
      </c>
      <c r="BD135" s="33">
        <v>5</v>
      </c>
      <c r="BE135" s="33">
        <v>0</v>
      </c>
      <c r="BF135" s="33">
        <v>0</v>
      </c>
      <c r="BG135" s="33" t="s">
        <v>150</v>
      </c>
      <c r="BH135" s="33" t="s">
        <v>151</v>
      </c>
      <c r="BI135" s="33" t="s">
        <v>742</v>
      </c>
      <c r="BJ135" s="33" t="s">
        <v>743</v>
      </c>
      <c r="BL135" s="33" t="s">
        <v>738</v>
      </c>
      <c r="BM135" s="34" t="s">
        <v>39</v>
      </c>
      <c r="BN135" s="34" t="s">
        <v>33</v>
      </c>
      <c r="BO135" s="33"/>
      <c r="BP135" s="33"/>
      <c r="BQ135" s="33" t="s">
        <v>66</v>
      </c>
      <c r="BR135" s="35">
        <v>1.2222222222222223E-2</v>
      </c>
      <c r="BS135" s="33">
        <v>104603</v>
      </c>
      <c r="BT135" s="33">
        <v>38009</v>
      </c>
      <c r="BU135" s="33">
        <v>0.63663000000000003</v>
      </c>
      <c r="BV135" s="33">
        <v>0</v>
      </c>
      <c r="BW135" s="33">
        <v>0</v>
      </c>
      <c r="BX135" s="33">
        <v>0</v>
      </c>
      <c r="BY135" s="33">
        <v>0</v>
      </c>
      <c r="BZ135" s="33">
        <v>0</v>
      </c>
      <c r="CA135" s="33">
        <v>0</v>
      </c>
      <c r="CB135" s="33" t="s">
        <v>150</v>
      </c>
      <c r="CC135" s="33" t="s">
        <v>151</v>
      </c>
      <c r="CD135" s="33" t="s">
        <v>739</v>
      </c>
      <c r="CE135" s="33" t="s">
        <v>740</v>
      </c>
    </row>
    <row r="136" spans="1:83" ht="21" x14ac:dyDescent="0.25">
      <c r="A136" s="30" t="s">
        <v>345</v>
      </c>
      <c r="B136" s="57" t="s">
        <v>37</v>
      </c>
      <c r="C136" s="57" t="s">
        <v>148</v>
      </c>
      <c r="D136" s="30"/>
      <c r="E136" s="30"/>
      <c r="F136" s="30" t="s">
        <v>67</v>
      </c>
      <c r="G136" s="82">
        <v>6.2499999999999995E-3</v>
      </c>
      <c r="H136" s="30">
        <v>16002</v>
      </c>
      <c r="I136" s="30">
        <v>4719</v>
      </c>
      <c r="J136" s="30">
        <v>0.70506000000000002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 t="s">
        <v>151</v>
      </c>
      <c r="R136" s="30" t="s">
        <v>150</v>
      </c>
      <c r="S136" s="30" t="s">
        <v>346</v>
      </c>
      <c r="T136" s="30" t="s">
        <v>347</v>
      </c>
      <c r="V136" s="30" t="s">
        <v>558</v>
      </c>
      <c r="W136" s="31" t="s">
        <v>55</v>
      </c>
      <c r="X136" s="31" t="s">
        <v>39</v>
      </c>
      <c r="Y136" s="30"/>
      <c r="Z136" s="30"/>
      <c r="AA136" s="30" t="s">
        <v>66</v>
      </c>
      <c r="AB136" s="32">
        <v>9.7916666666666655E-3</v>
      </c>
      <c r="AC136" s="30">
        <v>10899</v>
      </c>
      <c r="AD136" s="30">
        <v>1967</v>
      </c>
      <c r="AE136" s="30">
        <v>0.81945000000000001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 t="s">
        <v>150</v>
      </c>
      <c r="AM136" s="30" t="s">
        <v>151</v>
      </c>
      <c r="AN136" s="30" t="s">
        <v>559</v>
      </c>
      <c r="AO136" s="30" t="s">
        <v>560</v>
      </c>
      <c r="AQ136" s="30" t="s">
        <v>744</v>
      </c>
      <c r="AR136" s="31" t="s">
        <v>39</v>
      </c>
      <c r="AS136" s="31" t="s">
        <v>40</v>
      </c>
      <c r="AT136" s="30"/>
      <c r="AU136" s="30"/>
      <c r="AV136" s="30" t="s">
        <v>66</v>
      </c>
      <c r="AW136" s="32">
        <v>1.2488425925925925E-2</v>
      </c>
      <c r="AX136" s="30">
        <v>84823</v>
      </c>
      <c r="AY136" s="30">
        <v>33603</v>
      </c>
      <c r="AZ136" s="30">
        <v>0.60384000000000004</v>
      </c>
      <c r="BA136" s="30">
        <v>0</v>
      </c>
      <c r="BB136" s="30">
        <v>0</v>
      </c>
      <c r="BC136" s="30">
        <v>0</v>
      </c>
      <c r="BD136" s="30">
        <v>0</v>
      </c>
      <c r="BE136" s="30">
        <v>0</v>
      </c>
      <c r="BF136" s="30">
        <v>0</v>
      </c>
      <c r="BG136" s="30" t="s">
        <v>151</v>
      </c>
      <c r="BH136" s="30" t="s">
        <v>150</v>
      </c>
      <c r="BI136" s="30" t="s">
        <v>745</v>
      </c>
      <c r="BJ136" s="30" t="s">
        <v>746</v>
      </c>
      <c r="BL136" s="30" t="s">
        <v>897</v>
      </c>
      <c r="BM136" s="31" t="s">
        <v>40</v>
      </c>
      <c r="BN136" s="31" t="s">
        <v>33</v>
      </c>
      <c r="BO136" s="30"/>
      <c r="BP136" s="30"/>
      <c r="BQ136" s="30" t="s">
        <v>66</v>
      </c>
      <c r="BR136" s="32">
        <v>1.2777777777777777E-2</v>
      </c>
      <c r="BS136" s="30">
        <v>115172</v>
      </c>
      <c r="BT136" s="30">
        <v>45155</v>
      </c>
      <c r="BU136" s="30">
        <v>0.60792999999999997</v>
      </c>
      <c r="BV136" s="30">
        <v>0</v>
      </c>
      <c r="BW136" s="30">
        <v>0</v>
      </c>
      <c r="BX136" s="30">
        <v>0</v>
      </c>
      <c r="BY136" s="30">
        <v>0</v>
      </c>
      <c r="BZ136" s="30">
        <v>0</v>
      </c>
      <c r="CA136" s="30">
        <v>0</v>
      </c>
      <c r="CB136" s="30" t="s">
        <v>150</v>
      </c>
      <c r="CC136" s="30" t="s">
        <v>151</v>
      </c>
      <c r="CD136" s="30" t="s">
        <v>898</v>
      </c>
      <c r="CE136" s="30" t="s">
        <v>899</v>
      </c>
    </row>
    <row r="137" spans="1:83" ht="21" hidden="1" x14ac:dyDescent="0.25">
      <c r="A137" s="33" t="s">
        <v>348</v>
      </c>
      <c r="B137" s="58" t="s">
        <v>39</v>
      </c>
      <c r="C137" s="58" t="s">
        <v>148</v>
      </c>
      <c r="D137" s="33"/>
      <c r="E137" s="33"/>
      <c r="F137" s="33" t="s">
        <v>67</v>
      </c>
      <c r="G137" s="83">
        <v>5.4166666666666669E-3</v>
      </c>
      <c r="H137" s="33">
        <v>13981</v>
      </c>
      <c r="I137" s="33">
        <v>2555</v>
      </c>
      <c r="J137" s="33">
        <v>0.81718999999999997</v>
      </c>
      <c r="K137" s="33">
        <v>0</v>
      </c>
      <c r="L137" s="33">
        <v>0</v>
      </c>
      <c r="M137" s="33">
        <v>0</v>
      </c>
      <c r="N137" s="33">
        <v>0</v>
      </c>
      <c r="O137" s="33">
        <v>0</v>
      </c>
      <c r="P137" s="33">
        <v>0</v>
      </c>
      <c r="Q137" s="33" t="s">
        <v>151</v>
      </c>
      <c r="R137" s="33" t="s">
        <v>150</v>
      </c>
      <c r="S137" s="33" t="s">
        <v>349</v>
      </c>
      <c r="T137" s="33" t="s">
        <v>350</v>
      </c>
      <c r="V137" s="33" t="s">
        <v>561</v>
      </c>
      <c r="W137" s="34" t="s">
        <v>55</v>
      </c>
      <c r="X137" s="34" t="s">
        <v>40</v>
      </c>
      <c r="Y137" s="33"/>
      <c r="Z137" s="33"/>
      <c r="AA137" s="33" t="s">
        <v>66</v>
      </c>
      <c r="AB137" s="35">
        <v>2.5925925925925925E-3</v>
      </c>
      <c r="AC137" s="33">
        <v>4892</v>
      </c>
      <c r="AD137" s="33">
        <v>1919</v>
      </c>
      <c r="AE137" s="33">
        <v>0.60760000000000003</v>
      </c>
      <c r="AF137" s="33">
        <v>0</v>
      </c>
      <c r="AG137" s="33">
        <v>0</v>
      </c>
      <c r="AH137" s="33">
        <v>0</v>
      </c>
      <c r="AI137" s="33">
        <v>0</v>
      </c>
      <c r="AJ137" s="33">
        <v>0</v>
      </c>
      <c r="AK137" s="33">
        <v>0</v>
      </c>
      <c r="AL137" s="33" t="s">
        <v>150</v>
      </c>
      <c r="AM137" s="33" t="s">
        <v>151</v>
      </c>
      <c r="AN137" s="33" t="s">
        <v>562</v>
      </c>
      <c r="AO137" s="33" t="s">
        <v>563</v>
      </c>
      <c r="AQ137" s="33" t="s">
        <v>747</v>
      </c>
      <c r="AR137" s="34" t="s">
        <v>39</v>
      </c>
      <c r="AS137" s="34" t="s">
        <v>42</v>
      </c>
      <c r="AT137" s="33"/>
      <c r="AU137" s="33"/>
      <c r="AV137" s="33" t="s">
        <v>66</v>
      </c>
      <c r="AW137" s="35">
        <v>6.4583333333333333E-3</v>
      </c>
      <c r="AX137" s="33">
        <v>22154</v>
      </c>
      <c r="AY137" s="33">
        <v>5714</v>
      </c>
      <c r="AZ137" s="33">
        <v>0.74204000000000003</v>
      </c>
      <c r="BA137" s="33">
        <v>0</v>
      </c>
      <c r="BB137" s="33">
        <v>0</v>
      </c>
      <c r="BC137" s="33">
        <v>0</v>
      </c>
      <c r="BD137" s="33">
        <v>0</v>
      </c>
      <c r="BE137" s="33">
        <v>0</v>
      </c>
      <c r="BF137" s="33">
        <v>0</v>
      </c>
      <c r="BG137" s="33" t="s">
        <v>150</v>
      </c>
      <c r="BH137" s="33" t="s">
        <v>151</v>
      </c>
      <c r="BI137" s="33" t="s">
        <v>748</v>
      </c>
      <c r="BJ137" s="33" t="s">
        <v>749</v>
      </c>
      <c r="BL137" s="33" t="s">
        <v>900</v>
      </c>
      <c r="BM137" s="34" t="s">
        <v>33</v>
      </c>
      <c r="BN137" s="34" t="s">
        <v>42</v>
      </c>
      <c r="BO137" s="33"/>
      <c r="BP137" s="33"/>
      <c r="BQ137" s="33" t="s">
        <v>66</v>
      </c>
      <c r="BR137" s="35">
        <v>8.9004629629629625E-3</v>
      </c>
      <c r="BS137" s="33">
        <v>50125</v>
      </c>
      <c r="BT137" s="33">
        <v>18072</v>
      </c>
      <c r="BU137" s="33">
        <v>0.63944999999999996</v>
      </c>
      <c r="BV137" s="33">
        <v>0</v>
      </c>
      <c r="BW137" s="33">
        <v>0</v>
      </c>
      <c r="BX137" s="33">
        <v>0</v>
      </c>
      <c r="BY137" s="33">
        <v>0</v>
      </c>
      <c r="BZ137" s="33">
        <v>0</v>
      </c>
      <c r="CA137" s="33">
        <v>0</v>
      </c>
      <c r="CB137" s="33" t="s">
        <v>151</v>
      </c>
      <c r="CC137" s="33" t="s">
        <v>150</v>
      </c>
      <c r="CD137" s="33" t="s">
        <v>901</v>
      </c>
      <c r="CE137" s="33" t="s">
        <v>902</v>
      </c>
    </row>
    <row r="138" spans="1:83" ht="21" x14ac:dyDescent="0.25">
      <c r="A138" s="30" t="s">
        <v>351</v>
      </c>
      <c r="B138" s="57" t="s">
        <v>40</v>
      </c>
      <c r="C138" s="57" t="s">
        <v>148</v>
      </c>
      <c r="D138" s="30"/>
      <c r="E138" s="30"/>
      <c r="F138" s="30" t="s">
        <v>67</v>
      </c>
      <c r="G138" s="82">
        <v>6.3888888888888884E-3</v>
      </c>
      <c r="H138" s="30">
        <v>19926</v>
      </c>
      <c r="I138" s="30">
        <v>6303</v>
      </c>
      <c r="J138" s="30">
        <v>0.68364999999999998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 t="s">
        <v>151</v>
      </c>
      <c r="R138" s="30" t="s">
        <v>150</v>
      </c>
      <c r="S138" s="30" t="s">
        <v>352</v>
      </c>
      <c r="T138" s="30" t="s">
        <v>353</v>
      </c>
      <c r="V138" s="30" t="s">
        <v>564</v>
      </c>
      <c r="W138" s="31" t="s">
        <v>55</v>
      </c>
      <c r="X138" s="31" t="s">
        <v>42</v>
      </c>
      <c r="Y138" s="30"/>
      <c r="Z138" s="30"/>
      <c r="AA138" s="30" t="s">
        <v>66</v>
      </c>
      <c r="AB138" s="32">
        <v>2.615740740740741E-3</v>
      </c>
      <c r="AC138" s="30">
        <v>5216</v>
      </c>
      <c r="AD138" s="30">
        <v>1951</v>
      </c>
      <c r="AE138" s="30">
        <v>0.62583999999999995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 t="s">
        <v>150</v>
      </c>
      <c r="AM138" s="30" t="s">
        <v>151</v>
      </c>
      <c r="AN138" s="30" t="s">
        <v>565</v>
      </c>
      <c r="AO138" s="30" t="s">
        <v>566</v>
      </c>
      <c r="AQ138" s="30" t="s">
        <v>750</v>
      </c>
      <c r="AR138" s="31" t="s">
        <v>39</v>
      </c>
      <c r="AS138" s="31" t="s">
        <v>47</v>
      </c>
      <c r="AT138" s="30"/>
      <c r="AU138" s="30"/>
      <c r="AV138" s="30" t="s">
        <v>66</v>
      </c>
      <c r="AW138" s="32">
        <v>6.4351851851851861E-3</v>
      </c>
      <c r="AX138" s="30">
        <v>20100</v>
      </c>
      <c r="AY138" s="30">
        <v>6426</v>
      </c>
      <c r="AZ138" s="30">
        <v>0.68025999999999998</v>
      </c>
      <c r="BA138" s="30">
        <v>0</v>
      </c>
      <c r="BB138" s="30">
        <v>0</v>
      </c>
      <c r="BC138" s="30">
        <v>0</v>
      </c>
      <c r="BD138" s="30">
        <v>0</v>
      </c>
      <c r="BE138" s="30">
        <v>0</v>
      </c>
      <c r="BF138" s="30">
        <v>0</v>
      </c>
      <c r="BG138" s="30" t="s">
        <v>151</v>
      </c>
      <c r="BH138" s="30" t="s">
        <v>150</v>
      </c>
      <c r="BI138" s="30" t="s">
        <v>751</v>
      </c>
      <c r="BJ138" s="30" t="s">
        <v>752</v>
      </c>
      <c r="BL138" s="30" t="s">
        <v>903</v>
      </c>
      <c r="BM138" s="31" t="s">
        <v>47</v>
      </c>
      <c r="BN138" s="31" t="s">
        <v>33</v>
      </c>
      <c r="BO138" s="30"/>
      <c r="BP138" s="30"/>
      <c r="BQ138" s="30" t="s">
        <v>66</v>
      </c>
      <c r="BR138" s="32">
        <v>1.1793981481481482E-2</v>
      </c>
      <c r="BS138" s="30">
        <v>27686</v>
      </c>
      <c r="BT138" s="30">
        <v>14898</v>
      </c>
      <c r="BU138" s="30">
        <v>0.46188000000000001</v>
      </c>
      <c r="BV138" s="30">
        <v>0</v>
      </c>
      <c r="BW138" s="30">
        <v>0</v>
      </c>
      <c r="BX138" s="30">
        <v>0</v>
      </c>
      <c r="BY138" s="30">
        <v>0</v>
      </c>
      <c r="BZ138" s="30">
        <v>0</v>
      </c>
      <c r="CA138" s="30">
        <v>0</v>
      </c>
      <c r="CB138" s="30" t="s">
        <v>150</v>
      </c>
      <c r="CC138" s="30" t="s">
        <v>151</v>
      </c>
      <c r="CD138" s="30" t="s">
        <v>904</v>
      </c>
      <c r="CE138" s="30" t="s">
        <v>905</v>
      </c>
    </row>
    <row r="139" spans="1:83" ht="21" x14ac:dyDescent="0.25">
      <c r="A139" s="33" t="s">
        <v>354</v>
      </c>
      <c r="B139" s="58" t="s">
        <v>47</v>
      </c>
      <c r="C139" s="58" t="s">
        <v>148</v>
      </c>
      <c r="D139" s="33"/>
      <c r="E139" s="33"/>
      <c r="F139" s="33" t="s">
        <v>67</v>
      </c>
      <c r="G139" s="83">
        <v>1.4016203703703704E-2</v>
      </c>
      <c r="H139" s="33">
        <v>52528</v>
      </c>
      <c r="I139" s="33">
        <v>38414</v>
      </c>
      <c r="J139" s="33">
        <v>0.26868999999999998</v>
      </c>
      <c r="K139" s="33">
        <v>1</v>
      </c>
      <c r="L139" s="33">
        <v>0</v>
      </c>
      <c r="M139" s="33">
        <v>0</v>
      </c>
      <c r="N139" s="33">
        <v>0</v>
      </c>
      <c r="O139" s="33">
        <v>0</v>
      </c>
      <c r="P139" s="33">
        <v>0</v>
      </c>
      <c r="Q139" s="33" t="s">
        <v>151</v>
      </c>
      <c r="R139" s="33" t="s">
        <v>150</v>
      </c>
      <c r="S139" s="33" t="s">
        <v>355</v>
      </c>
      <c r="T139" s="33" t="s">
        <v>356</v>
      </c>
      <c r="V139" s="33" t="s">
        <v>567</v>
      </c>
      <c r="W139" s="34" t="s">
        <v>55</v>
      </c>
      <c r="X139" s="34" t="s">
        <v>47</v>
      </c>
      <c r="Y139" s="33"/>
      <c r="Z139" s="33"/>
      <c r="AA139" s="33" t="s">
        <v>66</v>
      </c>
      <c r="AB139" s="35">
        <v>2.3263888888888887E-3</v>
      </c>
      <c r="AC139" s="33">
        <v>3826</v>
      </c>
      <c r="AD139" s="33">
        <v>1649</v>
      </c>
      <c r="AE139" s="33">
        <v>0.56884999999999997</v>
      </c>
      <c r="AF139" s="33">
        <v>0</v>
      </c>
      <c r="AG139" s="33">
        <v>0</v>
      </c>
      <c r="AH139" s="33">
        <v>0</v>
      </c>
      <c r="AI139" s="33">
        <v>0</v>
      </c>
      <c r="AJ139" s="33">
        <v>0</v>
      </c>
      <c r="AK139" s="33">
        <v>0</v>
      </c>
      <c r="AL139" s="33" t="s">
        <v>150</v>
      </c>
      <c r="AM139" s="33" t="s">
        <v>151</v>
      </c>
      <c r="AN139" s="33" t="s">
        <v>568</v>
      </c>
      <c r="AO139" s="33" t="s">
        <v>569</v>
      </c>
      <c r="AQ139" s="33" t="s">
        <v>558</v>
      </c>
      <c r="AR139" s="34" t="s">
        <v>55</v>
      </c>
      <c r="AS139" s="34" t="s">
        <v>39</v>
      </c>
      <c r="AT139" s="33"/>
      <c r="AU139" s="33"/>
      <c r="AV139" s="33" t="s">
        <v>66</v>
      </c>
      <c r="AW139" s="35">
        <v>9.7916666666666655E-3</v>
      </c>
      <c r="AX139" s="33">
        <v>10899</v>
      </c>
      <c r="AY139" s="33">
        <v>1967</v>
      </c>
      <c r="AZ139" s="33">
        <v>0.81945000000000001</v>
      </c>
      <c r="BA139" s="33">
        <v>0</v>
      </c>
      <c r="BB139" s="33">
        <v>0</v>
      </c>
      <c r="BC139" s="33">
        <v>0</v>
      </c>
      <c r="BD139" s="33">
        <v>0</v>
      </c>
      <c r="BE139" s="33">
        <v>0</v>
      </c>
      <c r="BF139" s="33">
        <v>0</v>
      </c>
      <c r="BG139" s="33" t="s">
        <v>150</v>
      </c>
      <c r="BH139" s="33" t="s">
        <v>151</v>
      </c>
      <c r="BI139" s="33" t="s">
        <v>559</v>
      </c>
      <c r="BJ139" s="33" t="s">
        <v>560</v>
      </c>
      <c r="BL139" s="33" t="s">
        <v>552</v>
      </c>
      <c r="BM139" s="34" t="s">
        <v>55</v>
      </c>
      <c r="BN139" s="34" t="s">
        <v>33</v>
      </c>
      <c r="BO139" s="33"/>
      <c r="BP139" s="33"/>
      <c r="BQ139" s="33" t="s">
        <v>66</v>
      </c>
      <c r="BR139" s="35">
        <v>3.0787037037037037E-3</v>
      </c>
      <c r="BS139" s="33">
        <v>5869</v>
      </c>
      <c r="BT139" s="33">
        <v>2790</v>
      </c>
      <c r="BU139" s="33">
        <v>0.52453000000000005</v>
      </c>
      <c r="BV139" s="33">
        <v>0</v>
      </c>
      <c r="BW139" s="33">
        <v>0</v>
      </c>
      <c r="BX139" s="33">
        <v>0</v>
      </c>
      <c r="BY139" s="33">
        <v>0</v>
      </c>
      <c r="BZ139" s="33">
        <v>0</v>
      </c>
      <c r="CA139" s="33">
        <v>0</v>
      </c>
      <c r="CB139" s="33" t="s">
        <v>150</v>
      </c>
      <c r="CC139" s="33" t="s">
        <v>151</v>
      </c>
      <c r="CD139" s="33" t="s">
        <v>553</v>
      </c>
      <c r="CE139" s="33" t="s">
        <v>554</v>
      </c>
    </row>
    <row r="140" spans="1:83" ht="30" hidden="1" x14ac:dyDescent="0.25">
      <c r="A140" s="30" t="s">
        <v>357</v>
      </c>
      <c r="B140" s="57" t="s">
        <v>55</v>
      </c>
      <c r="C140" s="57" t="s">
        <v>148</v>
      </c>
      <c r="D140" s="30"/>
      <c r="E140" s="30"/>
      <c r="F140" s="30" t="s">
        <v>67</v>
      </c>
      <c r="G140" s="82">
        <v>9.2592592592592605E-3</v>
      </c>
      <c r="H140" s="30">
        <v>23467</v>
      </c>
      <c r="I140" s="30">
        <v>18819</v>
      </c>
      <c r="J140" s="30">
        <v>0.19806000000000001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 t="s">
        <v>151</v>
      </c>
      <c r="R140" s="30" t="s">
        <v>150</v>
      </c>
      <c r="S140" s="30" t="s">
        <v>358</v>
      </c>
      <c r="T140" s="30" t="s">
        <v>359</v>
      </c>
      <c r="V140" s="30" t="s">
        <v>357</v>
      </c>
      <c r="W140" s="31" t="s">
        <v>55</v>
      </c>
      <c r="X140" s="31" t="s">
        <v>148</v>
      </c>
      <c r="Y140" s="30"/>
      <c r="Z140" s="30"/>
      <c r="AA140" s="30" t="s">
        <v>67</v>
      </c>
      <c r="AB140" s="32">
        <v>9.2592592592592605E-3</v>
      </c>
      <c r="AC140" s="30">
        <v>23467</v>
      </c>
      <c r="AD140" s="30">
        <v>18819</v>
      </c>
      <c r="AE140" s="30">
        <v>0.19806000000000001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 t="s">
        <v>151</v>
      </c>
      <c r="AM140" s="30" t="s">
        <v>150</v>
      </c>
      <c r="AN140" s="30" t="s">
        <v>358</v>
      </c>
      <c r="AO140" s="30" t="s">
        <v>359</v>
      </c>
      <c r="AQ140" s="30" t="s">
        <v>348</v>
      </c>
      <c r="AR140" s="31" t="s">
        <v>39</v>
      </c>
      <c r="AS140" s="31" t="s">
        <v>148</v>
      </c>
      <c r="AT140" s="30"/>
      <c r="AU140" s="30"/>
      <c r="AV140" s="30" t="s">
        <v>67</v>
      </c>
      <c r="AW140" s="32">
        <v>5.4166666666666669E-3</v>
      </c>
      <c r="AX140" s="30">
        <v>13981</v>
      </c>
      <c r="AY140" s="30">
        <v>2555</v>
      </c>
      <c r="AZ140" s="30">
        <v>0.81718999999999997</v>
      </c>
      <c r="BA140" s="30">
        <v>0</v>
      </c>
      <c r="BB140" s="30">
        <v>0</v>
      </c>
      <c r="BC140" s="30">
        <v>0</v>
      </c>
      <c r="BD140" s="30">
        <v>0</v>
      </c>
      <c r="BE140" s="30">
        <v>0</v>
      </c>
      <c r="BF140" s="30">
        <v>0</v>
      </c>
      <c r="BG140" s="30" t="s">
        <v>151</v>
      </c>
      <c r="BH140" s="30" t="s">
        <v>150</v>
      </c>
      <c r="BI140" s="30" t="s">
        <v>349</v>
      </c>
      <c r="BJ140" s="30" t="s">
        <v>350</v>
      </c>
      <c r="BL140" s="30" t="s">
        <v>342</v>
      </c>
      <c r="BM140" s="31" t="s">
        <v>33</v>
      </c>
      <c r="BN140" s="31" t="s">
        <v>148</v>
      </c>
      <c r="BO140" s="30"/>
      <c r="BP140" s="30"/>
      <c r="BQ140" s="30" t="s">
        <v>67</v>
      </c>
      <c r="BR140" s="32">
        <v>9.7916666666666655E-3</v>
      </c>
      <c r="BS140" s="30">
        <v>34863</v>
      </c>
      <c r="BT140" s="30">
        <v>10414</v>
      </c>
      <c r="BU140" s="30">
        <v>0.70126999999999995</v>
      </c>
      <c r="BV140" s="30">
        <v>0</v>
      </c>
      <c r="BW140" s="30">
        <v>0</v>
      </c>
      <c r="BX140" s="30">
        <v>0</v>
      </c>
      <c r="BY140" s="30">
        <v>0</v>
      </c>
      <c r="BZ140" s="30">
        <v>0</v>
      </c>
      <c r="CA140" s="30">
        <v>0</v>
      </c>
      <c r="CB140" s="30" t="s">
        <v>151</v>
      </c>
      <c r="CC140" s="30" t="s">
        <v>150</v>
      </c>
      <c r="CD140" s="30" t="s">
        <v>343</v>
      </c>
      <c r="CE140" s="30" t="s">
        <v>344</v>
      </c>
    </row>
    <row r="141" spans="1:83" ht="21" hidden="1" x14ac:dyDescent="0.25">
      <c r="V141" s="33" t="s">
        <v>570</v>
      </c>
      <c r="W141" s="34" t="s">
        <v>55</v>
      </c>
      <c r="X141" s="34" t="s">
        <v>25</v>
      </c>
      <c r="Y141" s="33"/>
      <c r="Z141" s="33"/>
      <c r="AA141" s="33" t="s">
        <v>67</v>
      </c>
      <c r="AB141" s="35">
        <v>2.5347222222222221E-3</v>
      </c>
      <c r="AC141" s="33">
        <v>5444</v>
      </c>
      <c r="AD141" s="33">
        <v>1777</v>
      </c>
      <c r="AE141" s="33">
        <v>0.67345999999999995</v>
      </c>
      <c r="AF141" s="33">
        <v>0</v>
      </c>
      <c r="AG141" s="33">
        <v>0</v>
      </c>
      <c r="AH141" s="33">
        <v>0</v>
      </c>
      <c r="AI141" s="33">
        <v>0</v>
      </c>
      <c r="AJ141" s="33">
        <v>0</v>
      </c>
      <c r="AK141" s="33">
        <v>0</v>
      </c>
      <c r="AL141" s="33" t="s">
        <v>151</v>
      </c>
      <c r="AM141" s="33" t="s">
        <v>150</v>
      </c>
      <c r="AN141" s="33" t="s">
        <v>571</v>
      </c>
      <c r="AO141" s="33" t="s">
        <v>572</v>
      </c>
      <c r="AQ141" s="33" t="s">
        <v>753</v>
      </c>
      <c r="AR141" s="34" t="s">
        <v>39</v>
      </c>
      <c r="AS141" s="34" t="s">
        <v>25</v>
      </c>
      <c r="AT141" s="33"/>
      <c r="AU141" s="33"/>
      <c r="AV141" s="33" t="s">
        <v>67</v>
      </c>
      <c r="AW141" s="35">
        <v>6.4699074074074069E-3</v>
      </c>
      <c r="AX141" s="33">
        <v>22645</v>
      </c>
      <c r="AY141" s="33">
        <v>5823</v>
      </c>
      <c r="AZ141" s="33">
        <v>0.74282000000000004</v>
      </c>
      <c r="BA141" s="33">
        <v>0</v>
      </c>
      <c r="BB141" s="33">
        <v>0</v>
      </c>
      <c r="BC141" s="33">
        <v>0</v>
      </c>
      <c r="BD141" s="33">
        <v>0</v>
      </c>
      <c r="BE141" s="33">
        <v>0</v>
      </c>
      <c r="BF141" s="33">
        <v>0</v>
      </c>
      <c r="BG141" s="33" t="s">
        <v>151</v>
      </c>
      <c r="BH141" s="33" t="s">
        <v>150</v>
      </c>
      <c r="BI141" s="33" t="s">
        <v>754</v>
      </c>
      <c r="BJ141" s="33" t="s">
        <v>755</v>
      </c>
      <c r="BL141" s="33" t="s">
        <v>906</v>
      </c>
      <c r="BM141" s="34" t="s">
        <v>33</v>
      </c>
      <c r="BN141" s="34" t="s">
        <v>25</v>
      </c>
      <c r="BO141" s="33"/>
      <c r="BP141" s="33"/>
      <c r="BQ141" s="33" t="s">
        <v>67</v>
      </c>
      <c r="BR141" s="35">
        <v>1.0937500000000001E-2</v>
      </c>
      <c r="BS141" s="33">
        <v>54873</v>
      </c>
      <c r="BT141" s="33">
        <v>19028</v>
      </c>
      <c r="BU141" s="33">
        <v>0.65322000000000002</v>
      </c>
      <c r="BV141" s="33">
        <v>0</v>
      </c>
      <c r="BW141" s="33">
        <v>0</v>
      </c>
      <c r="BX141" s="33">
        <v>0</v>
      </c>
      <c r="BY141" s="33">
        <v>0</v>
      </c>
      <c r="BZ141" s="33">
        <v>0</v>
      </c>
      <c r="CA141" s="33">
        <v>0</v>
      </c>
      <c r="CB141" s="33" t="s">
        <v>151</v>
      </c>
      <c r="CC141" s="33" t="s">
        <v>150</v>
      </c>
      <c r="CD141" s="33" t="s">
        <v>907</v>
      </c>
      <c r="CE141" s="33" t="s">
        <v>908</v>
      </c>
    </row>
    <row r="142" spans="1:83" ht="21" x14ac:dyDescent="0.25">
      <c r="A142" s="30" t="s">
        <v>34</v>
      </c>
      <c r="B142" s="57" t="s">
        <v>148</v>
      </c>
      <c r="C142" s="57" t="s">
        <v>42</v>
      </c>
      <c r="D142" s="30"/>
      <c r="E142" s="30"/>
      <c r="F142" s="30" t="s">
        <v>23</v>
      </c>
      <c r="G142" s="82">
        <v>4.1331018518518517E-2</v>
      </c>
      <c r="H142" s="30">
        <v>16095</v>
      </c>
      <c r="I142" s="30">
        <v>66936</v>
      </c>
      <c r="J142" s="30">
        <v>0.75953999999999999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 t="s">
        <v>150</v>
      </c>
      <c r="R142" s="30" t="s">
        <v>151</v>
      </c>
      <c r="S142" s="30" t="s">
        <v>152</v>
      </c>
      <c r="T142" s="30" t="s">
        <v>153</v>
      </c>
      <c r="V142" s="30" t="s">
        <v>573</v>
      </c>
      <c r="W142" s="31" t="s">
        <v>55</v>
      </c>
      <c r="X142" s="31" t="s">
        <v>27</v>
      </c>
      <c r="Y142" s="30"/>
      <c r="Z142" s="30"/>
      <c r="AA142" s="30" t="s">
        <v>67</v>
      </c>
      <c r="AB142" s="32">
        <v>2.8472222222222219E-3</v>
      </c>
      <c r="AC142" s="30">
        <v>5597</v>
      </c>
      <c r="AD142" s="30">
        <v>2598</v>
      </c>
      <c r="AE142" s="30">
        <v>0.53573000000000004</v>
      </c>
      <c r="AF142" s="30">
        <v>0</v>
      </c>
      <c r="AG142" s="30">
        <v>0</v>
      </c>
      <c r="AH142" s="30">
        <v>0</v>
      </c>
      <c r="AI142" s="30">
        <v>0</v>
      </c>
      <c r="AJ142" s="30">
        <v>0</v>
      </c>
      <c r="AK142" s="30">
        <v>0</v>
      </c>
      <c r="AL142" s="30" t="s">
        <v>151</v>
      </c>
      <c r="AM142" s="30" t="s">
        <v>150</v>
      </c>
      <c r="AN142" s="30" t="s">
        <v>574</v>
      </c>
      <c r="AO142" s="30" t="s">
        <v>575</v>
      </c>
      <c r="AQ142" s="30" t="s">
        <v>756</v>
      </c>
      <c r="AR142" s="31" t="s">
        <v>27</v>
      </c>
      <c r="AS142" s="31" t="s">
        <v>39</v>
      </c>
      <c r="AT142" s="30"/>
      <c r="AU142" s="30"/>
      <c r="AV142" s="30" t="s">
        <v>67</v>
      </c>
      <c r="AW142" s="32">
        <v>4.1331018518518517E-2</v>
      </c>
      <c r="AX142" s="30">
        <v>79237</v>
      </c>
      <c r="AY142" s="30">
        <v>53305</v>
      </c>
      <c r="AZ142" s="30">
        <v>0.32727000000000001</v>
      </c>
      <c r="BA142" s="30">
        <v>0</v>
      </c>
      <c r="BB142" s="30">
        <v>0</v>
      </c>
      <c r="BC142" s="30">
        <v>0</v>
      </c>
      <c r="BD142" s="30">
        <v>0</v>
      </c>
      <c r="BE142" s="30">
        <v>0</v>
      </c>
      <c r="BF142" s="30">
        <v>0</v>
      </c>
      <c r="BG142" s="30" t="s">
        <v>150</v>
      </c>
      <c r="BH142" s="30" t="s">
        <v>151</v>
      </c>
      <c r="BI142" s="30" t="s">
        <v>757</v>
      </c>
      <c r="BJ142" s="30" t="s">
        <v>758</v>
      </c>
      <c r="BL142" s="30" t="s">
        <v>909</v>
      </c>
      <c r="BM142" s="31" t="s">
        <v>27</v>
      </c>
      <c r="BN142" s="31" t="s">
        <v>33</v>
      </c>
      <c r="BO142" s="30"/>
      <c r="BP142" s="30"/>
      <c r="BQ142" s="30" t="s">
        <v>67</v>
      </c>
      <c r="BR142" s="32">
        <v>1.042824074074074E-2</v>
      </c>
      <c r="BS142" s="30">
        <v>57703</v>
      </c>
      <c r="BT142" s="30">
        <v>30133</v>
      </c>
      <c r="BU142" s="30">
        <v>0.47777999999999998</v>
      </c>
      <c r="BV142" s="30">
        <v>0</v>
      </c>
      <c r="BW142" s="30">
        <v>0</v>
      </c>
      <c r="BX142" s="30">
        <v>0</v>
      </c>
      <c r="BY142" s="30">
        <v>0</v>
      </c>
      <c r="BZ142" s="30">
        <v>0</v>
      </c>
      <c r="CA142" s="30">
        <v>0</v>
      </c>
      <c r="CB142" s="30" t="s">
        <v>150</v>
      </c>
      <c r="CC142" s="30" t="s">
        <v>151</v>
      </c>
      <c r="CD142" s="30" t="s">
        <v>910</v>
      </c>
      <c r="CE142" s="30" t="s">
        <v>911</v>
      </c>
    </row>
    <row r="143" spans="1:83" ht="21" hidden="1" x14ac:dyDescent="0.25">
      <c r="A143" s="33" t="s">
        <v>36</v>
      </c>
      <c r="B143" s="58" t="s">
        <v>148</v>
      </c>
      <c r="C143" s="58" t="s">
        <v>47</v>
      </c>
      <c r="D143" s="33"/>
      <c r="E143" s="33"/>
      <c r="F143" s="33" t="s">
        <v>23</v>
      </c>
      <c r="G143" s="83">
        <v>1.59375E-2</v>
      </c>
      <c r="H143" s="33">
        <v>34845</v>
      </c>
      <c r="I143" s="33">
        <v>54879</v>
      </c>
      <c r="J143" s="33">
        <v>0.36504999999999999</v>
      </c>
      <c r="K143" s="33">
        <v>0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 t="s">
        <v>150</v>
      </c>
      <c r="R143" s="33" t="s">
        <v>151</v>
      </c>
      <c r="S143" s="33" t="s">
        <v>154</v>
      </c>
      <c r="T143" s="33" t="s">
        <v>155</v>
      </c>
      <c r="V143" s="33" t="s">
        <v>576</v>
      </c>
      <c r="W143" s="34" t="s">
        <v>55</v>
      </c>
      <c r="X143" s="34" t="s">
        <v>33</v>
      </c>
      <c r="Y143" s="33"/>
      <c r="Z143" s="33"/>
      <c r="AA143" s="33" t="s">
        <v>67</v>
      </c>
      <c r="AB143" s="35">
        <v>2.7662037037037034E-3</v>
      </c>
      <c r="AC143" s="33">
        <v>5581</v>
      </c>
      <c r="AD143" s="33">
        <v>2490</v>
      </c>
      <c r="AE143" s="33">
        <v>0.55374000000000001</v>
      </c>
      <c r="AF143" s="33">
        <v>0</v>
      </c>
      <c r="AG143" s="33">
        <v>0</v>
      </c>
      <c r="AH143" s="33">
        <v>0</v>
      </c>
      <c r="AI143" s="33">
        <v>0</v>
      </c>
      <c r="AJ143" s="33">
        <v>0</v>
      </c>
      <c r="AK143" s="33">
        <v>0</v>
      </c>
      <c r="AL143" s="33" t="s">
        <v>151</v>
      </c>
      <c r="AM143" s="33" t="s">
        <v>150</v>
      </c>
      <c r="AN143" s="33" t="s">
        <v>577</v>
      </c>
      <c r="AO143" s="33" t="s">
        <v>578</v>
      </c>
      <c r="AQ143" s="33" t="s">
        <v>759</v>
      </c>
      <c r="AR143" s="34" t="s">
        <v>39</v>
      </c>
      <c r="AS143" s="34" t="s">
        <v>33</v>
      </c>
      <c r="AT143" s="33"/>
      <c r="AU143" s="33"/>
      <c r="AV143" s="33" t="s">
        <v>67</v>
      </c>
      <c r="AW143" s="35">
        <v>8.2870370370370372E-3</v>
      </c>
      <c r="AX143" s="33">
        <v>35270</v>
      </c>
      <c r="AY143" s="33">
        <v>12626</v>
      </c>
      <c r="AZ143" s="33">
        <v>0.64200000000000002</v>
      </c>
      <c r="BA143" s="33">
        <v>0</v>
      </c>
      <c r="BB143" s="33">
        <v>0</v>
      </c>
      <c r="BC143" s="33">
        <v>0</v>
      </c>
      <c r="BD143" s="33">
        <v>0</v>
      </c>
      <c r="BE143" s="33">
        <v>0</v>
      </c>
      <c r="BF143" s="33">
        <v>0</v>
      </c>
      <c r="BG143" s="33" t="s">
        <v>151</v>
      </c>
      <c r="BH143" s="33" t="s">
        <v>150</v>
      </c>
      <c r="BI143" s="33" t="s">
        <v>760</v>
      </c>
      <c r="BJ143" s="33" t="s">
        <v>761</v>
      </c>
      <c r="BL143" s="33" t="s">
        <v>912</v>
      </c>
      <c r="BM143" s="34" t="s">
        <v>33</v>
      </c>
      <c r="BN143" s="34" t="s">
        <v>37</v>
      </c>
      <c r="BO143" s="33"/>
      <c r="BP143" s="33"/>
      <c r="BQ143" s="33" t="s">
        <v>67</v>
      </c>
      <c r="BR143" s="35">
        <v>9.6412037037037039E-3</v>
      </c>
      <c r="BS143" s="33">
        <v>59391</v>
      </c>
      <c r="BT143" s="33">
        <v>32016</v>
      </c>
      <c r="BU143" s="33">
        <v>0.46092</v>
      </c>
      <c r="BV143" s="33">
        <v>0</v>
      </c>
      <c r="BW143" s="33">
        <v>0</v>
      </c>
      <c r="BX143" s="33">
        <v>0</v>
      </c>
      <c r="BY143" s="33">
        <v>2</v>
      </c>
      <c r="BZ143" s="33">
        <v>0</v>
      </c>
      <c r="CA143" s="33">
        <v>0</v>
      </c>
      <c r="CB143" s="33" t="s">
        <v>150</v>
      </c>
      <c r="CC143" s="33" t="s">
        <v>151</v>
      </c>
      <c r="CD143" s="33" t="s">
        <v>913</v>
      </c>
      <c r="CE143" s="33" t="s">
        <v>914</v>
      </c>
    </row>
    <row r="144" spans="1:83" ht="21" x14ac:dyDescent="0.25">
      <c r="A144" s="30" t="s">
        <v>79</v>
      </c>
      <c r="B144" s="57" t="s">
        <v>148</v>
      </c>
      <c r="C144" s="59" t="s">
        <v>27</v>
      </c>
      <c r="D144" s="30" t="s">
        <v>27</v>
      </c>
      <c r="E144" s="30"/>
      <c r="F144" s="30" t="s">
        <v>66</v>
      </c>
      <c r="G144" s="82">
        <v>4.6990740740740743E-3</v>
      </c>
      <c r="H144" s="30">
        <v>10342</v>
      </c>
      <c r="I144" s="30">
        <v>4117</v>
      </c>
      <c r="J144" s="30">
        <v>-0.60185999999999995</v>
      </c>
      <c r="K144" s="30">
        <v>0</v>
      </c>
      <c r="L144" s="30">
        <v>0</v>
      </c>
      <c r="M144" s="30">
        <v>0</v>
      </c>
      <c r="N144" s="30">
        <v>1</v>
      </c>
      <c r="O144" s="30">
        <v>0</v>
      </c>
      <c r="P144" s="30">
        <v>0</v>
      </c>
      <c r="Q144" s="30" t="s">
        <v>151</v>
      </c>
      <c r="R144" s="30" t="s">
        <v>150</v>
      </c>
      <c r="S144" s="30" t="s">
        <v>156</v>
      </c>
      <c r="T144" s="30" t="s">
        <v>157</v>
      </c>
      <c r="V144" s="30" t="s">
        <v>579</v>
      </c>
      <c r="W144" s="31" t="s">
        <v>55</v>
      </c>
      <c r="X144" s="31" t="s">
        <v>37</v>
      </c>
      <c r="Y144" s="30"/>
      <c r="Z144" s="30"/>
      <c r="AA144" s="30" t="s">
        <v>67</v>
      </c>
      <c r="AB144" s="32">
        <v>2.8819444444444444E-3</v>
      </c>
      <c r="AC144" s="30">
        <v>4772</v>
      </c>
      <c r="AD144" s="30">
        <v>2113</v>
      </c>
      <c r="AE144" s="30">
        <v>0.55708999999999997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 t="s">
        <v>151</v>
      </c>
      <c r="AM144" s="30" t="s">
        <v>150</v>
      </c>
      <c r="AN144" s="30" t="s">
        <v>580</v>
      </c>
      <c r="AO144" s="30" t="s">
        <v>581</v>
      </c>
      <c r="AQ144" s="30" t="s">
        <v>762</v>
      </c>
      <c r="AR144" s="31" t="s">
        <v>39</v>
      </c>
      <c r="AS144" s="31" t="s">
        <v>37</v>
      </c>
      <c r="AT144" s="30"/>
      <c r="AU144" s="30"/>
      <c r="AV144" s="30" t="s">
        <v>67</v>
      </c>
      <c r="AW144" s="32">
        <v>1.622685185185185E-2</v>
      </c>
      <c r="AX144" s="30">
        <v>145862</v>
      </c>
      <c r="AY144" s="30">
        <v>50288</v>
      </c>
      <c r="AZ144" s="30">
        <v>0.65522999999999998</v>
      </c>
      <c r="BA144" s="30">
        <v>36</v>
      </c>
      <c r="BB144" s="30">
        <v>0</v>
      </c>
      <c r="BC144" s="30">
        <v>0</v>
      </c>
      <c r="BD144" s="30">
        <v>1</v>
      </c>
      <c r="BE144" s="30">
        <v>0</v>
      </c>
      <c r="BF144" s="30">
        <v>0</v>
      </c>
      <c r="BG144" s="30" t="s">
        <v>151</v>
      </c>
      <c r="BH144" s="30" t="s">
        <v>150</v>
      </c>
      <c r="BI144" s="30" t="s">
        <v>763</v>
      </c>
      <c r="BJ144" s="30" t="s">
        <v>764</v>
      </c>
      <c r="BL144" s="30" t="s">
        <v>759</v>
      </c>
      <c r="BM144" s="31" t="s">
        <v>39</v>
      </c>
      <c r="BN144" s="31" t="s">
        <v>33</v>
      </c>
      <c r="BO144" s="30"/>
      <c r="BP144" s="30"/>
      <c r="BQ144" s="30" t="s">
        <v>67</v>
      </c>
      <c r="BR144" s="32">
        <v>8.2870370370370372E-3</v>
      </c>
      <c r="BS144" s="30">
        <v>35270</v>
      </c>
      <c r="BT144" s="30">
        <v>12626</v>
      </c>
      <c r="BU144" s="30">
        <v>0.64200000000000002</v>
      </c>
      <c r="BV144" s="30">
        <v>0</v>
      </c>
      <c r="BW144" s="30">
        <v>0</v>
      </c>
      <c r="BX144" s="30">
        <v>0</v>
      </c>
      <c r="BY144" s="30">
        <v>0</v>
      </c>
      <c r="BZ144" s="30">
        <v>0</v>
      </c>
      <c r="CA144" s="30">
        <v>0</v>
      </c>
      <c r="CB144" s="30" t="s">
        <v>151</v>
      </c>
      <c r="CC144" s="30" t="s">
        <v>150</v>
      </c>
      <c r="CD144" s="30" t="s">
        <v>760</v>
      </c>
      <c r="CE144" s="30" t="s">
        <v>761</v>
      </c>
    </row>
    <row r="145" spans="1:83" ht="21" hidden="1" x14ac:dyDescent="0.25">
      <c r="A145" s="33" t="s">
        <v>84</v>
      </c>
      <c r="B145" s="58" t="s">
        <v>148</v>
      </c>
      <c r="C145" s="58" t="s">
        <v>42</v>
      </c>
      <c r="D145" s="33"/>
      <c r="E145" s="33"/>
      <c r="F145" s="33" t="s">
        <v>66</v>
      </c>
      <c r="G145" s="83">
        <v>4.1331018518518517E-2</v>
      </c>
      <c r="H145" s="33">
        <v>68081</v>
      </c>
      <c r="I145" s="33">
        <v>146057</v>
      </c>
      <c r="J145" s="33">
        <v>0.53386999999999996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  <c r="Q145" s="33" t="s">
        <v>151</v>
      </c>
      <c r="R145" s="33" t="s">
        <v>150</v>
      </c>
      <c r="S145" s="33" t="s">
        <v>158</v>
      </c>
      <c r="T145" s="33" t="s">
        <v>159</v>
      </c>
      <c r="V145" s="33" t="s">
        <v>582</v>
      </c>
      <c r="W145" s="34" t="s">
        <v>55</v>
      </c>
      <c r="X145" s="34" t="s">
        <v>39</v>
      </c>
      <c r="Y145" s="33"/>
      <c r="Z145" s="33"/>
      <c r="AA145" s="33" t="s">
        <v>67</v>
      </c>
      <c r="AB145" s="35">
        <v>9.618055555555555E-3</v>
      </c>
      <c r="AC145" s="33">
        <v>10783</v>
      </c>
      <c r="AD145" s="33">
        <v>1901</v>
      </c>
      <c r="AE145" s="33">
        <v>0.82362999999999997</v>
      </c>
      <c r="AF145" s="33">
        <v>0</v>
      </c>
      <c r="AG145" s="33">
        <v>0</v>
      </c>
      <c r="AH145" s="33">
        <v>0</v>
      </c>
      <c r="AI145" s="33">
        <v>0</v>
      </c>
      <c r="AJ145" s="33">
        <v>0</v>
      </c>
      <c r="AK145" s="33">
        <v>0</v>
      </c>
      <c r="AL145" s="33" t="s">
        <v>151</v>
      </c>
      <c r="AM145" s="33" t="s">
        <v>150</v>
      </c>
      <c r="AN145" s="33" t="s">
        <v>583</v>
      </c>
      <c r="AO145" s="33" t="s">
        <v>584</v>
      </c>
      <c r="AQ145" s="33" t="s">
        <v>765</v>
      </c>
      <c r="AR145" s="34" t="s">
        <v>39</v>
      </c>
      <c r="AS145" s="34" t="s">
        <v>40</v>
      </c>
      <c r="AT145" s="33"/>
      <c r="AU145" s="33"/>
      <c r="AV145" s="33" t="s">
        <v>67</v>
      </c>
      <c r="AW145" s="35">
        <v>1.0775462962962964E-2</v>
      </c>
      <c r="AX145" s="33">
        <v>61536</v>
      </c>
      <c r="AY145" s="33">
        <v>25049</v>
      </c>
      <c r="AZ145" s="33">
        <v>0.59292999999999996</v>
      </c>
      <c r="BA145" s="33">
        <v>0</v>
      </c>
      <c r="BB145" s="33">
        <v>0</v>
      </c>
      <c r="BC145" s="33">
        <v>0</v>
      </c>
      <c r="BD145" s="33">
        <v>0</v>
      </c>
      <c r="BE145" s="33">
        <v>0</v>
      </c>
      <c r="BF145" s="33">
        <v>0</v>
      </c>
      <c r="BG145" s="33" t="s">
        <v>150</v>
      </c>
      <c r="BH145" s="33" t="s">
        <v>151</v>
      </c>
      <c r="BI145" s="33" t="s">
        <v>766</v>
      </c>
      <c r="BJ145" s="33" t="s">
        <v>767</v>
      </c>
      <c r="BL145" s="33" t="s">
        <v>915</v>
      </c>
      <c r="BM145" s="34" t="s">
        <v>33</v>
      </c>
      <c r="BN145" s="34" t="s">
        <v>40</v>
      </c>
      <c r="BO145" s="33"/>
      <c r="BP145" s="33"/>
      <c r="BQ145" s="33" t="s">
        <v>67</v>
      </c>
      <c r="BR145" s="35">
        <v>1.0937500000000001E-2</v>
      </c>
      <c r="BS145" s="33">
        <v>61310</v>
      </c>
      <c r="BT145" s="33">
        <v>25955</v>
      </c>
      <c r="BU145" s="33">
        <v>0.57665</v>
      </c>
      <c r="BV145" s="33">
        <v>0</v>
      </c>
      <c r="BW145" s="33">
        <v>0</v>
      </c>
      <c r="BX145" s="33">
        <v>0</v>
      </c>
      <c r="BY145" s="33">
        <v>0</v>
      </c>
      <c r="BZ145" s="33">
        <v>0</v>
      </c>
      <c r="CA145" s="33">
        <v>0</v>
      </c>
      <c r="CB145" s="33" t="s">
        <v>150</v>
      </c>
      <c r="CC145" s="33" t="s">
        <v>151</v>
      </c>
      <c r="CD145" s="33" t="s">
        <v>916</v>
      </c>
      <c r="CE145" s="33" t="s">
        <v>917</v>
      </c>
    </row>
    <row r="146" spans="1:83" ht="21" hidden="1" x14ac:dyDescent="0.25">
      <c r="A146" s="30" t="s">
        <v>102</v>
      </c>
      <c r="B146" s="57" t="s">
        <v>148</v>
      </c>
      <c r="C146" s="57" t="s">
        <v>42</v>
      </c>
      <c r="D146" s="30"/>
      <c r="E146" s="30"/>
      <c r="F146" s="30" t="s">
        <v>67</v>
      </c>
      <c r="G146" s="82">
        <v>4.1331018518518517E-2</v>
      </c>
      <c r="H146" s="30">
        <v>30350</v>
      </c>
      <c r="I146" s="30">
        <v>73503</v>
      </c>
      <c r="J146" s="30">
        <v>0.58708000000000005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 t="s">
        <v>150</v>
      </c>
      <c r="R146" s="30" t="s">
        <v>151</v>
      </c>
      <c r="S146" s="30" t="s">
        <v>160</v>
      </c>
      <c r="T146" s="30" t="s">
        <v>161</v>
      </c>
      <c r="V146" s="30" t="s">
        <v>585</v>
      </c>
      <c r="W146" s="31" t="s">
        <v>55</v>
      </c>
      <c r="X146" s="31" t="s">
        <v>40</v>
      </c>
      <c r="Y146" s="30"/>
      <c r="Z146" s="30"/>
      <c r="AA146" s="30" t="s">
        <v>67</v>
      </c>
      <c r="AB146" s="32">
        <v>3.2407407407407406E-3</v>
      </c>
      <c r="AC146" s="30">
        <v>5044</v>
      </c>
      <c r="AD146" s="30">
        <v>2435</v>
      </c>
      <c r="AE146" s="30">
        <v>0.51715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 t="s">
        <v>151</v>
      </c>
      <c r="AM146" s="30" t="s">
        <v>150</v>
      </c>
      <c r="AN146" s="30" t="s">
        <v>586</v>
      </c>
      <c r="AO146" s="30" t="s">
        <v>587</v>
      </c>
      <c r="AQ146" s="30" t="s">
        <v>768</v>
      </c>
      <c r="AR146" s="31" t="s">
        <v>39</v>
      </c>
      <c r="AS146" s="31" t="s">
        <v>42</v>
      </c>
      <c r="AT146" s="30"/>
      <c r="AU146" s="30"/>
      <c r="AV146" s="30" t="s">
        <v>67</v>
      </c>
      <c r="AW146" s="32">
        <v>6.4583333333333333E-3</v>
      </c>
      <c r="AX146" s="30">
        <v>23393</v>
      </c>
      <c r="AY146" s="30">
        <v>6261</v>
      </c>
      <c r="AZ146" s="30">
        <v>0.73231999999999997</v>
      </c>
      <c r="BA146" s="30">
        <v>0</v>
      </c>
      <c r="BB146" s="30">
        <v>0</v>
      </c>
      <c r="BC146" s="30">
        <v>0</v>
      </c>
      <c r="BD146" s="30">
        <v>0</v>
      </c>
      <c r="BE146" s="30">
        <v>0</v>
      </c>
      <c r="BF146" s="30">
        <v>0</v>
      </c>
      <c r="BG146" s="30" t="s">
        <v>150</v>
      </c>
      <c r="BH146" s="30" t="s">
        <v>151</v>
      </c>
      <c r="BI146" s="30" t="s">
        <v>769</v>
      </c>
      <c r="BJ146" s="30" t="s">
        <v>770</v>
      </c>
      <c r="BL146" s="30" t="s">
        <v>918</v>
      </c>
      <c r="BM146" s="31" t="s">
        <v>33</v>
      </c>
      <c r="BN146" s="31" t="s">
        <v>42</v>
      </c>
      <c r="BO146" s="30"/>
      <c r="BP146" s="30"/>
      <c r="BQ146" s="30" t="s">
        <v>67</v>
      </c>
      <c r="BR146" s="32">
        <v>1.1666666666666667E-2</v>
      </c>
      <c r="BS146" s="30">
        <v>66542</v>
      </c>
      <c r="BT146" s="30">
        <v>30248</v>
      </c>
      <c r="BU146" s="30">
        <v>0.54542000000000002</v>
      </c>
      <c r="BV146" s="30">
        <v>0</v>
      </c>
      <c r="BW146" s="30">
        <v>0</v>
      </c>
      <c r="BX146" s="30">
        <v>0</v>
      </c>
      <c r="BY146" s="30">
        <v>0</v>
      </c>
      <c r="BZ146" s="30">
        <v>0</v>
      </c>
      <c r="CA146" s="30">
        <v>0</v>
      </c>
      <c r="CB146" s="30" t="s">
        <v>150</v>
      </c>
      <c r="CC146" s="30" t="s">
        <v>151</v>
      </c>
      <c r="CD146" s="30" t="s">
        <v>919</v>
      </c>
      <c r="CE146" s="30" t="s">
        <v>920</v>
      </c>
    </row>
    <row r="147" spans="1:83" ht="21" x14ac:dyDescent="0.25">
      <c r="A147" s="33" t="s">
        <v>115</v>
      </c>
      <c r="B147" s="58" t="s">
        <v>148</v>
      </c>
      <c r="C147" s="58" t="s">
        <v>42</v>
      </c>
      <c r="D147" s="33"/>
      <c r="E147" s="33"/>
      <c r="F147" s="33" t="s">
        <v>23</v>
      </c>
      <c r="G147" s="83">
        <v>7.6504629629629631E-3</v>
      </c>
      <c r="H147" s="33">
        <v>8108</v>
      </c>
      <c r="I147" s="33">
        <v>13701</v>
      </c>
      <c r="J147" s="33">
        <v>0.40819</v>
      </c>
      <c r="K147" s="33">
        <v>0</v>
      </c>
      <c r="L147" s="33">
        <v>0</v>
      </c>
      <c r="M147" s="33">
        <v>0</v>
      </c>
      <c r="N147" s="33">
        <v>0</v>
      </c>
      <c r="O147" s="33">
        <v>0</v>
      </c>
      <c r="P147" s="33">
        <v>0</v>
      </c>
      <c r="Q147" s="33" t="s">
        <v>150</v>
      </c>
      <c r="R147" s="33" t="s">
        <v>151</v>
      </c>
      <c r="S147" s="33" t="s">
        <v>162</v>
      </c>
      <c r="T147" s="33" t="s">
        <v>163</v>
      </c>
      <c r="V147" s="33" t="s">
        <v>588</v>
      </c>
      <c r="W147" s="34" t="s">
        <v>55</v>
      </c>
      <c r="X147" s="34" t="s">
        <v>42</v>
      </c>
      <c r="Y147" s="33"/>
      <c r="Z147" s="33"/>
      <c r="AA147" s="33" t="s">
        <v>67</v>
      </c>
      <c r="AB147" s="35">
        <v>2.6388888888888885E-3</v>
      </c>
      <c r="AC147" s="33">
        <v>5034</v>
      </c>
      <c r="AD147" s="33">
        <v>1841</v>
      </c>
      <c r="AE147" s="33">
        <v>0.63415999999999995</v>
      </c>
      <c r="AF147" s="33">
        <v>0</v>
      </c>
      <c r="AG147" s="33">
        <v>0</v>
      </c>
      <c r="AH147" s="33">
        <v>0</v>
      </c>
      <c r="AI147" s="33">
        <v>0</v>
      </c>
      <c r="AJ147" s="33">
        <v>0</v>
      </c>
      <c r="AK147" s="33">
        <v>0</v>
      </c>
      <c r="AL147" s="33" t="s">
        <v>151</v>
      </c>
      <c r="AM147" s="33" t="s">
        <v>150</v>
      </c>
      <c r="AN147" s="33" t="s">
        <v>589</v>
      </c>
      <c r="AO147" s="33" t="s">
        <v>590</v>
      </c>
      <c r="AQ147" s="33" t="s">
        <v>771</v>
      </c>
      <c r="AR147" s="34" t="s">
        <v>39</v>
      </c>
      <c r="AS147" s="34" t="s">
        <v>47</v>
      </c>
      <c r="AT147" s="33"/>
      <c r="AU147" s="33"/>
      <c r="AV147" s="33" t="s">
        <v>67</v>
      </c>
      <c r="AW147" s="35">
        <v>7.1296296296296307E-3</v>
      </c>
      <c r="AX147" s="33">
        <v>21400</v>
      </c>
      <c r="AY147" s="33">
        <v>5102</v>
      </c>
      <c r="AZ147" s="33">
        <v>0.76154999999999995</v>
      </c>
      <c r="BA147" s="33">
        <v>0</v>
      </c>
      <c r="BB147" s="33">
        <v>0</v>
      </c>
      <c r="BC147" s="33">
        <v>0</v>
      </c>
      <c r="BD147" s="33">
        <v>0</v>
      </c>
      <c r="BE147" s="33">
        <v>0</v>
      </c>
      <c r="BF147" s="33">
        <v>0</v>
      </c>
      <c r="BG147" s="33" t="s">
        <v>151</v>
      </c>
      <c r="BH147" s="33" t="s">
        <v>150</v>
      </c>
      <c r="BI147" s="33" t="s">
        <v>772</v>
      </c>
      <c r="BJ147" s="33" t="s">
        <v>773</v>
      </c>
      <c r="BL147" s="33" t="s">
        <v>921</v>
      </c>
      <c r="BM147" s="34" t="s">
        <v>47</v>
      </c>
      <c r="BN147" s="34" t="s">
        <v>33</v>
      </c>
      <c r="BO147" s="33"/>
      <c r="BP147" s="33"/>
      <c r="BQ147" s="33" t="s">
        <v>67</v>
      </c>
      <c r="BR147" s="35">
        <v>1.0925925925925924E-2</v>
      </c>
      <c r="BS147" s="33">
        <v>24894</v>
      </c>
      <c r="BT147" s="33">
        <v>13548</v>
      </c>
      <c r="BU147" s="33">
        <v>0.45574999999999999</v>
      </c>
      <c r="BV147" s="33">
        <v>0</v>
      </c>
      <c r="BW147" s="33">
        <v>0</v>
      </c>
      <c r="BX147" s="33">
        <v>0</v>
      </c>
      <c r="BY147" s="33">
        <v>0</v>
      </c>
      <c r="BZ147" s="33">
        <v>0</v>
      </c>
      <c r="CA147" s="33">
        <v>0</v>
      </c>
      <c r="CB147" s="33" t="s">
        <v>151</v>
      </c>
      <c r="CC147" s="33" t="s">
        <v>150</v>
      </c>
      <c r="CD147" s="33" t="s">
        <v>922</v>
      </c>
      <c r="CE147" s="33" t="s">
        <v>923</v>
      </c>
    </row>
    <row r="148" spans="1:83" ht="21" x14ac:dyDescent="0.25">
      <c r="A148" s="30" t="s">
        <v>164</v>
      </c>
      <c r="B148" s="57" t="s">
        <v>148</v>
      </c>
      <c r="C148" s="57" t="s">
        <v>42</v>
      </c>
      <c r="D148" s="30"/>
      <c r="E148" s="30"/>
      <c r="F148" s="30" t="s">
        <v>66</v>
      </c>
      <c r="G148" s="82">
        <v>4.1331018518518517E-2</v>
      </c>
      <c r="H148" s="30">
        <v>34480</v>
      </c>
      <c r="I148" s="30">
        <v>78965</v>
      </c>
      <c r="J148" s="30">
        <v>0.56333999999999995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 t="s">
        <v>150</v>
      </c>
      <c r="R148" s="30" t="s">
        <v>151</v>
      </c>
      <c r="S148" s="30" t="s">
        <v>165</v>
      </c>
      <c r="T148" s="30" t="s">
        <v>166</v>
      </c>
      <c r="V148" s="30" t="s">
        <v>591</v>
      </c>
      <c r="W148" s="31" t="s">
        <v>55</v>
      </c>
      <c r="X148" s="31" t="s">
        <v>47</v>
      </c>
      <c r="Y148" s="30"/>
      <c r="Z148" s="30"/>
      <c r="AA148" s="30" t="s">
        <v>67</v>
      </c>
      <c r="AB148" s="32">
        <v>2.488425925925926E-3</v>
      </c>
      <c r="AC148" s="30">
        <v>4358</v>
      </c>
      <c r="AD148" s="30">
        <v>1715</v>
      </c>
      <c r="AE148" s="30">
        <v>0.60633000000000004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 t="s">
        <v>151</v>
      </c>
      <c r="AM148" s="30" t="s">
        <v>150</v>
      </c>
      <c r="AN148" s="30" t="s">
        <v>592</v>
      </c>
      <c r="AO148" s="30" t="s">
        <v>593</v>
      </c>
      <c r="AQ148" s="30" t="s">
        <v>582</v>
      </c>
      <c r="AR148" s="31" t="s">
        <v>55</v>
      </c>
      <c r="AS148" s="31" t="s">
        <v>39</v>
      </c>
      <c r="AT148" s="30"/>
      <c r="AU148" s="30"/>
      <c r="AV148" s="30" t="s">
        <v>67</v>
      </c>
      <c r="AW148" s="32">
        <v>9.618055555555555E-3</v>
      </c>
      <c r="AX148" s="30">
        <v>10783</v>
      </c>
      <c r="AY148" s="30">
        <v>1901</v>
      </c>
      <c r="AZ148" s="30">
        <v>0.82362999999999997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 t="s">
        <v>151</v>
      </c>
      <c r="BH148" s="30" t="s">
        <v>150</v>
      </c>
      <c r="BI148" s="30" t="s">
        <v>583</v>
      </c>
      <c r="BJ148" s="30" t="s">
        <v>584</v>
      </c>
      <c r="BL148" s="30" t="s">
        <v>576</v>
      </c>
      <c r="BM148" s="31" t="s">
        <v>55</v>
      </c>
      <c r="BN148" s="31" t="s">
        <v>33</v>
      </c>
      <c r="BO148" s="30"/>
      <c r="BP148" s="30"/>
      <c r="BQ148" s="30" t="s">
        <v>67</v>
      </c>
      <c r="BR148" s="32">
        <v>2.7662037037037034E-3</v>
      </c>
      <c r="BS148" s="30">
        <v>5581</v>
      </c>
      <c r="BT148" s="30">
        <v>2490</v>
      </c>
      <c r="BU148" s="30">
        <v>0.55374000000000001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 t="s">
        <v>151</v>
      </c>
      <c r="CC148" s="30" t="s">
        <v>150</v>
      </c>
      <c r="CD148" s="30" t="s">
        <v>577</v>
      </c>
      <c r="CE148" s="30" t="s">
        <v>578</v>
      </c>
    </row>
    <row r="149" spans="1:83" ht="21" x14ac:dyDescent="0.25">
      <c r="A149" s="33" t="s">
        <v>167</v>
      </c>
      <c r="B149" s="58" t="s">
        <v>148</v>
      </c>
      <c r="C149" s="58" t="s">
        <v>42</v>
      </c>
      <c r="D149" s="33"/>
      <c r="E149" s="33"/>
      <c r="F149" s="33" t="s">
        <v>67</v>
      </c>
      <c r="G149" s="83">
        <v>4.1331018518518517E-2</v>
      </c>
      <c r="H149" s="33">
        <v>35594</v>
      </c>
      <c r="I149" s="33">
        <v>91620</v>
      </c>
      <c r="J149" s="33">
        <v>0.61150000000000004</v>
      </c>
      <c r="K149" s="33">
        <v>0</v>
      </c>
      <c r="L149" s="33">
        <v>0</v>
      </c>
      <c r="M149" s="33">
        <v>0</v>
      </c>
      <c r="N149" s="33">
        <v>0</v>
      </c>
      <c r="O149" s="33">
        <v>0</v>
      </c>
      <c r="P149" s="33">
        <v>0</v>
      </c>
      <c r="Q149" s="33" t="s">
        <v>150</v>
      </c>
      <c r="R149" s="33" t="s">
        <v>151</v>
      </c>
      <c r="S149" s="33" t="s">
        <v>168</v>
      </c>
      <c r="T149" s="33" t="s">
        <v>169</v>
      </c>
    </row>
    <row r="152" spans="1:83" x14ac:dyDescent="0.25">
      <c r="A152" s="39"/>
      <c r="B152" s="47"/>
      <c r="C152" s="47"/>
      <c r="D152" s="39"/>
      <c r="E152" s="39"/>
      <c r="F152" s="39"/>
      <c r="G152" s="41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1:83" x14ac:dyDescent="0.25">
      <c r="A153" s="39"/>
      <c r="B153" s="47"/>
      <c r="C153" s="47"/>
      <c r="D153" s="39"/>
      <c r="E153" s="39"/>
      <c r="F153" s="39"/>
      <c r="G153" s="41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1:83" x14ac:dyDescent="0.25">
      <c r="A154" s="39"/>
      <c r="B154" s="47"/>
      <c r="C154" s="47"/>
      <c r="D154" s="39"/>
      <c r="E154" s="39"/>
      <c r="F154" s="39"/>
      <c r="G154" s="41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1:83" x14ac:dyDescent="0.25">
      <c r="A155" s="39"/>
      <c r="B155" s="47"/>
      <c r="C155" s="47"/>
      <c r="D155" s="39"/>
      <c r="E155" s="39"/>
      <c r="F155" s="39"/>
      <c r="G155" s="41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1:83" x14ac:dyDescent="0.25">
      <c r="A156" s="39"/>
      <c r="B156" s="47"/>
      <c r="C156" s="47"/>
      <c r="D156" s="39"/>
      <c r="E156" s="39"/>
      <c r="F156" s="39"/>
      <c r="G156" s="41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1:83" x14ac:dyDescent="0.25">
      <c r="A157" s="39"/>
      <c r="B157" s="47"/>
      <c r="C157" s="47"/>
      <c r="D157" s="39"/>
      <c r="E157" s="39"/>
      <c r="F157" s="39"/>
      <c r="G157" s="41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1:83" x14ac:dyDescent="0.25">
      <c r="A158" s="39"/>
      <c r="B158" s="47"/>
      <c r="C158" s="47"/>
      <c r="D158" s="39"/>
      <c r="E158" s="39"/>
      <c r="F158" s="39"/>
      <c r="G158" s="41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1:83" x14ac:dyDescent="0.25">
      <c r="A159" s="39"/>
      <c r="B159" s="47"/>
      <c r="C159" s="47"/>
      <c r="D159" s="39"/>
      <c r="E159" s="39"/>
      <c r="F159" s="39"/>
      <c r="G159" s="41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1:83" ht="38.25" customHeight="1" x14ac:dyDescent="0.25">
      <c r="A160" s="39"/>
      <c r="B160" s="48"/>
      <c r="C160" s="48" t="s">
        <v>360</v>
      </c>
      <c r="D160" s="49" t="s">
        <v>361</v>
      </c>
      <c r="E160" s="49"/>
      <c r="F160" s="49" t="s">
        <v>362</v>
      </c>
      <c r="G160" s="50" t="s">
        <v>363</v>
      </c>
      <c r="H160" s="49" t="s">
        <v>364</v>
      </c>
      <c r="I160" s="49" t="s">
        <v>365</v>
      </c>
      <c r="J160" s="49" t="s">
        <v>366</v>
      </c>
      <c r="K160" s="49" t="s">
        <v>367</v>
      </c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1:20" ht="15.75" x14ac:dyDescent="0.25">
      <c r="A161" s="39"/>
      <c r="B161" s="48"/>
      <c r="C161" s="63">
        <v>19551.674999999999</v>
      </c>
      <c r="D161" s="51">
        <v>26765.674999999999</v>
      </c>
      <c r="E161" s="49"/>
      <c r="F161" s="51">
        <v>29369.529411764706</v>
      </c>
      <c r="G161" s="51">
        <v>24069.583333333332</v>
      </c>
      <c r="H161" s="51">
        <v>7346.1851851851852</v>
      </c>
      <c r="I161" s="51">
        <v>33517.76470588235</v>
      </c>
      <c r="J161" s="51">
        <v>26275.777777777777</v>
      </c>
      <c r="K161" s="51">
        <v>23167.555555555555</v>
      </c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1:20" ht="30" x14ac:dyDescent="0.25">
      <c r="A162" s="39"/>
      <c r="B162" s="49" t="s">
        <v>371</v>
      </c>
      <c r="C162" s="62">
        <v>-36.897094494461477</v>
      </c>
      <c r="D162" s="51"/>
      <c r="F162" s="61">
        <v>-14.124282469626371</v>
      </c>
      <c r="G162" s="61">
        <v>-9.1659021009688377</v>
      </c>
      <c r="H162" s="61">
        <v>-215.36852082461544</v>
      </c>
      <c r="I162" s="51"/>
      <c r="J162" s="51"/>
      <c r="K162" s="51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1:20" ht="31.5" x14ac:dyDescent="0.25">
      <c r="A163" s="39"/>
      <c r="B163" s="48" t="s">
        <v>368</v>
      </c>
      <c r="C163" s="63">
        <v>27222.190431022002</v>
      </c>
      <c r="D163" s="51">
        <v>18616.993045497144</v>
      </c>
      <c r="E163" s="49"/>
      <c r="F163" s="51">
        <v>17778.12334455808</v>
      </c>
      <c r="G163" s="51">
        <v>36435.94911803375</v>
      </c>
      <c r="H163" s="51">
        <v>4651.8893894451503</v>
      </c>
      <c r="I163" s="51">
        <v>19071.083287998554</v>
      </c>
      <c r="J163" s="51">
        <v>19881.254247421548</v>
      </c>
      <c r="K163" s="51">
        <v>15537.28468658854</v>
      </c>
      <c r="L163" s="39"/>
      <c r="M163" s="39"/>
      <c r="N163" s="39"/>
      <c r="O163" s="39"/>
      <c r="P163" s="39"/>
      <c r="Q163" s="39"/>
      <c r="R163" s="39"/>
      <c r="S163" s="39"/>
      <c r="T163" s="39"/>
    </row>
    <row r="164" spans="1:20" ht="15.75" x14ac:dyDescent="0.25">
      <c r="A164" s="39"/>
      <c r="B164" s="48"/>
      <c r="C164" s="48"/>
      <c r="D164" s="49"/>
      <c r="E164" s="49" t="s">
        <v>369</v>
      </c>
      <c r="F164" s="49">
        <v>17</v>
      </c>
      <c r="G164">
        <v>36</v>
      </c>
      <c r="H164" s="49">
        <v>27</v>
      </c>
      <c r="I164" s="49"/>
      <c r="J164" s="49"/>
      <c r="K164" s="49"/>
      <c r="L164" s="39"/>
      <c r="M164" s="39"/>
      <c r="N164" s="39"/>
      <c r="O164" s="39"/>
      <c r="P164" s="39"/>
      <c r="Q164" s="39"/>
      <c r="R164" s="39"/>
      <c r="S164" s="39"/>
      <c r="T164" s="39"/>
    </row>
    <row r="165" spans="1:20" ht="15.75" x14ac:dyDescent="0.25">
      <c r="A165" s="39"/>
      <c r="B165" s="48"/>
      <c r="C165" s="48"/>
      <c r="D165" s="49"/>
      <c r="E165" s="49" t="s">
        <v>370</v>
      </c>
      <c r="F165" s="49">
        <v>1</v>
      </c>
      <c r="G165">
        <v>6</v>
      </c>
      <c r="H165" s="49">
        <v>1</v>
      </c>
      <c r="I165" s="49"/>
      <c r="J165" s="49"/>
      <c r="K165" s="49"/>
      <c r="L165" s="39"/>
      <c r="M165" s="39"/>
      <c r="N165" s="39"/>
      <c r="O165" s="39"/>
      <c r="P165" s="39"/>
      <c r="Q165" s="39"/>
      <c r="R165" s="39"/>
      <c r="S165" s="39"/>
      <c r="T165" s="39"/>
    </row>
    <row r="166" spans="1:20" x14ac:dyDescent="0.25">
      <c r="A166" s="39"/>
      <c r="B166" s="47" t="s">
        <v>378</v>
      </c>
      <c r="C166" s="47"/>
      <c r="D166" s="39"/>
      <c r="E166" s="84">
        <f>SUM(G68:G149)/80</f>
        <v>1.1391493055555552E-2</v>
      </c>
      <c r="F166" s="84">
        <f>SUM(G143,G140,G139,G132,G131,G123,G122,G114,G113,G105,G104,G97,G96,G89,G88,G81,G80,G74)/17</f>
        <v>1.16489651416122E-2</v>
      </c>
      <c r="G166" s="84">
        <f>SUM(G149,G148,G147,G146,G145,G142,G138,G137,G136,G130,G129,G128,G127,G121,G120,G119,G118,G112,G111,G110,G109,G103,G102,G101,G95,G94,G93,G87,G86,G85,G79,G78,G77,G73,G72,G71)/36</f>
        <v>1.3666730967078194E-2</v>
      </c>
      <c r="H166" s="84">
        <f>SUM(G144,G135,G134,G133,G126,G124,G125,G117,G116,G115,G108,G107,G106,G100,G99,G98,G92,G91,G90,G84,G82,G83,G76,G75,G70,G69,G68)/27</f>
        <v>8.1957304526748959E-3</v>
      </c>
      <c r="I166" s="84">
        <f>SUM(F166:H166)/3</f>
        <v>1.1170475520455097E-2</v>
      </c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spans="1:20" x14ac:dyDescent="0.25">
      <c r="A167" s="39"/>
      <c r="B167" s="47"/>
      <c r="C167" s="47"/>
      <c r="D167" s="39"/>
      <c r="E167" s="39"/>
      <c r="F167" s="39"/>
      <c r="G167" s="41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spans="1:20" x14ac:dyDescent="0.25">
      <c r="A168" s="39"/>
      <c r="B168" s="47"/>
      <c r="C168" s="47"/>
      <c r="D168" s="39"/>
      <c r="E168" s="39"/>
      <c r="F168" s="39"/>
      <c r="G168" s="41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spans="1:20" x14ac:dyDescent="0.25">
      <c r="A169" s="39"/>
      <c r="B169" s="47"/>
      <c r="C169" s="47"/>
      <c r="D169" s="39"/>
      <c r="E169" s="39"/>
      <c r="F169" s="39"/>
      <c r="G169" s="41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spans="1:20" x14ac:dyDescent="0.25">
      <c r="A170" s="39"/>
      <c r="B170" s="47"/>
      <c r="C170" s="65" t="s">
        <v>372</v>
      </c>
      <c r="D170" s="81" t="s">
        <v>373</v>
      </c>
      <c r="E170" s="91" t="s">
        <v>370</v>
      </c>
      <c r="F170" s="72" t="s">
        <v>380</v>
      </c>
      <c r="G170" s="81" t="s">
        <v>374</v>
      </c>
      <c r="H170" s="85" t="s">
        <v>377</v>
      </c>
      <c r="I170" s="81" t="s">
        <v>379</v>
      </c>
      <c r="J170" s="86" t="s">
        <v>375</v>
      </c>
      <c r="K170" s="81" t="s">
        <v>377</v>
      </c>
      <c r="L170" s="81" t="s">
        <v>376</v>
      </c>
      <c r="M170" s="39"/>
      <c r="N170" s="39"/>
      <c r="O170" s="39"/>
      <c r="P170" s="39"/>
      <c r="Q170" s="39"/>
      <c r="R170" s="39"/>
      <c r="S170" s="39"/>
      <c r="T170" s="39"/>
    </row>
    <row r="171" spans="1:20" x14ac:dyDescent="0.25">
      <c r="C171" s="68" t="s">
        <v>128</v>
      </c>
      <c r="D171" s="73">
        <v>17</v>
      </c>
      <c r="E171" s="74">
        <v>1</v>
      </c>
      <c r="F171" s="69">
        <f>SUM(E171/D171)</f>
        <v>5.8823529411764705E-2</v>
      </c>
      <c r="G171" s="73">
        <v>29370</v>
      </c>
      <c r="H171" s="74">
        <v>17778</v>
      </c>
      <c r="I171" s="87">
        <v>0.69861111111111107</v>
      </c>
      <c r="J171" s="73">
        <v>33518</v>
      </c>
      <c r="K171" s="74">
        <v>19071</v>
      </c>
      <c r="L171" s="75">
        <v>-0.14119999999999999</v>
      </c>
    </row>
    <row r="172" spans="1:20" x14ac:dyDescent="0.25">
      <c r="C172" s="68" t="s">
        <v>129</v>
      </c>
      <c r="D172" s="73">
        <v>36</v>
      </c>
      <c r="E172" s="74">
        <v>6</v>
      </c>
      <c r="F172" s="69">
        <f t="shared" ref="F172:F174" si="1">SUM(E172/D172)</f>
        <v>0.16666666666666666</v>
      </c>
      <c r="G172" s="73">
        <v>24070</v>
      </c>
      <c r="H172" s="74">
        <v>36436</v>
      </c>
      <c r="I172" s="88">
        <v>0.82013888888888886</v>
      </c>
      <c r="J172" s="73">
        <v>26276</v>
      </c>
      <c r="K172" s="74">
        <v>19881</v>
      </c>
      <c r="L172" s="75">
        <v>-9.1700000000000004E-2</v>
      </c>
    </row>
    <row r="173" spans="1:20" x14ac:dyDescent="0.25">
      <c r="C173" s="70" t="s">
        <v>127</v>
      </c>
      <c r="D173" s="76">
        <v>27</v>
      </c>
      <c r="E173" s="77">
        <v>1</v>
      </c>
      <c r="F173" s="69">
        <f t="shared" si="1"/>
        <v>3.7037037037037035E-2</v>
      </c>
      <c r="G173" s="76">
        <v>7346</v>
      </c>
      <c r="H173" s="77">
        <v>4652</v>
      </c>
      <c r="I173" s="89">
        <v>0.4916666666666667</v>
      </c>
      <c r="J173" s="76">
        <v>23168</v>
      </c>
      <c r="K173" s="77">
        <v>15537</v>
      </c>
      <c r="L173" s="78">
        <v>-2.1537000000000002</v>
      </c>
    </row>
    <row r="174" spans="1:20" x14ac:dyDescent="0.25">
      <c r="C174" s="66" t="s">
        <v>149</v>
      </c>
      <c r="D174" s="79">
        <v>80</v>
      </c>
      <c r="E174" s="92">
        <v>8</v>
      </c>
      <c r="F174" s="93">
        <f t="shared" si="1"/>
        <v>0.1</v>
      </c>
      <c r="G174" s="79">
        <v>19552</v>
      </c>
      <c r="H174" s="79">
        <v>27222</v>
      </c>
      <c r="I174" s="90">
        <v>0.68333333333333324</v>
      </c>
      <c r="J174" s="79">
        <v>26766</v>
      </c>
      <c r="K174" s="79">
        <v>18617</v>
      </c>
      <c r="L174" s="80">
        <v>-0.36899999999999999</v>
      </c>
    </row>
    <row r="176" spans="1:20" x14ac:dyDescent="0.25">
      <c r="C176" s="65" t="s">
        <v>68</v>
      </c>
      <c r="D176" s="81" t="s">
        <v>373</v>
      </c>
      <c r="E176" s="91" t="s">
        <v>370</v>
      </c>
      <c r="F176" s="72" t="s">
        <v>380</v>
      </c>
      <c r="G176" s="81" t="s">
        <v>382</v>
      </c>
      <c r="H176" s="85" t="s">
        <v>377</v>
      </c>
      <c r="I176" s="81" t="s">
        <v>379</v>
      </c>
      <c r="J176" s="100"/>
      <c r="K176" s="101"/>
      <c r="L176" s="101"/>
    </row>
    <row r="177" spans="3:12" x14ac:dyDescent="0.25">
      <c r="C177" s="68" t="s">
        <v>55</v>
      </c>
      <c r="D177" s="73">
        <v>80</v>
      </c>
      <c r="E177" s="74">
        <v>73</v>
      </c>
      <c r="F177" s="69">
        <f>SUM(E177/D177)</f>
        <v>0.91249999999999998</v>
      </c>
      <c r="G177" s="94">
        <f>SUM(AC148,AC147,AC146,AC145,AC144,AC143,AC142,AC141,AC140,AC139,AC138,AC137,AC136,AC135,AC134,AC133,AC132,AC131,AC130,AC129,AC126,AC125,AC124,AC123,AC122,AC121,AC120,AC117,AC116,AC115,AC114,AC113,AC112,AC111,AC110,AC108,AC107,AC106,AC105,AC104,AC103,AC102,AC99,AC98,AC97,AC96,AC95,AC94,AC93,AC92,AC91,AC90,AC89,AC88,AC87,AC86,AC85,AC84,AC83,AC82,AC81,AC80,AC79,AC78,AC77,AC76,AC75,AC73,AC72,AC71,AC70,AC69,AC68,AD128)/80</f>
        <v>7187.7375000000002</v>
      </c>
      <c r="H177" s="97">
        <f>_xlfn.STDEV.P(AC148,AC147,AC146,AC145,AC144,AC143,AC142,AC141,AC140,AC139,AC138,AC137,AC136,AC135,AC134,AC133,AC132,AC131,AC130,AC129,AC126,AC125,AC124,AC123,AC122,AC121,AC120,AC117,AC116,AC115,AC114,AC113,AC112,AC111,AC110,AC108,AC107,AC106,AC105,AC104,AC103,AC102,AC99,AC98,AC97,AC96,AC95,AC94,AC93,AC92,AC91,AC90,AC89,AC88,AC87,AC86,AC85,AC84,AC83,AC82,AC81,AC80,AC79,AC78,AC77,AC76,AC75,AC73,AC72,AC71,AC70,AC69,AC68,AD128)</f>
        <v>6672.3789412589585</v>
      </c>
      <c r="I177" s="95">
        <v>0.2673611111111111</v>
      </c>
      <c r="J177" s="102"/>
      <c r="K177" s="102"/>
      <c r="L177" s="103"/>
    </row>
    <row r="178" spans="3:12" x14ac:dyDescent="0.25">
      <c r="C178" s="68" t="s">
        <v>39</v>
      </c>
      <c r="D178" s="73">
        <v>80</v>
      </c>
      <c r="E178" s="74">
        <v>69</v>
      </c>
      <c r="F178" s="69">
        <f t="shared" ref="F178:F181" si="2">SUM(E178/D178)</f>
        <v>0.86250000000000004</v>
      </c>
      <c r="G178" s="94">
        <f>SUM(AX68,AX69,AX70,AX71,AX72,AX74,AX75,AX77,AX78,AX79,AX81,AX80,AX83,AX84,AX86,AX87,AX88,AX89,AX90,AX92,AX93,AX95,AX96,AX97,AX98,AX99,AX100,AX101,AX102,AX103,AX104,AX105,AX107,AX108,AX109,AX110,AX111,AX112,AX113,AX114,AX115,AX116,AX117,AX118,AX119,AX120,AX121,AX122,AX123,AX124,AX125,AX126,AX127,AX128,AX129,AX130,AX131,AX132,AX133,AX134,AX135,AX136,AX137,AX138,AX140,AX141,AX143,AX144,AX145,AX146,AX147,AY148)/80</f>
        <v>36388.224999999999</v>
      </c>
      <c r="H178" s="97">
        <f>_xlfn.STDEV.P(AX68,AX69,AX70,AX71,AX72,AX74,AX75,AX77,AX78,AX79,AX81,AX80,AX83,AX84,AX86,AX87,AX88,AX89,AX90,AX92,AX93,AX95,AX96,AX97,AX98,AX99,AX100,AX101,AX102,AX103,AX104,AX105,AX107,AX108,AX109,AX110,AX111,AX112,AX113,AX114,AX115,AX116,AX117,AX118,AX119,AX120,AX121,AX122,AX123,AX124,AX125,AX126,AX127,AX128,AX129,AX130,AX131,AX132,AX133,AX134,AX135,AX136,AX137,AX138,AX140,AX141,AX143,AX144,AX145,AX146,AX147,AY148)</f>
        <v>35563.19490877611</v>
      </c>
      <c r="I178" s="96">
        <v>0.55069444444444449</v>
      </c>
      <c r="J178" s="102"/>
      <c r="K178" s="102"/>
      <c r="L178" s="103"/>
    </row>
    <row r="179" spans="3:12" x14ac:dyDescent="0.25">
      <c r="C179" s="68" t="s">
        <v>33</v>
      </c>
      <c r="D179" s="73">
        <v>80</v>
      </c>
      <c r="E179" s="74">
        <v>48</v>
      </c>
      <c r="F179" s="69">
        <f t="shared" si="2"/>
        <v>0.6</v>
      </c>
      <c r="G179" s="94">
        <f>SUM(BS68,BS69,BS71,BS73,BS74,BS75,BS77,BS78,BS80,BS83,BS84,BS86,BS87,BS89,BS91,BS92,BS95,BS96,BS97,BS100,BS101,BS102,BS104,BS105,BS107,BS110,BS113,BS114,BS115,BS116,BS118,BS119,BS122,BS123,BS124,BS125,BS127,BS128,BS131,BS132,BS133,BS134,BS137,BS140,BS141,BS143,BS145,BS146,BT70,BT72,BT76,BT79,BT81,BT82,BT85,BT88,BT90,BT93,BT94,BT98,BT99,BT103,BT106,BT108,BT109,BT111,BT112,BT117,BT120,BT121,BT126,BT129,BT130,BT135,BT136,BT138,BT139,BT142,BT144,BT147,BT148)/80</f>
        <v>39294.787499999999</v>
      </c>
      <c r="H179" s="97">
        <f>_xlfn.STDEV.P(BS68,BS69,BS71,BS73,BS74,BS75,BS77,BS78,BS80,BS83,BS84,BS86,BS87,BS89,BS91,BS92,BS95,BS96,BS97,BS100,BS101,BS102,BS104,BS105,BS107,BS110,BS113,BS114,BS115,BS116,BS118,BS119,BS122,BS123,BS124,BS125,BS127,BS128,BS131,BS132,BS133,BS134,BS137,BS140,BS141,BS143,BS145,BS146,BT70,BT72,BT76,BT79,BT81,BT82,BT85,BT88,BT90,BT93,BT94,BT98,BT99,BT103,BT106,BT108,BT109,BT111,BT112,BT117,BT120,BT121,BT126,BT129,BT130,BT135,BT136,BT138,BT139,BT142,BT144,BT147,BT148)</f>
        <v>24792.70425092983</v>
      </c>
      <c r="I179" s="96">
        <v>0.6743055555555556</v>
      </c>
      <c r="J179" s="102"/>
      <c r="K179" s="102"/>
      <c r="L179" s="103"/>
    </row>
    <row r="180" spans="3:12" x14ac:dyDescent="0.25">
      <c r="C180" s="67" t="s">
        <v>381</v>
      </c>
      <c r="D180" s="64">
        <v>80</v>
      </c>
      <c r="E180" s="64">
        <v>8</v>
      </c>
      <c r="F180" s="71">
        <f t="shared" si="2"/>
        <v>0.1</v>
      </c>
      <c r="G180" s="98">
        <v>19551.674999999999</v>
      </c>
      <c r="H180" s="104">
        <v>27222.190431022002</v>
      </c>
      <c r="I180" s="99">
        <v>0.68333333333333324</v>
      </c>
      <c r="J180" s="102"/>
      <c r="K180" s="102"/>
      <c r="L180" s="102"/>
    </row>
    <row r="181" spans="3:12" x14ac:dyDescent="0.25">
      <c r="C181" s="105"/>
      <c r="D181" s="102"/>
      <c r="E181" s="102"/>
      <c r="F181" s="106"/>
      <c r="G181" s="107"/>
      <c r="H181" s="107"/>
      <c r="I181" s="108"/>
      <c r="J181" s="102"/>
      <c r="K181" s="102"/>
      <c r="L181" s="103"/>
    </row>
    <row r="182" spans="3:12" x14ac:dyDescent="0.25">
      <c r="C182" s="109"/>
      <c r="D182" s="45"/>
      <c r="E182" s="45"/>
      <c r="F182" s="45"/>
      <c r="G182" s="45"/>
      <c r="H182" s="45"/>
      <c r="I182" s="45"/>
      <c r="J182" s="45"/>
      <c r="K182" s="45"/>
      <c r="L182" s="45"/>
    </row>
  </sheetData>
  <autoFilter ref="BL67:CE148" xr:uid="{561DF265-2426-45DC-80C7-1E48F973C268}">
    <filterColumn colId="2">
      <filters>
        <filter val="Xelnaga"/>
      </filters>
    </filterColumn>
  </autoFilter>
  <hyperlinks>
    <hyperlink ref="B68" r:id="rId1" display="html/replays/CRUZBOT/00000-CRUZ_POSH.REP" xr:uid="{F122C344-7908-44C7-BAAC-E690ABF856C6}"/>
    <hyperlink ref="C68" r:id="rId2" display="html/replays/POSH-CORE/00000-POSH_CRUZ.REP" xr:uid="{7331EEFD-4C38-484D-BA1A-D53517BED79D}"/>
    <hyperlink ref="B69" r:id="rId3" display="html/replays/MEGABOT/00001-MEGA_POSH.REP" xr:uid="{8C6753F8-B393-4C59-A298-784ECA905157}"/>
    <hyperlink ref="C69" r:id="rId4" display="html/replays/POSH-CORE/00001-POSH_MEGA.REP" xr:uid="{3DC11A7D-C7B4-45E9-A20C-E36A12CDE09B}"/>
    <hyperlink ref="B70" r:id="rId5" display="html/replays/XELNAGA/00002-XELN_POSH.REP" xr:uid="{FB9E9F1D-C4ED-4CA9-AC3A-794A6F90A16A}"/>
    <hyperlink ref="C70" r:id="rId6" display="html/replays/POSH-CORE/00002-POSH_XELN.REP" xr:uid="{83F2EBB5-F978-4605-BF8C-2F2165BB4C1F}"/>
    <hyperlink ref="B71" r:id="rId7" display="html/replays/ICEBOT/00003-ICEB_POSH.REP" xr:uid="{BA29DB39-D6B3-4548-ADDE-C18030DDBEB7}"/>
    <hyperlink ref="C71" r:id="rId8" display="html/replays/POSH-CORE/00003-POSH_ICEB.REP" xr:uid="{1B291907-3340-490E-B6F5-5B9842F0F8C6}"/>
    <hyperlink ref="B72" r:id="rId9" display="html/replays/IRON/00004-IRON_POSH.REP" xr:uid="{83F60268-D68E-4506-9D1F-6E9235840B42}"/>
    <hyperlink ref="C72" r:id="rId10" display="html/replays/POSH-CORE/00004-POSH_IRON.REP" xr:uid="{E7DD03DE-DE03-4EAF-98A3-928860E488DE}"/>
    <hyperlink ref="B73" r:id="rId11" display="html/replays/LETABOT/00005-LETA_POSH.REP" xr:uid="{AD6C7AB5-6CA7-47F8-82E5-2F35D31EC59F}"/>
    <hyperlink ref="C73" r:id="rId12" display="html/replays/POSH-CORE/00005-POSH_LETA.REP" xr:uid="{767616F8-D31B-4724-8629-BC3331D4D59F}"/>
    <hyperlink ref="B74" r:id="rId13" display="html/replays/ZZZKBOT/00008-ZZZK_POSH.REP" xr:uid="{CB43CA00-D567-4B14-B8B7-78AF7E1002D0}"/>
    <hyperlink ref="C74" r:id="rId14" display="html/replays/POSH-CORE/00008-POSH_ZZZK.REP" xr:uid="{C0A2343F-80C4-4391-925B-69EC409C7DA9}"/>
    <hyperlink ref="B75" r:id="rId15" display="html/replays/CRUZBOT/00045-CRUZ_POSH.REP" xr:uid="{C2574323-171A-4588-AA18-95B3F7007AF4}"/>
    <hyperlink ref="C75" r:id="rId16" display="html/replays/POSH-CORE/00045-POSH_CRUZ.REP" xr:uid="{FFD3C85C-4410-4D6B-8B39-75E60797C5FF}"/>
    <hyperlink ref="B76" r:id="rId17" display="html/replays/XELNAGA/00047-XELN_POSH.REP" xr:uid="{F733F18C-D8A0-4A84-87B2-4641CE67638D}"/>
    <hyperlink ref="C76" r:id="rId18" display="html/replays/POSH-CORE/00047-POSH_XELN.REP" xr:uid="{7F2D41BD-868C-49FF-8588-FA4B2D8EC380}"/>
    <hyperlink ref="B77" r:id="rId19" display="html/replays/ICEBOT/00048-ICEB_POSH.REP" xr:uid="{F8F62C08-E9F3-46B5-9966-1D08C04D5BE9}"/>
    <hyperlink ref="C77" r:id="rId20" display="html/replays/POSH-CORE/00048-POSH_ICEB.REP" xr:uid="{4758DD44-E34A-42EF-8CA0-379748CA6060}"/>
    <hyperlink ref="B78" r:id="rId21" display="html/replays/IRON/00049-IRON_POSH.REP" xr:uid="{0871AA3A-4E9D-47FB-9B0D-82070849A30F}"/>
    <hyperlink ref="C78" r:id="rId22" display="html/replays/POSH-CORE/00049-POSH_IRON.REP" xr:uid="{6F4B5C7F-BBF8-4744-8F5D-C76CE7ADB7CE}"/>
    <hyperlink ref="B79" r:id="rId23" display="html/replays/LETABOT/00050-LETA_POSH.REP" xr:uid="{D4069F47-CA7B-44F4-8DA1-1E0AD485F400}"/>
    <hyperlink ref="C79" r:id="rId24" display="html/replays/POSH-CORE/00050-POSH_LETA.REP" xr:uid="{81742ACA-B2A7-4C1F-87BF-53832E5519D2}"/>
    <hyperlink ref="B80" r:id="rId25" display="html/replays/CIMEX/00052-CIME_POSH.REP" xr:uid="{3A100F1A-C000-484F-862A-627F0CD8A58A}"/>
    <hyperlink ref="C80" r:id="rId26" display="html/replays/POSH-CORE/00052-POSH_CIME.REP" xr:uid="{8636CD24-5B65-4F4D-AA75-9CA22C50ED74}"/>
    <hyperlink ref="B81" r:id="rId27" display="html/replays/ZZZKBOT/00053-ZZZK_POSH.REP" xr:uid="{216677BC-7F1F-4A14-92E9-5BB0EEA0C1E6}"/>
    <hyperlink ref="C81" r:id="rId28" display="html/replays/POSH-CORE/00053-POSH_ZZZK.REP" xr:uid="{36AF26B7-C866-4963-A293-D908BEE2B337}"/>
    <hyperlink ref="B82" r:id="rId29" display="html/replays/CRUZBOT/00090-CRUZ_POSH.REP" xr:uid="{3B0C501D-4BA5-49A4-ACAF-78949154099C}"/>
    <hyperlink ref="C82" r:id="rId30" display="html/replays/POSH-CORE/00090-POSH_CRUZ.REP" xr:uid="{6AAA81DB-2BDA-4CE5-B809-35CE0FC2915A}"/>
    <hyperlink ref="B83" r:id="rId31" display="html/replays/MEGABOT/00091-MEGA_POSH.REP" xr:uid="{8B57051A-A8FB-42CF-A6BA-BD267E8038F3}"/>
    <hyperlink ref="C83" r:id="rId32" display="html/replays/POSH-CORE/00091-POSH_MEGA.REP" xr:uid="{D8B0CFF8-3432-40A4-B8E1-DAB1B338F5FA}"/>
    <hyperlink ref="B84" r:id="rId33" display="html/replays/XELNAGA/00092-XELN_POSH.REP" xr:uid="{577CDCBC-663C-4674-9070-DE93850650F9}"/>
    <hyperlink ref="C84" r:id="rId34" display="html/replays/POSH-CORE/00092-POSH_XELN.REP" xr:uid="{F1736312-DE7A-4982-8A59-DE5CF7BB251E}"/>
    <hyperlink ref="B85" r:id="rId35" display="html/replays/ICEBOT/00093-ICEB_POSH.REP" xr:uid="{889C47AB-669D-4284-96DA-EAA46CA80099}"/>
    <hyperlink ref="C85" r:id="rId36" display="html/replays/POSH-CORE/00093-POSH_ICEB.REP" xr:uid="{4A525C7E-9DFC-46DC-B2A7-F969D0AA8794}"/>
    <hyperlink ref="B86" r:id="rId37" display="html/replays/IRON/00094-IRON_POSH.REP" xr:uid="{044FB9BE-98F7-43EB-B68A-B8CCFDCF2CC5}"/>
    <hyperlink ref="C86" r:id="rId38" display="html/replays/POSH-CORE/00094-POSH_IRON.REP" xr:uid="{B73CD77B-414E-4DAA-A4DD-2E16B0D4A92D}"/>
    <hyperlink ref="B87" r:id="rId39" display="html/replays/LETABOT/00095-LETA_POSH.REP" xr:uid="{BA175B0C-E2FB-4670-B550-A3AD576E50CA}"/>
    <hyperlink ref="C87" r:id="rId40" display="html/replays/POSH-CORE/00095-POSH_LETA.REP" xr:uid="{9CF59ED8-454A-4839-90E6-6790E5A89914}"/>
    <hyperlink ref="B88" r:id="rId41" display="html/replays/CIMEX/00097-CIME_POSH.REP" xr:uid="{A396D33F-3532-44FD-9388-3D88324DE1E5}"/>
    <hyperlink ref="C88" r:id="rId42" display="html/replays/POSH-CORE/00097-POSH_CIME.REP" xr:uid="{A4FAFD34-3631-4A07-87AB-DEE8A55498B8}"/>
    <hyperlink ref="B89" r:id="rId43" display="html/replays/ZZZKBOT/00098-ZZZK_POSH.REP" xr:uid="{7BCCD001-EBFD-48F7-A37B-BAA360906B1C}"/>
    <hyperlink ref="C89" r:id="rId44" display="html/replays/POSH-CORE/00098-POSH_ZZZK.REP" xr:uid="{45E284D3-A6A0-486B-91F4-44C31C67B9D5}"/>
    <hyperlink ref="B90" r:id="rId45" display="html/replays/CRUZBOT/00135-CRUZ_POSH.REP" xr:uid="{1EFDE6C7-368E-4174-8F51-ED4CF063831B}"/>
    <hyperlink ref="C90" r:id="rId46" display="html/replays/POSH-CORE/00135-POSH_CRUZ.REP" xr:uid="{8603FFCD-BA68-4400-97EE-9C56368FA370}"/>
    <hyperlink ref="B91" r:id="rId47" display="html/replays/MEGABOT/00136-MEGA_POSH.REP" xr:uid="{D7D7E61F-4144-4BDC-9C77-4D07F10DA5DD}"/>
    <hyperlink ref="C91" r:id="rId48" display="html/replays/POSH-CORE/00136-POSH_MEGA.REP" xr:uid="{C1199C9D-5366-4FB1-81A6-E4865F75BC2B}"/>
    <hyperlink ref="B92" r:id="rId49" display="html/replays/XELNAGA/00137-XELN_POSH.REP" xr:uid="{B1ECFFB4-8ECA-4895-9D22-66D122767852}"/>
    <hyperlink ref="C92" r:id="rId50" display="html/replays/POSH-CORE/00137-POSH_XELN.REP" xr:uid="{757208E5-25FD-4E93-9900-72735FE5E652}"/>
    <hyperlink ref="B93" r:id="rId51" display="html/replays/ICEBOT/00138-ICEB_POSH.REP" xr:uid="{F10687AA-0BEF-451C-A6C5-C2F123A68FAA}"/>
    <hyperlink ref="C93" r:id="rId52" display="html/replays/POSH-CORE/00138-POSH_ICEB.REP" xr:uid="{405F732D-A3FF-4779-B2B3-FA235575A88B}"/>
    <hyperlink ref="B94" r:id="rId53" display="html/replays/IRON/00139-IRON_POSH.REP" xr:uid="{B8E72F9F-6BBE-4CC5-80D0-95CE00C3D1C1}"/>
    <hyperlink ref="C94" r:id="rId54" display="html/replays/POSH-CORE/00139-POSH_IRON.REP" xr:uid="{B06F68CF-E935-40EE-A289-3B77433BC1F0}"/>
    <hyperlink ref="B95" r:id="rId55" display="html/replays/LETABOT/00140-LETA_POSH.REP" xr:uid="{9436ACE4-ABA9-4133-BF23-3F0800537DD7}"/>
    <hyperlink ref="C95" r:id="rId56" display="html/replays/POSH-CORE/00140-POSH_LETA.REP" xr:uid="{CE087052-D0DB-4310-8EB5-483BB19EF984}"/>
    <hyperlink ref="B96" r:id="rId57" display="html/replays/CIMEX/00142-CIME_POSH.REP" xr:uid="{5F12E3AE-9BB0-477B-BF44-098DEDE55476}"/>
    <hyperlink ref="C96" r:id="rId58" display="html/replays/POSH-CORE/00142-POSH_CIME.REP" xr:uid="{CC378A04-D8DC-44EC-A76C-6478A067D336}"/>
    <hyperlink ref="B97" r:id="rId59" display="html/replays/ZZZKBOT/00143-ZZZK_POSH.REP" xr:uid="{27E65BCD-2B65-4CF3-987B-D30A072C7FB2}"/>
    <hyperlink ref="C97" r:id="rId60" display="html/replays/POSH-CORE/00143-POSH_ZZZK.REP" xr:uid="{EBEDA81C-4622-450A-83D1-A2822C0376A7}"/>
    <hyperlink ref="B98" r:id="rId61" display="html/replays/CRUZBOT/00180-CRUZ_POSH.REP" xr:uid="{A76B3343-B67F-417E-9BD6-51A506788AB8}"/>
    <hyperlink ref="C98" r:id="rId62" display="html/replays/POSH-CORE/00180-POSH_CRUZ.REP" xr:uid="{E300F477-4FF2-48A1-B673-5940EC203421}"/>
    <hyperlink ref="B99" r:id="rId63" display="html/replays/MEGABOT/00181-MEGA_POSH.REP" xr:uid="{C5802A51-3BD1-434C-A360-484561D07E3F}"/>
    <hyperlink ref="C99" r:id="rId64" display="html/replays/POSH-CORE/00181-POSH_MEGA.REP" xr:uid="{20A7C7A0-1461-4789-9B62-308CA85C7AE0}"/>
    <hyperlink ref="B100" r:id="rId65" display="html/replays/XELNAGA/00182-XELN_POSH.REP" xr:uid="{105A69B2-29E5-4008-8286-9ADB5B2A0C47}"/>
    <hyperlink ref="C100" r:id="rId66" display="html/replays/POSH-CORE/00182-POSH_XELN.REP" xr:uid="{EA33656E-6280-4AD9-A3D5-558CB9C3B484}"/>
    <hyperlink ref="B101" r:id="rId67" display="html/replays/ICEBOT/00183-ICEB_POSH.REP" xr:uid="{09B79955-00A9-4E85-9BAF-A2FCBC782802}"/>
    <hyperlink ref="C101" r:id="rId68" display="html/replays/POSH-CORE/00183-POSH_ICEB.REP" xr:uid="{CF8E74AF-D724-4B46-9475-1C2D34240361}"/>
    <hyperlink ref="B102" r:id="rId69" display="html/replays/IRON/00184-IRON_POSH.REP" xr:uid="{93B462F8-5AD6-45F2-8732-393145F056F0}"/>
    <hyperlink ref="C102" r:id="rId70" display="html/replays/POSH-CORE/00184-POSH_IRON.REP" xr:uid="{EB56D1C7-FD63-437F-B3E2-36F9CA10BA62}"/>
    <hyperlink ref="B103" r:id="rId71" display="html/replays/LETABOT/00185-LETA_POSH.REP" xr:uid="{F856CC42-01AD-425D-8884-9D7A318BE25D}"/>
    <hyperlink ref="C103" r:id="rId72" display="html/replays/POSH-CORE/00185-POSH_LETA.REP" xr:uid="{8433FAE5-7CF1-49F9-BF04-CDF9A10C242B}"/>
    <hyperlink ref="B104" r:id="rId73" display="html/replays/CIMEX/00187-CIME_POSH.REP" xr:uid="{E8E6F103-13E7-4D0F-A14F-C4DF2A3C01EA}"/>
    <hyperlink ref="C104" r:id="rId74" display="html/replays/POSH-CORE/00187-POSH_CIME.REP" xr:uid="{FF51928C-62C0-48E4-BEB8-DF47EE20CF2D}"/>
    <hyperlink ref="B105" r:id="rId75" display="html/replays/ZZZKBOT/00188-ZZZK_POSH.REP" xr:uid="{0A13977E-B9DF-484D-997F-4EF9E2EA2F6D}"/>
    <hyperlink ref="C105" r:id="rId76" display="html/replays/POSH-CORE/00188-POSH_ZZZK.REP" xr:uid="{990423B5-B8FB-485B-A1F5-9699C750094A}"/>
    <hyperlink ref="B106" r:id="rId77" display="html/replays/CRUZBOT/00225-CRUZ_POSH.REP" xr:uid="{32395225-32AB-438A-BA5D-679E1E63D528}"/>
    <hyperlink ref="C106" r:id="rId78" display="html/replays/POSH-CORE/00225-POSH_CRUZ.REP" xr:uid="{FFB4BF41-5D29-4C31-9D7A-0EE61F0B3946}"/>
    <hyperlink ref="B107" r:id="rId79" display="html/replays/MEGABOT/00226-MEGA_POSH.REP" xr:uid="{8EE402F4-2B11-4ED2-8A23-5C1DCB2EAFFF}"/>
    <hyperlink ref="C107" r:id="rId80" display="html/replays/POSH-CORE/00226-POSH_MEGA.REP" xr:uid="{B6BEB747-E6E8-471B-B941-6EA349F39BF8}"/>
    <hyperlink ref="B108" r:id="rId81" display="html/replays/XELNAGA/00227-XELN_POSH.REP" xr:uid="{966F3E4E-D3F3-466B-AE36-D2316EC5E79A}"/>
    <hyperlink ref="C108" r:id="rId82" display="html/replays/POSH-CORE/00227-POSH_XELN.REP" xr:uid="{8A3AB6B6-E2D1-4EE8-9F7D-9FCE24B8DD70}"/>
    <hyperlink ref="B109" r:id="rId83" display="html/replays/ICEBOT/00228-ICEB_POSH.REP" xr:uid="{975292E3-E8DF-4673-BE23-87A9268CEC83}"/>
    <hyperlink ref="C109" r:id="rId84" display="html/replays/POSH-CORE/00228-POSH_ICEB.REP" xr:uid="{6D247D75-877C-4363-9E56-963990AA7F5C}"/>
    <hyperlink ref="B110" r:id="rId85" display="html/replays/IRON/00229-IRON_POSH.REP" xr:uid="{14B2F56E-FD28-4BAB-9770-17EFEF86FD23}"/>
    <hyperlink ref="C110" r:id="rId86" display="html/replays/POSH-CORE/00229-POSH_IRON.REP" xr:uid="{AE1DE8B5-E109-469F-9CDE-61361A2C67E9}"/>
    <hyperlink ref="B111" r:id="rId87" display="html/replays/LETABOT/00230-LETA_POSH.REP" xr:uid="{1837F670-685D-4066-89BD-33412E7774AB}"/>
    <hyperlink ref="C111" r:id="rId88" display="html/replays/POSH-CORE/00230-POSH_LETA.REP" xr:uid="{87B82B43-B40D-4589-B55D-36E7B50C80A6}"/>
    <hyperlink ref="B112" r:id="rId89" display="html/replays/ORITAKA/00231-ORIT_POSH.REP" xr:uid="{9BF034E3-3066-4950-B9C6-ED20441B0091}"/>
    <hyperlink ref="C112" r:id="rId90" display="html/replays/POSH-CORE/00231-POSH_ORIT.REP" xr:uid="{3A81FA09-551C-4EEC-BB50-FAC0A135F548}"/>
    <hyperlink ref="B113" r:id="rId91" display="html/replays/CIMEX/00232-CIME_POSH.REP" xr:uid="{C71F2DF4-5EB3-42FF-AB80-20342FDC90A1}"/>
    <hyperlink ref="C113" r:id="rId92" display="html/replays/POSH-CORE/00232-POSH_CIME.REP" xr:uid="{9CCF69DA-C27E-4022-9BA1-A9800163FDE6}"/>
    <hyperlink ref="B114" r:id="rId93" display="html/replays/ZZZKBOT/00233-ZZZK_POSH.REP" xr:uid="{FA0F72A4-278F-4C06-AC00-FE01D047F6FC}"/>
    <hyperlink ref="C114" r:id="rId94" display="html/replays/POSH-CORE/00233-POSH_ZZZK.REP" xr:uid="{1A8A6DE5-0506-42FD-ABF6-4893B2E4BB2E}"/>
    <hyperlink ref="B115" r:id="rId95" display="html/replays/CRUZBOT/00270-CRUZ_POSH.REP" xr:uid="{D3086F61-50D8-4E99-AAA0-2AF846B4B090}"/>
    <hyperlink ref="C115" r:id="rId96" display="html/replays/POSH-CORE/00270-POSH_CRUZ.REP" xr:uid="{95B29263-B60E-45D4-AC18-5E042BCE5040}"/>
    <hyperlink ref="B116" r:id="rId97" display="html/replays/MEGABOT/00271-MEGA_POSH.REP" xr:uid="{ECB2BADD-7289-4019-B621-1D50CA94914E}"/>
    <hyperlink ref="C116" r:id="rId98" display="html/replays/POSH-CORE/00271-POSH_MEGA.REP" xr:uid="{62CBE464-72BD-4887-BEFB-2FEA4FB8382D}"/>
    <hyperlink ref="B117" r:id="rId99" display="html/replays/XELNAGA/00272-XELN_POSH.REP" xr:uid="{082487E6-224A-4002-A0E7-4AD16A8100E3}"/>
    <hyperlink ref="C117" r:id="rId100" display="html/replays/POSH-CORE/00272-POSH_XELN.REP" xr:uid="{59FB202C-F85E-411B-BEE3-27BFF215F311}"/>
    <hyperlink ref="B118" r:id="rId101" display="html/replays/ICEBOT/00273-ICEB_POSH.REP" xr:uid="{44D88788-8455-4410-A22A-7B7D97F20BA1}"/>
    <hyperlink ref="C118" r:id="rId102" display="html/replays/POSH-CORE/00273-POSH_ICEB.REP" xr:uid="{60B8B338-D0D3-4B62-96BA-633AEC6327FD}"/>
    <hyperlink ref="B119" r:id="rId103" display="html/replays/IRON/00274-IRON_POSH.REP" xr:uid="{4843AD0C-6AFE-4D7A-ADF3-F8217675F8F7}"/>
    <hyperlink ref="C119" r:id="rId104" display="html/replays/POSH-CORE/00274-POSH_IRON.REP" xr:uid="{BC5BC62F-3F6E-439A-9855-D37DE7E35055}"/>
    <hyperlink ref="B120" r:id="rId105" display="html/replays/LETABOT/00275-LETA_POSH.REP" xr:uid="{F08469BC-8845-4930-A010-62796E745B3C}"/>
    <hyperlink ref="C120" r:id="rId106" display="html/replays/POSH-CORE/00275-POSH_LETA.REP" xr:uid="{054FBB0F-4B54-487E-92D4-7C8CB032DAAA}"/>
    <hyperlink ref="B121" r:id="rId107" display="html/replays/ORITAKA/00276-ORIT_POSH.REP" xr:uid="{6C680A52-F0E7-4B20-96AB-8305327283C2}"/>
    <hyperlink ref="C121" r:id="rId108" display="html/replays/POSH-CORE/00276-POSH_ORIT.REP" xr:uid="{632EF691-440B-48D6-B5D4-87ABDAEA22F8}"/>
    <hyperlink ref="B123" r:id="rId109" display="html/replays/ZZZKBOT/00278-ZZZK_POSH.REP" xr:uid="{0D2E08FD-76DD-4F29-A8F9-87285706345D}"/>
    <hyperlink ref="C123" r:id="rId110" display="html/replays/POSH-CORE/00278-POSH_ZZZK.REP" xr:uid="{68C5E276-0E8E-4E79-B122-3B1E93D73A27}"/>
    <hyperlink ref="B124" r:id="rId111" display="html/replays/CRUZBOT/00315-CRUZ_POSH.REP" xr:uid="{B1010BE5-3840-4552-AA1D-F6071A31E2EA}"/>
    <hyperlink ref="C124" r:id="rId112" display="html/replays/POSH-CORE/00315-POSH_CRUZ.REP" xr:uid="{EDAA11B1-3654-41D7-8D41-9EC09259C664}"/>
    <hyperlink ref="B125" r:id="rId113" display="html/replays/MEGABOT/00316-MEGA_POSH.REP" xr:uid="{6DC1F62C-AA45-4B89-8886-84E2F2125A36}"/>
    <hyperlink ref="C125" r:id="rId114" display="html/replays/POSH-CORE/00316-POSH_MEGA.REP" xr:uid="{7E7B18C0-7C7D-4EB7-B441-FABB0BDECEAA}"/>
    <hyperlink ref="B126" r:id="rId115" display="html/replays/XELNAGA/00317-XELN_POSH.REP" xr:uid="{17776DA6-4FD2-4E74-95FE-F11CD4915A4E}"/>
    <hyperlink ref="C126" r:id="rId116" display="html/replays/POSH-CORE/00317-POSH_XELN.REP" xr:uid="{64B3ADC6-5F13-450B-9014-F9576255D297}"/>
    <hyperlink ref="B127" r:id="rId117" display="html/replays/ICEBOT/00318-ICEB_POSH.REP" xr:uid="{2AA08715-A729-42B9-AF4A-57B310042EB9}"/>
    <hyperlink ref="C127" r:id="rId118" display="html/replays/POSH-CORE/00318-POSH_ICEB.REP" xr:uid="{A69CF25B-C633-4DCE-881A-B32B95ED1AD0}"/>
    <hyperlink ref="B128" r:id="rId119" display="html/replays/IRON/00319-IRON_POSH.REP" xr:uid="{601AFAF6-F2E1-450A-A1CB-9589F9A0346E}"/>
    <hyperlink ref="C128" r:id="rId120" display="html/replays/POSH-CORE/00319-POSH_IRON.REP" xr:uid="{C3483322-8E8B-4C47-99A6-F32EE66FDD57}"/>
    <hyperlink ref="B129" r:id="rId121" display="html/replays/LETABOT/00320-LETA_POSH.REP" xr:uid="{0749177E-D1CB-462F-81F9-A32EB5D7FDB5}"/>
    <hyperlink ref="C129" r:id="rId122" display="html/replays/POSH-CORE/00320-POSH_LETA.REP" xr:uid="{F7FCA5E8-CAA3-4F6E-B0AE-2DAEA3E31E85}"/>
    <hyperlink ref="B130" r:id="rId123" display="html/replays/ORITAKA/00321-ORIT_POSH.REP" xr:uid="{21F3360B-4A49-49FF-A03A-F1DB6AE90A4A}"/>
    <hyperlink ref="C130" r:id="rId124" display="html/replays/POSH-CORE/00321-POSH_ORIT.REP" xr:uid="{D72F7009-AEBD-4B8D-9057-50E42BE16021}"/>
    <hyperlink ref="B131" r:id="rId125" display="html/replays/CIMEX/00322-CIME_POSH.REP" xr:uid="{6C87B669-1030-43F6-BCD8-D66D756048E4}"/>
    <hyperlink ref="C131" r:id="rId126" display="html/replays/POSH-CORE/00322-POSH_CIME.REP" xr:uid="{D3AD0286-6BF4-45EB-8103-A5D3BED49A17}"/>
    <hyperlink ref="B132" r:id="rId127" display="html/replays/ZZZKBOT/00323-ZZZK_POSH.REP" xr:uid="{ED107B1E-DE06-4B2C-A6B0-2BF1CCA8203E}"/>
    <hyperlink ref="C132" r:id="rId128" display="html/replays/POSH-CORE/00323-POSH_ZZZK.REP" xr:uid="{CA54D555-789B-4630-AC33-4577D8A545F5}"/>
    <hyperlink ref="B133" r:id="rId129" display="html/replays/CRUZBOT/00360-CRUZ_POSH.REP" xr:uid="{25D57182-6C99-4DFD-88DC-AB6F216D4828}"/>
    <hyperlink ref="C133" r:id="rId130" display="html/replays/POSH-CORE/00360-POSH_CRUZ.REP" xr:uid="{824566F9-E0BE-421A-AB61-A3F279CDDE0B}"/>
    <hyperlink ref="B134" r:id="rId131" display="html/replays/MEGABOT/00361-MEGA_POSH.REP" xr:uid="{B9A1D41C-6590-4741-8BAF-A3B7F82E19DD}"/>
    <hyperlink ref="C134" r:id="rId132" display="html/replays/POSH-CORE/00361-POSH_MEGA.REP" xr:uid="{9BFDB586-1B07-4019-9E44-5553556121AD}"/>
    <hyperlink ref="B135" r:id="rId133" display="html/replays/XELNAGA/00362-XELN_POSH.REP" xr:uid="{22863A5A-965E-4827-97F7-A6CF971D9A81}"/>
    <hyperlink ref="C135" r:id="rId134" display="html/replays/POSH-CORE/00362-POSH_XELN.REP" xr:uid="{7C00DA0E-4E51-4025-A0E8-A806984A2589}"/>
    <hyperlink ref="B136" r:id="rId135" display="html/replays/ICEBOT/00363-ICEB_POSH.REP" xr:uid="{F26A7C12-609A-48C2-A55D-E9874EE7D22D}"/>
    <hyperlink ref="C136" r:id="rId136" display="html/replays/POSH-CORE/00363-POSH_ICEB.REP" xr:uid="{DF910515-1F42-44F7-A301-5AD2E464AFED}"/>
    <hyperlink ref="B137" r:id="rId137" display="html/replays/IRON/00364-IRON_POSH.REP" xr:uid="{40C3763E-6436-4271-A439-9DA23D4834B2}"/>
    <hyperlink ref="C137" r:id="rId138" display="html/replays/POSH-CORE/00364-POSH_IRON.REP" xr:uid="{662EACF3-03B8-4540-BD57-F55FA8B877AE}"/>
    <hyperlink ref="B138" r:id="rId139" display="html/replays/LETABOT/00365-LETA_POSH.REP" xr:uid="{059CC5D7-9137-4E6C-A8A6-3C5E001E1BA6}"/>
    <hyperlink ref="C138" r:id="rId140" display="html/replays/POSH-CORE/00365-POSH_LETA.REP" xr:uid="{5B6DE96F-7627-46BA-AA27-301DAA24E931}"/>
    <hyperlink ref="B139" r:id="rId141" display="html/replays/CIMEX/00367-CIME_POSH.REP" xr:uid="{BE7FBB21-F5C6-435E-B1DF-FA7BED6915B6}"/>
    <hyperlink ref="C139" r:id="rId142" display="html/replays/POSH-CORE/00367-POSH_CIME.REP" xr:uid="{D81AA046-FFEF-46D4-AEE2-2F91CDA1FB32}"/>
    <hyperlink ref="B140" r:id="rId143" display="html/replays/ZZZKBOT/00368-ZZZK_POSH.REP" xr:uid="{4F509912-7D87-42E3-BDEF-8F3583376804}"/>
    <hyperlink ref="C140" r:id="rId144" display="html/replays/POSH-CORE/00368-POSH_ZZZK.REP" xr:uid="{0C429ECD-71AF-43E9-87E8-0AE4E6F07641}"/>
    <hyperlink ref="B142" r:id="rId145" display="html/replays/POSH-CORE/00006-POSH_ORIT.REP" xr:uid="{FFAAB4EC-CA95-40B4-9E97-51088B7A761C}"/>
    <hyperlink ref="C142" r:id="rId146" display="html/replays/ORITAKA/00006-ORIT_POSH.REP" xr:uid="{B8E893ED-14F2-4CC1-870B-C283E44C230A}"/>
    <hyperlink ref="B143" r:id="rId147" display="html/replays/POSH-CORE/00007-POSH_CIME.REP" xr:uid="{7F98EA1F-B2CC-410E-921A-D7D3C6EA392C}"/>
    <hyperlink ref="C143" r:id="rId148" display="html/replays/CIMEX/00007-CIME_POSH.REP" xr:uid="{2C29D367-8947-44C6-8E94-C547E0F670A7}"/>
    <hyperlink ref="B144" r:id="rId149" display="html/replays/POSH-CORE/00046-POSH_MEGA.REP" xr:uid="{A21A28A3-3BE7-46D9-8EF2-58D069D868B8}"/>
    <hyperlink ref="B145" r:id="rId150" display="html/replays/POSH-CORE/00051-POSH_ORIT.REP" xr:uid="{03E6A83D-D256-4908-B233-B4D01409897D}"/>
    <hyperlink ref="C145" r:id="rId151" display="html/replays/ORITAKA/00051-ORIT_POSH.REP" xr:uid="{11F3F0E4-CADB-4685-A978-13D276850621}"/>
    <hyperlink ref="B146" r:id="rId152" display="html/replays/POSH-CORE/00096-POSH_ORIT.REP" xr:uid="{24D64762-3114-47F8-BDF4-2AF3DD37F61C}"/>
    <hyperlink ref="C146" r:id="rId153" display="html/replays/ORITAKA/00096-ORIT_POSH.REP" xr:uid="{ACD1154D-68F7-4191-BDBA-235AC42D7FF7}"/>
    <hyperlink ref="B147" r:id="rId154" display="html/replays/POSH-CORE/00141-POSH_ORIT.REP" xr:uid="{A62C1B32-D74C-4AC1-A8A8-B02357B49B06}"/>
    <hyperlink ref="C147" r:id="rId155" display="html/replays/ORITAKA/00141-ORIT_POSH.REP" xr:uid="{19DDB3E2-4B88-402A-9BB9-CD8612DEE7C4}"/>
    <hyperlink ref="B148" r:id="rId156" display="html/replays/POSH-CORE/00186-POSH_ORIT.REP" xr:uid="{10023D3C-B8ED-4C54-95CD-2864825F9373}"/>
    <hyperlink ref="C148" r:id="rId157" display="html/replays/ORITAKA/00186-ORIT_POSH.REP" xr:uid="{8057A31E-C568-4F96-9E7F-BFF8ECFA4EB1}"/>
    <hyperlink ref="B149" r:id="rId158" display="html/replays/POSH-CORE/00366-POSH_ORIT.REP" xr:uid="{C813A1B3-C800-4C0D-ACDC-3BF5AC107EB3}"/>
    <hyperlink ref="C149" r:id="rId159" display="html/replays/ORITAKA/00366-ORIT_POSH.REP" xr:uid="{FB2D833D-122D-4883-87E2-8574026A3417}"/>
    <hyperlink ref="X148" r:id="rId160" display="html/replays/CIMEX/00404-CIME_ZZZK.REP" xr:uid="{4A702588-E210-470F-AFC1-839DC51D005F}"/>
    <hyperlink ref="W148" r:id="rId161" display="html/replays/ZZZKBOT/00404-ZZZK_CIME.REP" xr:uid="{DA06ADC2-2FC5-461F-A32A-EAEBB10ED194}"/>
    <hyperlink ref="X147" r:id="rId162" display="html/replays/ORITAKA/00403-ORIT_ZZZK.REP" xr:uid="{D8A0DD24-FB71-4E6F-AE7C-B10CE6BD739B}"/>
    <hyperlink ref="W147" r:id="rId163" display="html/replays/ZZZKBOT/00403-ZZZK_ORIT.REP" xr:uid="{07C44155-6544-4637-8268-A3C2385225AE}"/>
    <hyperlink ref="X146" r:id="rId164" display="html/replays/LETABOT/00401-LETA_ZZZK.REP" xr:uid="{C1E24801-405C-4B20-837D-8F8B13477D28}"/>
    <hyperlink ref="W146" r:id="rId165" display="html/replays/ZZZKBOT/00401-ZZZK_LETA.REP" xr:uid="{C39CB778-381A-4214-8F00-CF73550C6BBB}"/>
    <hyperlink ref="X145" r:id="rId166" display="html/replays/IRON/00398-IRON_ZZZK.REP" xr:uid="{9DBF6962-2C73-4CFD-BC14-6E717CECF4BC}"/>
    <hyperlink ref="W145" r:id="rId167" display="html/replays/ZZZKBOT/00398-ZZZK_IRON.REP" xr:uid="{9D53214E-9823-4C8E-B10F-E44C35638824}"/>
    <hyperlink ref="X144" r:id="rId168" display="html/replays/ICEBOT/00394-ICEB_ZZZK.REP" xr:uid="{7CAAE111-8CAD-4741-901E-B796A447B6C4}"/>
    <hyperlink ref="W144" r:id="rId169" display="html/replays/ZZZKBOT/00394-ZZZK_ICEB.REP" xr:uid="{9BB085D1-E9C5-454C-9B81-6F4681973B1A}"/>
    <hyperlink ref="X143" r:id="rId170" display="html/replays/XELNAGA/00389-XELN_ZZZK.REP" xr:uid="{6BC176C9-F2FB-4569-A576-8108AA80737D}"/>
    <hyperlink ref="W143" r:id="rId171" display="html/replays/ZZZKBOT/00389-ZZZK_XELN.REP" xr:uid="{FA039673-5632-48BC-A4D5-B4BA3FB362C1}"/>
    <hyperlink ref="X142" r:id="rId172" display="html/replays/MEGABOT/00383-MEGA_ZZZK.REP" xr:uid="{63929306-FD82-41E7-B73B-0A9E0CEF693F}"/>
    <hyperlink ref="W142" r:id="rId173" display="html/replays/ZZZKBOT/00383-ZZZK_MEGA.REP" xr:uid="{840A7DB2-A8CD-438F-BFCE-EFBB0F5F4AC6}"/>
    <hyperlink ref="X141" r:id="rId174" display="html/replays/CRUZBOT/00376-CRUZ_ZZZK.REP" xr:uid="{74C8DD4F-AB28-4CC5-8FC6-22A66AB16674}"/>
    <hyperlink ref="W141" r:id="rId175" display="html/replays/ZZZKBOT/00376-ZZZK_CRUZ.REP" xr:uid="{4C881CC5-07E9-4BC2-AF0C-61584995C56C}"/>
    <hyperlink ref="X140" r:id="rId176" display="html/replays/POSH-CORE/00368-POSH_ZZZK.REP" xr:uid="{40560900-2D72-481E-894C-88064A21BF77}"/>
    <hyperlink ref="W140" r:id="rId177" display="html/replays/ZZZKBOT/00368-ZZZK_POSH.REP" xr:uid="{0A3F9FFF-DAD4-4E63-A300-B954B446B032}"/>
    <hyperlink ref="X139" r:id="rId178" display="html/replays/CIMEX/00359-CIME_ZZZK.REP" xr:uid="{5132AEB9-7E68-46C0-8878-9293ABB25F51}"/>
    <hyperlink ref="W139" r:id="rId179" display="html/replays/ZZZKBOT/00359-ZZZK_CIME.REP" xr:uid="{0DE50EE1-EAFB-41D3-B364-7FCCC96C25B9}"/>
    <hyperlink ref="X138" r:id="rId180" display="html/replays/ORITAKA/00358-ORIT_ZZZK.REP" xr:uid="{A76D210F-D76A-49BE-B7C2-87AA66AB7DAD}"/>
    <hyperlink ref="W138" r:id="rId181" display="html/replays/ZZZKBOT/00358-ZZZK_ORIT.REP" xr:uid="{62A5DE19-C4F7-4DB9-BBD8-E257FC186013}"/>
    <hyperlink ref="X137" r:id="rId182" display="html/replays/LETABOT/00356-LETA_ZZZK.REP" xr:uid="{8AF2556A-8ECA-4137-B26C-5B682121DB66}"/>
    <hyperlink ref="W137" r:id="rId183" display="html/replays/ZZZKBOT/00356-ZZZK_LETA.REP" xr:uid="{C8723826-C96A-4F16-81AB-25AA637CCC26}"/>
    <hyperlink ref="X136" r:id="rId184" display="html/replays/IRON/00353-IRON_ZZZK.REP" xr:uid="{6EBEF362-4AB1-4E1A-981E-A817D349E70C}"/>
    <hyperlink ref="W136" r:id="rId185" display="html/replays/ZZZKBOT/00353-ZZZK_IRON.REP" xr:uid="{716F4435-F99D-4325-BF20-CDD34DDF03B6}"/>
    <hyperlink ref="X135" r:id="rId186" display="html/replays/ICEBOT/00349-ICEB_ZZZK.REP" xr:uid="{74338A62-9B79-4562-8DCE-FBDB92444013}"/>
    <hyperlink ref="W135" r:id="rId187" display="html/replays/ZZZKBOT/00349-ZZZK_ICEB.REP" xr:uid="{FFDA8B91-5BF7-4FE8-A9CA-7DB407271F7F}"/>
    <hyperlink ref="X134" r:id="rId188" display="html/replays/XELNAGA/00344-XELN_ZZZK.REP" xr:uid="{686D9948-EF75-48F7-B8D5-4521F490EEC8}"/>
    <hyperlink ref="W134" r:id="rId189" display="html/replays/ZZZKBOT/00344-ZZZK_XELN.REP" xr:uid="{F1E239D3-780F-4882-91DB-3DF21590B2FC}"/>
    <hyperlink ref="X133" r:id="rId190" display="html/replays/MEGABOT/00338-MEGA_ZZZK.REP" xr:uid="{4BD02007-B302-4133-8256-3E5F442B3040}"/>
    <hyperlink ref="W133" r:id="rId191" display="html/replays/ZZZKBOT/00338-ZZZK_MEGA.REP" xr:uid="{DF6DC3F9-441B-4C52-A225-44D7C3F64B13}"/>
    <hyperlink ref="X132" r:id="rId192" display="html/replays/CRUZBOT/00331-CRUZ_ZZZK.REP" xr:uid="{98970666-C87A-4DC1-885C-0657BAAEEBD4}"/>
    <hyperlink ref="W132" r:id="rId193" display="html/replays/ZZZKBOT/00331-ZZZK_CRUZ.REP" xr:uid="{6C5014F5-A4EB-4E70-A3EB-4DE37A2CFA46}"/>
    <hyperlink ref="X131" r:id="rId194" display="html/replays/POSH-CORE/00323-POSH_ZZZK.REP" xr:uid="{FF021645-70E5-4EC3-9938-CFC341DCBB35}"/>
    <hyperlink ref="W131" r:id="rId195" display="html/replays/ZZZKBOT/00323-ZZZK_POSH.REP" xr:uid="{12239BEF-6E5F-4F0F-A68C-5990B4D37D1D}"/>
    <hyperlink ref="X130" r:id="rId196" display="html/replays/CIMEX/00314-CIME_ZZZK.REP" xr:uid="{335A363F-723A-4FA4-99E3-70B41211C914}"/>
    <hyperlink ref="W130" r:id="rId197" display="html/replays/ZZZKBOT/00314-ZZZK_CIME.REP" xr:uid="{67F7BDF9-EF82-4862-B370-894CC4112FC5}"/>
    <hyperlink ref="X129" r:id="rId198" display="html/replays/ORITAKA/00313-ORIT_ZZZK.REP" xr:uid="{24ECB259-6223-4B39-820A-394601773D62}"/>
    <hyperlink ref="W129" r:id="rId199" display="html/replays/ZZZKBOT/00313-ZZZK_ORIT.REP" xr:uid="{8770EE79-8034-4200-BD83-3B10CBE97859}"/>
    <hyperlink ref="X128" r:id="rId200" display="html/replays/ZZZKBOT/00311-ZZZK_LETA.REP" xr:uid="{8F106303-BE6F-40BE-BBFB-3DDDD83AA35A}"/>
    <hyperlink ref="W128" r:id="rId201" display="html/replays/LETABOT/00311-LETA_ZZZK.REP" xr:uid="{2B7C8F6E-F10F-4ECB-AF80-397BF31743C7}"/>
    <hyperlink ref="X127" r:id="rId202" display="html/replays/ZZZKBOT/00308-ZZZK_IRON.REP" xr:uid="{1776C567-253E-4371-A0C3-37B70DCED062}"/>
    <hyperlink ref="W127" r:id="rId203" display="html/replays/IRON/00308-IRON_ZZZK.REP" xr:uid="{D8DBE76C-ACB1-4920-9DA2-1124E9E0E04C}"/>
    <hyperlink ref="X126" r:id="rId204" display="html/replays/ICEBOT/00304-ICEB_ZZZK.REP" xr:uid="{E27A4502-61A4-475A-B6D4-353B69199CA6}"/>
    <hyperlink ref="W126" r:id="rId205" display="html/replays/ZZZKBOT/00304-ZZZK_ICEB.REP" xr:uid="{26F398D6-2C91-4DFA-882B-F104B26DE77E}"/>
    <hyperlink ref="X125" r:id="rId206" display="html/replays/XELNAGA/00299-XELN_ZZZK.REP" xr:uid="{0A2709BF-4188-4C5E-AE45-C70D1D917973}"/>
    <hyperlink ref="W125" r:id="rId207" display="html/replays/ZZZKBOT/00299-ZZZK_XELN.REP" xr:uid="{0F5A899F-2542-43BC-AFF7-57D6438594F0}"/>
    <hyperlink ref="X124" r:id="rId208" display="html/replays/MEGABOT/00293-MEGA_ZZZK.REP" xr:uid="{301FD950-91C7-4552-80B7-3F7DD009E93A}"/>
    <hyperlink ref="W124" r:id="rId209" display="html/replays/ZZZKBOT/00293-ZZZK_MEGA.REP" xr:uid="{04FE9445-7FCC-4965-B41F-49ADF8DB06D0}"/>
    <hyperlink ref="X123" r:id="rId210" display="html/replays/CRUZBOT/00286-CRUZ_ZZZK.REP" xr:uid="{121825ED-15EB-4082-B668-DD973410C064}"/>
    <hyperlink ref="W123" r:id="rId211" display="html/replays/ZZZKBOT/00286-ZZZK_CRUZ.REP" xr:uid="{446C6DAB-5DA2-43C8-82BE-C1AFA33BBFDD}"/>
    <hyperlink ref="X122" r:id="rId212" display="html/replays/POSH-CORE/00278-POSH_ZZZK.REP" xr:uid="{E07ED3FC-4DEC-463C-8B43-CA5DD78040F0}"/>
    <hyperlink ref="W122" r:id="rId213" display="html/replays/ZZZKBOT/00278-ZZZK_POSH.REP" xr:uid="{4B8F34BE-439D-47FA-A000-30C31C54D59D}"/>
    <hyperlink ref="X121" r:id="rId214" display="html/replays/CIMEX/00269-CIME_ZZZK.REP" xr:uid="{92C2A52E-B089-441A-A40B-D9557E6A780B}"/>
    <hyperlink ref="W121" r:id="rId215" display="html/replays/ZZZKBOT/00269-ZZZK_CIME.REP" xr:uid="{AD5F91F8-EC4D-48B9-AADA-2D9993C0B35D}"/>
    <hyperlink ref="X120" r:id="rId216" display="html/replays/ORITAKA/00268-ORIT_ZZZK.REP" xr:uid="{381287AB-06F3-461A-A249-CD0AC6638DE1}"/>
    <hyperlink ref="W120" r:id="rId217" display="html/replays/ZZZKBOT/00268-ZZZK_ORIT.REP" xr:uid="{E8A9E924-F85B-4C64-88FE-7381C52C2F60}"/>
    <hyperlink ref="X119" r:id="rId218" display="html/replays/ZZZKBOT/00266-ZZZK_LETA.REP" xr:uid="{5D6F9BA6-2700-48A9-9C1E-30AB8D920DC0}"/>
    <hyperlink ref="W119" r:id="rId219" display="html/replays/LETABOT/00266-LETA_ZZZK.REP" xr:uid="{E623487C-A5C9-485B-B1C1-34D1EFCD6D4F}"/>
    <hyperlink ref="X118" r:id="rId220" display="html/replays/ZZZKBOT/00263-ZZZK_IRON.REP" xr:uid="{A14A0D40-3268-435B-B8AF-EE5409BB8691}"/>
    <hyperlink ref="W118" r:id="rId221" display="html/replays/IRON/00263-IRON_ZZZK.REP" xr:uid="{4FF939A6-0D97-4985-A311-317A8CC419FF}"/>
    <hyperlink ref="X117" r:id="rId222" display="html/replays/ICEBOT/00259-ICEB_ZZZK.REP" xr:uid="{0A67B925-7538-4B79-B1F8-F22971F140D4}"/>
    <hyperlink ref="W117" r:id="rId223" display="html/replays/ZZZKBOT/00259-ZZZK_ICEB.REP" xr:uid="{B6B2961B-3921-40E7-B19F-346046B13D65}"/>
    <hyperlink ref="X116" r:id="rId224" display="html/replays/XELNAGA/00254-XELN_ZZZK.REP" xr:uid="{728210C3-CF1E-4840-A1B8-700A467191BC}"/>
    <hyperlink ref="W116" r:id="rId225" display="html/replays/ZZZKBOT/00254-ZZZK_XELN.REP" xr:uid="{4D309F9A-8AA0-4EF0-BE03-32064DEC049E}"/>
    <hyperlink ref="X115" r:id="rId226" display="html/replays/MEGABOT/00248-MEGA_ZZZK.REP" xr:uid="{BDCC9A92-4C72-44A2-9C2C-27423772BB75}"/>
    <hyperlink ref="W115" r:id="rId227" display="html/replays/ZZZKBOT/00248-ZZZK_MEGA.REP" xr:uid="{E8AA8B4F-4586-41A0-AB9A-0D45C03CAE26}"/>
    <hyperlink ref="X114" r:id="rId228" display="html/replays/CRUZBOT/00241-CRUZ_ZZZK.REP" xr:uid="{38CC8993-337A-44BF-BA18-E64DFED8EA9A}"/>
    <hyperlink ref="W114" r:id="rId229" display="html/replays/ZZZKBOT/00241-ZZZK_CRUZ.REP" xr:uid="{300A7154-B2E9-4452-82FE-CDCFDD5FA0AA}"/>
    <hyperlink ref="X113" r:id="rId230" display="html/replays/POSH-CORE/00233-POSH_ZZZK.REP" xr:uid="{9A8A6111-D70E-44C2-A2C3-9793612D0359}"/>
    <hyperlink ref="W113" r:id="rId231" display="html/replays/ZZZKBOT/00233-ZZZK_POSH.REP" xr:uid="{3E184FA0-E748-49C5-82D7-80DF7EB44DE1}"/>
    <hyperlink ref="X112" r:id="rId232" display="html/replays/CIMEX/00224-CIME_ZZZK.REP" xr:uid="{DB25EF1A-0E16-4D82-9F9F-CA628F72C05E}"/>
    <hyperlink ref="W112" r:id="rId233" display="html/replays/ZZZKBOT/00224-ZZZK_CIME.REP" xr:uid="{689A1842-91F9-4F8B-ABE4-F6D0A3703E7A}"/>
    <hyperlink ref="X111" r:id="rId234" display="html/replays/ORITAKA/00223-ORIT_ZZZK.REP" xr:uid="{FDA2A1CB-CBD5-48AE-9580-0BF490160D7A}"/>
    <hyperlink ref="W111" r:id="rId235" display="html/replays/ZZZKBOT/00223-ZZZK_ORIT.REP" xr:uid="{E2E41DE1-999C-4C8D-8A03-C7C4D62886B7}"/>
    <hyperlink ref="X110" r:id="rId236" display="html/replays/LETABOT/00221-LETA_ZZZK.REP" xr:uid="{F403E397-401C-4C61-A5CB-C85F997BA6F4}"/>
    <hyperlink ref="W110" r:id="rId237" display="html/replays/ZZZKBOT/00221-ZZZK_LETA.REP" xr:uid="{EEED7226-DB96-42C9-8FE0-4A39EDA2BB98}"/>
    <hyperlink ref="X108" r:id="rId238" display="html/replays/ICEBOT/00214-ICEB_ZZZK.REP" xr:uid="{A1566CB7-E452-4873-BCA0-3E7B73109D4C}"/>
    <hyperlink ref="W108" r:id="rId239" display="html/replays/ZZZKBOT/00214-ZZZK_ICEB.REP" xr:uid="{259E92D3-98B9-4A7F-9ED9-1D63FA14FC50}"/>
    <hyperlink ref="X107" r:id="rId240" display="html/replays/XELNAGA/00209-XELN_ZZZK.REP" xr:uid="{AA9E6C13-16B9-4C76-A71E-B81023064D30}"/>
    <hyperlink ref="W107" r:id="rId241" display="html/replays/ZZZKBOT/00209-ZZZK_XELN.REP" xr:uid="{B238E805-8864-40C1-BABE-41A3F51CEF71}"/>
    <hyperlink ref="X106" r:id="rId242" display="html/replays/MEGABOT/00203-MEGA_ZZZK.REP" xr:uid="{F8FB7248-68BD-45F6-8232-9FC39B043B4A}"/>
    <hyperlink ref="W106" r:id="rId243" display="html/replays/ZZZKBOT/00203-ZZZK_MEGA.REP" xr:uid="{44202EB6-5697-4CFA-BEB5-911553E1760D}"/>
    <hyperlink ref="X105" r:id="rId244" display="html/replays/CRUZBOT/00196-CRUZ_ZZZK.REP" xr:uid="{542C4E40-35CD-40B2-8A72-C1562787591C}"/>
    <hyperlink ref="W105" r:id="rId245" display="html/replays/ZZZKBOT/00196-ZZZK_CRUZ.REP" xr:uid="{FAB30B50-2BEF-4E47-BCEA-3C3EE6CCCD70}"/>
    <hyperlink ref="X104" r:id="rId246" display="html/replays/POSH-CORE/00188-POSH_ZZZK.REP" xr:uid="{C9A8A107-3BF2-4064-8524-C8A3BFCB43A9}"/>
    <hyperlink ref="W104" r:id="rId247" display="html/replays/ZZZKBOT/00188-ZZZK_POSH.REP" xr:uid="{455C854C-EB3D-491B-B241-F0C38C46680D}"/>
    <hyperlink ref="X103" r:id="rId248" display="html/replays/CIMEX/00179-CIME_ZZZK.REP" xr:uid="{BC52B693-59A2-4283-AB1F-FB9A8BA9F2E6}"/>
    <hyperlink ref="W103" r:id="rId249" display="html/replays/ZZZKBOT/00179-ZZZK_CIME.REP" xr:uid="{4791701B-147B-42E7-83C8-FF9678C9179A}"/>
    <hyperlink ref="X102" r:id="rId250" display="html/replays/ORITAKA/00178-ORIT_ZZZK.REP" xr:uid="{EA7FD86C-882E-41CE-A4B1-D72BD63C2826}"/>
    <hyperlink ref="W102" r:id="rId251" display="html/replays/ZZZKBOT/00178-ZZZK_ORIT.REP" xr:uid="{7512D14C-1D92-48A9-A9F9-1A2C5511F3F6}"/>
    <hyperlink ref="X101" r:id="rId252" display="html/replays/ZZZKBOT/00176-ZZZK_LETA.REP" xr:uid="{364747BF-475F-45EC-AE24-98BFE5ACB880}"/>
    <hyperlink ref="W101" r:id="rId253" display="html/replays/LETABOT/00176-LETA_ZZZK.REP" xr:uid="{7FCD48A7-C4AD-4945-804E-193E6DF544F3}"/>
    <hyperlink ref="X100" r:id="rId254" display="html/replays/ZZZKBOT/00173-ZZZK_IRON.REP" xr:uid="{573F4759-66F7-4004-A48D-B2DD75691689}"/>
    <hyperlink ref="W100" r:id="rId255" display="html/replays/IRON/00173-IRON_ZZZK.REP" xr:uid="{5A53153D-D545-4B49-B71A-A42B70280948}"/>
    <hyperlink ref="X99" r:id="rId256" display="html/replays/ICEBOT/00169-ICEB_ZZZK.REP" xr:uid="{D6E609A6-7F75-4684-A253-F850DE23766B}"/>
    <hyperlink ref="W99" r:id="rId257" display="html/replays/ZZZKBOT/00169-ZZZK_ICEB.REP" xr:uid="{BA10CC85-9481-424A-9CBC-C08450533B2E}"/>
    <hyperlink ref="X98" r:id="rId258" display="html/replays/XELNAGA/00164-XELN_ZZZK.REP" xr:uid="{98EA255C-FB99-4169-ABF4-48CCF32A2605}"/>
    <hyperlink ref="W98" r:id="rId259" display="html/replays/ZZZKBOT/00164-ZZZK_XELN.REP" xr:uid="{FEA0BFE6-C7B5-4760-A77A-5136F1634F06}"/>
    <hyperlink ref="X97" r:id="rId260" display="html/replays/MEGABOT/00158-MEGA_ZZZK.REP" xr:uid="{E3C3F926-9836-4B58-B0A1-B68B02A4C7A0}"/>
    <hyperlink ref="W97" r:id="rId261" display="html/replays/ZZZKBOT/00158-ZZZK_MEGA.REP" xr:uid="{4D360543-83B9-435A-B019-66AA9F0AD4F7}"/>
    <hyperlink ref="X96" r:id="rId262" display="html/replays/CRUZBOT/00151-CRUZ_ZZZK.REP" xr:uid="{4F79F9B1-6057-40BC-939D-47CEDD6C1E51}"/>
    <hyperlink ref="W96" r:id="rId263" display="html/replays/ZZZKBOT/00151-ZZZK_CRUZ.REP" xr:uid="{5271AD6B-A3CB-43EA-A1EC-7545B021ED6C}"/>
    <hyperlink ref="X95" r:id="rId264" display="html/replays/POSH-CORE/00143-POSH_ZZZK.REP" xr:uid="{F1DF3854-F296-47DB-A600-C53992F712CB}"/>
    <hyperlink ref="W95" r:id="rId265" display="html/replays/ZZZKBOT/00143-ZZZK_POSH.REP" xr:uid="{DB3D56A9-C4F7-451C-918A-7B5AFBBCDE72}"/>
    <hyperlink ref="X94" r:id="rId266" display="html/replays/CIMEX/00134-CIME_ZZZK.REP" xr:uid="{2B36C527-4404-4A0E-B4C7-B9731E47F91D}"/>
    <hyperlink ref="W94" r:id="rId267" display="html/replays/ZZZKBOT/00134-ZZZK_CIME.REP" xr:uid="{63D62C7B-6652-48B5-98A5-A61952DB0BD5}"/>
    <hyperlink ref="X93" r:id="rId268" display="html/replays/ORITAKA/00133-ORIT_ZZZK.REP" xr:uid="{556A7D14-1D5E-4C84-9581-F5FEAB4C3B36}"/>
    <hyperlink ref="W93" r:id="rId269" display="html/replays/ZZZKBOT/00133-ZZZK_ORIT.REP" xr:uid="{64B35157-6D1E-4B79-9838-9D3EB71C8CC4}"/>
    <hyperlink ref="X92" r:id="rId270" display="html/replays/LETABOT/00131-LETA_ZZZK.REP" xr:uid="{641E79F7-D2F0-401D-9C2B-55C2938E5076}"/>
    <hyperlink ref="W92" r:id="rId271" display="html/replays/ZZZKBOT/00131-ZZZK_LETA.REP" xr:uid="{549E6B1E-BD25-4774-90F4-249B0D37498C}"/>
    <hyperlink ref="X91" r:id="rId272" display="html/replays/IRON/00128-IRON_ZZZK.REP" xr:uid="{C9A22A6C-89E3-4EB9-BBE3-B2EA5EE8F590}"/>
    <hyperlink ref="W91" r:id="rId273" display="html/replays/ZZZKBOT/00128-ZZZK_IRON.REP" xr:uid="{F19712AC-0955-4CC4-87EC-01B8E7409F61}"/>
    <hyperlink ref="X90" r:id="rId274" display="html/replays/ICEBOT/00124-ICEB_ZZZK.REP" xr:uid="{98684F26-5F55-47E9-8165-BD756FD36A01}"/>
    <hyperlink ref="W90" r:id="rId275" display="html/replays/ZZZKBOT/00124-ZZZK_ICEB.REP" xr:uid="{22E5BBE6-2480-462B-896F-397AAF634DAD}"/>
    <hyperlink ref="X89" r:id="rId276" display="html/replays/XELNAGA/00119-XELN_ZZZK.REP" xr:uid="{9BB331E3-AF45-4486-9003-D22799F443B4}"/>
    <hyperlink ref="W89" r:id="rId277" display="html/replays/ZZZKBOT/00119-ZZZK_XELN.REP" xr:uid="{B7F0030A-EC84-4FEB-813F-5F5BB77F35F2}"/>
    <hyperlink ref="X88" r:id="rId278" display="html/replays/MEGABOT/00113-MEGA_ZZZK.REP" xr:uid="{46747531-E2C7-468D-82B5-D5FCF48001B5}"/>
    <hyperlink ref="W88" r:id="rId279" display="html/replays/ZZZKBOT/00113-ZZZK_MEGA.REP" xr:uid="{621CA629-953A-4508-925E-17A26435F131}"/>
    <hyperlink ref="X87" r:id="rId280" display="html/replays/CRUZBOT/00106-CRUZ_ZZZK.REP" xr:uid="{C8326BBB-F7D4-41B5-BDA5-156C2AEAC0C9}"/>
    <hyperlink ref="W87" r:id="rId281" display="html/replays/ZZZKBOT/00106-ZZZK_CRUZ.REP" xr:uid="{8966F636-D530-46AE-9C05-49AA57C710E6}"/>
    <hyperlink ref="X86" r:id="rId282" display="html/replays/POSH-CORE/00098-POSH_ZZZK.REP" xr:uid="{C8BEAE56-D01F-489F-A33C-B13C4869BC23}"/>
    <hyperlink ref="W86" r:id="rId283" display="html/replays/ZZZKBOT/00098-ZZZK_POSH.REP" xr:uid="{EEAB4AF4-E74D-49F9-884B-ADAAA8AF8270}"/>
    <hyperlink ref="X85" r:id="rId284" display="html/replays/CIMEX/00089-CIME_ZZZK.REP" xr:uid="{4BAF33E2-D95B-4A30-B4DB-7A1B3638A3B1}"/>
    <hyperlink ref="W85" r:id="rId285" display="html/replays/ZZZKBOT/00089-ZZZK_CIME.REP" xr:uid="{DAD1F740-4712-4EBB-B6C6-A3B9DD87D69B}"/>
    <hyperlink ref="X84" r:id="rId286" display="html/replays/ORITAKA/00088-ORIT_ZZZK.REP" xr:uid="{5146E886-CBFD-479F-8544-65C8F448FF85}"/>
    <hyperlink ref="W84" r:id="rId287" display="html/replays/ZZZKBOT/00088-ZZZK_ORIT.REP" xr:uid="{A35D4DAA-6E4A-42D6-9078-A4DC4DC5FE75}"/>
    <hyperlink ref="X83" r:id="rId288" display="html/replays/LETABOT/00086-LETA_ZZZK.REP" xr:uid="{2ACB0B52-623A-4301-9246-A23356EC0ABD}"/>
    <hyperlink ref="W83" r:id="rId289" display="html/replays/ZZZKBOT/00086-ZZZK_LETA.REP" xr:uid="{D23ED132-7D0F-41CD-A470-DB1C2321BA0A}"/>
    <hyperlink ref="X82" r:id="rId290" display="html/replays/IRON/00083-IRON_ZZZK.REP" xr:uid="{BF6059F0-24B9-4075-835A-40598EA91176}"/>
    <hyperlink ref="W82" r:id="rId291" display="html/replays/ZZZKBOT/00083-ZZZK_IRON.REP" xr:uid="{46BDB1D1-5BDF-4216-807E-5014C10E0628}"/>
    <hyperlink ref="X81" r:id="rId292" display="html/replays/ICEBOT/00079-ICEB_ZZZK.REP" xr:uid="{79812379-DA7E-4EAB-AF72-3A368DC315BD}"/>
    <hyperlink ref="W81" r:id="rId293" display="html/replays/ZZZKBOT/00079-ZZZK_ICEB.REP" xr:uid="{E5F1B7F5-DDE2-4F24-BA57-648DA73CBD19}"/>
    <hyperlink ref="X80" r:id="rId294" display="html/replays/XELNAGA/00074-XELN_ZZZK.REP" xr:uid="{CF53D0CE-E32A-4981-9641-F1AB0B2977B8}"/>
    <hyperlink ref="W80" r:id="rId295" display="html/replays/ZZZKBOT/00074-ZZZK_XELN.REP" xr:uid="{8BE0E6C0-E14D-4A22-B635-4CC742950AD1}"/>
    <hyperlink ref="X79" r:id="rId296" display="html/replays/MEGABOT/00068-MEGA_ZZZK.REP" xr:uid="{E9BE0693-4B8B-419D-9EB1-2A00A71CEDB8}"/>
    <hyperlink ref="W79" r:id="rId297" display="html/replays/ZZZKBOT/00068-ZZZK_MEGA.REP" xr:uid="{568E1DF3-E536-476A-B015-8899A7202A00}"/>
    <hyperlink ref="X78" r:id="rId298" display="html/replays/CRUZBOT/00061-CRUZ_ZZZK.REP" xr:uid="{90591EBF-DAC5-4795-85CE-98BC4EAA927E}"/>
    <hyperlink ref="W78" r:id="rId299" display="html/replays/ZZZKBOT/00061-ZZZK_CRUZ.REP" xr:uid="{995623D1-9A5C-49CF-8517-A156FE187B92}"/>
    <hyperlink ref="X77" r:id="rId300" display="html/replays/POSH-CORE/00053-POSH_ZZZK.REP" xr:uid="{0481C430-A65A-45DA-8CDB-DC9B21DFFC4F}"/>
    <hyperlink ref="W77" r:id="rId301" display="html/replays/ZZZKBOT/00053-ZZZK_POSH.REP" xr:uid="{79DBF02C-9B64-4AB6-AA7C-887CAB3FC1F6}"/>
    <hyperlink ref="X76" r:id="rId302" display="html/replays/CIMEX/00044-CIME_ZZZK.REP" xr:uid="{23E400CD-98BE-4F7A-9F4E-1B105286F4BD}"/>
    <hyperlink ref="W76" r:id="rId303" display="html/replays/ZZZKBOT/00044-ZZZK_CIME.REP" xr:uid="{9E976089-84C8-4A6F-8FED-7B46DBDAD2CD}"/>
    <hyperlink ref="X75" r:id="rId304" display="html/replays/ORITAKA/00043-ORIT_ZZZK.REP" xr:uid="{6EEEBD3B-2589-4278-9BA3-298AEC722559}"/>
    <hyperlink ref="W75" r:id="rId305" display="html/replays/ZZZKBOT/00043-ZZZK_ORIT.REP" xr:uid="{9961FD00-1DAF-495C-8462-3903AF12BA7D}"/>
    <hyperlink ref="X74" r:id="rId306" display="html/replays/ZZZKBOT/00041-ZZZK_LETA.REP" xr:uid="{28814551-6369-455B-98CC-EED36DEA35D2}"/>
    <hyperlink ref="W74" r:id="rId307" display="html/replays/LETABOT/00041-LETA_ZZZK.REP" xr:uid="{311ECF65-2D3A-499A-9AEC-BC36C6E396C7}"/>
    <hyperlink ref="X73" r:id="rId308" display="html/replays/IRON/00038-IRON_ZZZK.REP" xr:uid="{FD2FCC0C-9D73-404C-95CA-949B7A0C15DF}"/>
    <hyperlink ref="W73" r:id="rId309" display="html/replays/ZZZKBOT/00038-ZZZK_IRON.REP" xr:uid="{57B9D133-BF50-493B-B64A-84F605B989E6}"/>
    <hyperlink ref="X72" r:id="rId310" display="html/replays/ICEBOT/00034-ICEB_ZZZK.REP" xr:uid="{4991DAC5-5E69-4F3C-BFA0-B5140DC56EB5}"/>
    <hyperlink ref="W72" r:id="rId311" display="html/replays/ZZZKBOT/00034-ZZZK_ICEB.REP" xr:uid="{C105A406-08CE-4234-A9A8-76141C5C1F8A}"/>
    <hyperlink ref="X71" r:id="rId312" display="html/replays/XELNAGA/00029-XELN_ZZZK.REP" xr:uid="{85C3173F-119B-46D3-99EA-5B3A4D221A16}"/>
    <hyperlink ref="W71" r:id="rId313" display="html/replays/ZZZKBOT/00029-ZZZK_XELN.REP" xr:uid="{3FED6C7C-5CC4-45F8-B287-3FBDB4AEA2E0}"/>
    <hyperlink ref="X70" r:id="rId314" display="html/replays/MEGABOT/00023-MEGA_ZZZK.REP" xr:uid="{0182E4C2-2C24-4F30-81A6-1DB916BDA5D3}"/>
    <hyperlink ref="W70" r:id="rId315" display="html/replays/ZZZKBOT/00023-ZZZK_MEGA.REP" xr:uid="{670339CA-6157-4D59-9D08-D89EE74D9DAC}"/>
    <hyperlink ref="X69" r:id="rId316" display="html/replays/CRUZBOT/00016-CRUZ_ZZZK.REP" xr:uid="{81C8DCEC-C383-4CC6-8CC6-73C785699FF1}"/>
    <hyperlink ref="W69" r:id="rId317" display="html/replays/ZZZKBOT/00016-ZZZK_CRUZ.REP" xr:uid="{298E4DDD-6738-4DC4-92B1-E96599970D6A}"/>
    <hyperlink ref="X68" r:id="rId318" display="html/replays/POSH-CORE/00008-POSH_ZZZK.REP" xr:uid="{15AE0829-2311-4CD6-90CB-98C340A7E584}"/>
    <hyperlink ref="W68" r:id="rId319" display="html/replays/ZZZKBOT/00008-ZZZK_POSH.REP" xr:uid="{108104E4-C636-4706-B758-ED39B6225C7C}"/>
    <hyperlink ref="AR68" r:id="rId320" display="html/replays/IRON/00004-IRON_POSH.REP" xr:uid="{7EB880C3-9BA5-497A-9F40-11256510DC6B}"/>
    <hyperlink ref="AS68" r:id="rId321" display="html/replays/POSH-CORE/00004-POSH_IRON.REP" xr:uid="{C9196C7C-EA0A-41E5-B146-3D11907C23A1}"/>
    <hyperlink ref="AR69" r:id="rId322" display="html/replays/IRON/00012-IRON_CRUZ.REP" xr:uid="{D0CD40FB-5ED1-43AF-88A6-6CAAABFA4041}"/>
    <hyperlink ref="AS69" r:id="rId323" display="html/replays/CRUZBOT/00012-CRUZ_IRON.REP" xr:uid="{CDEA9EF1-8832-47AA-8244-BBFF4FB066D3}"/>
    <hyperlink ref="AR70" r:id="rId324" display="html/replays/IRON/00019-IRON_MEGA.REP" xr:uid="{DD0EFAB2-AD7A-415D-9261-71F502B82E70}"/>
    <hyperlink ref="AS70" r:id="rId325" display="html/replays/MEGABOT/00019-MEGA_IRON.REP" xr:uid="{353C2A39-60B1-4D98-B498-7595B35A60E1}"/>
    <hyperlink ref="AR71" r:id="rId326" display="html/replays/IRON/00025-IRON_XELN.REP" xr:uid="{FC59AF0A-F040-4D65-9377-DD8D7583AEE2}"/>
    <hyperlink ref="AS71" r:id="rId327" display="html/replays/XELNAGA/00025-XELN_IRON.REP" xr:uid="{1BACE30F-24E6-4C4A-9778-75D8F6CF3A2A}"/>
    <hyperlink ref="AR72" r:id="rId328" display="html/replays/IRON/00030-IRON_ICEB.REP" xr:uid="{ECD49F99-C26C-4CD7-AB68-5CB698A6B7FF}"/>
    <hyperlink ref="AS72" r:id="rId329" display="html/replays/ICEBOT/00030-ICEB_IRON.REP" xr:uid="{EFC75441-DE0E-417E-B2E0-196DBF159F5B}"/>
    <hyperlink ref="AR73" r:id="rId330" display="html/replays/LETABOT/00035-LETA_IRON.REP" xr:uid="{6F87CD9F-A955-42A5-BC60-D2DFF6F273DD}"/>
    <hyperlink ref="AS73" r:id="rId331" display="html/replays/IRON/00035-IRON_LETA.REP" xr:uid="{28EAE032-FC18-4EA1-A430-6B889DE416C7}"/>
    <hyperlink ref="AR74" r:id="rId332" display="html/replays/IRON/00036-IRON_ORIT.REP" xr:uid="{AFABB14A-A612-4730-9381-8BF767664390}"/>
    <hyperlink ref="AS74" r:id="rId333" display="html/replays/ORITAKA/00036-ORIT_IRON.REP" xr:uid="{444A0078-AA36-495E-A712-1B151594E97A}"/>
    <hyperlink ref="AR75" r:id="rId334" display="html/replays/IRON/00037-IRON_CIME.REP" xr:uid="{B8393268-7741-4021-B0DC-F4E370A2CF84}"/>
    <hyperlink ref="AS75" r:id="rId335" display="html/replays/CIMEX/00037-CIME_IRON.REP" xr:uid="{6714C1D3-5794-4C11-8FAB-13EB49492568}"/>
    <hyperlink ref="AR76" r:id="rId336" display="html/replays/ZZZKBOT/00038-ZZZK_IRON.REP" xr:uid="{B7B0A396-DD60-4B64-AA08-F69676C8F853}"/>
    <hyperlink ref="AS76" r:id="rId337" display="html/replays/IRON/00038-IRON_ZZZK.REP" xr:uid="{EDDE900C-C4DD-4D3B-815C-BC899701DE09}"/>
    <hyperlink ref="AR77" r:id="rId338" display="html/replays/IRON/00049-IRON_POSH.REP" xr:uid="{466C3189-9457-4CFD-9423-029377071787}"/>
    <hyperlink ref="AS77" r:id="rId339" display="html/replays/POSH-CORE/00049-POSH_IRON.REP" xr:uid="{5BA1B50D-89A7-4E63-A902-D23C344FC85C}"/>
    <hyperlink ref="AR78" r:id="rId340" display="html/replays/IRON/00057-IRON_CRUZ.REP" xr:uid="{E318EC86-938D-45B7-901C-2D607CD8E597}"/>
    <hyperlink ref="AS78" r:id="rId341" display="html/replays/CRUZBOT/00057-CRUZ_IRON.REP" xr:uid="{260AA1B9-8FA6-430B-99B0-8AE08AE3C7D8}"/>
    <hyperlink ref="AR80" r:id="rId342" display="html/replays/IRON/00070-IRON_XELN.REP" xr:uid="{FAF511CE-E0CD-4783-9CDC-7A19ACDE7428}"/>
    <hyperlink ref="AS80" r:id="rId343" display="html/replays/XELNAGA/00070-XELN_IRON.REP" xr:uid="{2BB8C278-765E-40CA-B48E-3AE99A369A5E}"/>
    <hyperlink ref="AR81" r:id="rId344" display="html/replays/IRON/00075-IRON_ICEB.REP" xr:uid="{DEAB7B45-E45D-4123-B86C-94D64C568665}"/>
    <hyperlink ref="AS81" r:id="rId345" display="html/replays/ICEBOT/00075-ICEB_IRON.REP" xr:uid="{1CF261CB-611E-425D-88A6-CC4CDDD7CA30}"/>
    <hyperlink ref="AR82" r:id="rId346" display="html/replays/LETABOT/00080-LETA_IRON.REP" xr:uid="{E3905CDF-DCC0-4C3F-A003-9AF0C3DEB300}"/>
    <hyperlink ref="AS82" r:id="rId347" display="html/replays/IRON/00080-IRON_LETA.REP" xr:uid="{C1BD9D2C-F124-44A3-B54D-53FDC65347B5}"/>
    <hyperlink ref="AR83" r:id="rId348" display="html/replays/IRON/00081-IRON_ORIT.REP" xr:uid="{E45F7892-3E0D-4B9A-A3A9-F5287961B609}"/>
    <hyperlink ref="AS83" r:id="rId349" display="html/replays/ORITAKA/00081-ORIT_IRON.REP" xr:uid="{5A82DB5E-BDB5-4E46-9B65-4DAD4AE343B7}"/>
    <hyperlink ref="AR84" r:id="rId350" display="html/replays/IRON/00082-IRON_CIME.REP" xr:uid="{F0CA1118-DC5B-4D0E-B826-7B9A998141F5}"/>
    <hyperlink ref="AS84" r:id="rId351" display="html/replays/CIMEX/00082-CIME_IRON.REP" xr:uid="{0639542D-D187-4133-A164-7A2C678006C8}"/>
    <hyperlink ref="AR85" r:id="rId352" display="html/replays/ZZZKBOT/00083-ZZZK_IRON.REP" xr:uid="{E674E598-A59F-48F5-9364-DF99A7DA3008}"/>
    <hyperlink ref="AS85" r:id="rId353" display="html/replays/IRON/00083-IRON_ZZZK.REP" xr:uid="{0B4EABE7-4318-4610-BC26-EA1AFDB157EC}"/>
    <hyperlink ref="AR86" r:id="rId354" display="html/replays/IRON/00094-IRON_POSH.REP" xr:uid="{19ECED6F-BC41-425E-905C-00A1A0606B3E}"/>
    <hyperlink ref="AS86" r:id="rId355" display="html/replays/POSH-CORE/00094-POSH_IRON.REP" xr:uid="{3E9671C4-CFB3-4C56-90D3-198CC9F01340}"/>
    <hyperlink ref="AR87" r:id="rId356" display="html/replays/IRON/00102-IRON_CRUZ.REP" xr:uid="{0EAB6720-995F-4BC1-A981-88FBBF84EF62}"/>
    <hyperlink ref="AS87" r:id="rId357" display="html/replays/CRUZBOT/00102-CRUZ_IRON.REP" xr:uid="{A6C4B1D5-502A-4072-9F83-A0387B6492C4}"/>
    <hyperlink ref="AR88" r:id="rId358" display="html/replays/IRON/00109-IRON_MEGA.REP" xr:uid="{38736A57-F4E2-40D7-90D0-3E0938857FD2}"/>
    <hyperlink ref="AR89" r:id="rId359" display="html/replays/IRON/00115-IRON_XELN.REP" xr:uid="{B84E2E75-1EA0-49BA-8F8B-AC8063AF9A22}"/>
    <hyperlink ref="AS89" r:id="rId360" display="html/replays/XELNAGA/00115-XELN_IRON.REP" xr:uid="{570F2AD6-EE4C-4D46-A201-2905D53A9665}"/>
    <hyperlink ref="AR90" r:id="rId361" display="html/replays/IRON/00120-IRON_ICEB.REP" xr:uid="{2A3AFFAC-53F5-48A5-9095-02F84531CAB2}"/>
    <hyperlink ref="AS90" r:id="rId362" display="html/replays/ICEBOT/00120-ICEB_IRON.REP" xr:uid="{64AD1A4B-4955-4D81-865D-B40FCD8BA841}"/>
    <hyperlink ref="AR91" r:id="rId363" display="html/replays/LETABOT/00125-LETA_IRON.REP" xr:uid="{699C7D02-42E0-4638-AEB8-02E30284068D}"/>
    <hyperlink ref="AS91" r:id="rId364" display="html/replays/IRON/00125-IRON_LETA.REP" xr:uid="{589ECAF3-9013-468F-8D8E-095271B46657}"/>
    <hyperlink ref="AR92" r:id="rId365" display="html/replays/IRON/00126-IRON_ORIT.REP" xr:uid="{A2EBB960-4CC9-4393-9009-BB9E371DA1B8}"/>
    <hyperlink ref="AS92" r:id="rId366" display="html/replays/ORITAKA/00126-ORIT_IRON.REP" xr:uid="{0BE9309A-8F6C-47C2-A809-8A98D8D1339D}"/>
    <hyperlink ref="AR93" r:id="rId367" display="html/replays/IRON/00127-IRON_CIME.REP" xr:uid="{3ED404EC-160F-45B4-B699-6FA6D9735F1A}"/>
    <hyperlink ref="AS93" r:id="rId368" display="html/replays/CIMEX/00127-CIME_IRON.REP" xr:uid="{EC89A5A6-778F-4DC6-9DC4-043C7AA9D1A1}"/>
    <hyperlink ref="AR94" r:id="rId369" display="html/replays/ZZZKBOT/00128-ZZZK_IRON.REP" xr:uid="{8B2353A5-85EB-4E2D-8D21-D4BC48931F8B}"/>
    <hyperlink ref="AS94" r:id="rId370" display="html/replays/IRON/00128-IRON_ZZZK.REP" xr:uid="{09FBDDE4-C028-42B4-A7D0-5F9C58BB1383}"/>
    <hyperlink ref="AR95" r:id="rId371" display="html/replays/IRON/00139-IRON_POSH.REP" xr:uid="{947FA9EC-0732-4F80-BB17-2662AF6A7A74}"/>
    <hyperlink ref="AS95" r:id="rId372" display="html/replays/POSH-CORE/00139-POSH_IRON.REP" xr:uid="{C27CEBC0-C3E3-4CB2-B9A5-08386C78D878}"/>
    <hyperlink ref="AR96" r:id="rId373" display="html/replays/IRON/00147-IRON_CRUZ.REP" xr:uid="{F0A07CCC-2686-4C88-901F-0588F85AF0BC}"/>
    <hyperlink ref="AS96" r:id="rId374" display="html/replays/CRUZBOT/00147-CRUZ_IRON.REP" xr:uid="{00E2483C-EF15-4E72-982E-9632D18D8F98}"/>
    <hyperlink ref="AR97" r:id="rId375" display="html/replays/IRON/00154-IRON_MEGA.REP" xr:uid="{B972B76B-495B-4AD2-86A4-224BAABFAE0D}"/>
    <hyperlink ref="AS97" r:id="rId376" display="html/replays/MEGABOT/00154-MEGA_IRON.REP" xr:uid="{E85B2903-E039-462A-B5E7-0C306EDABAD4}"/>
    <hyperlink ref="AR98" r:id="rId377" display="html/replays/IRON/00160-IRON_XELN.REP" xr:uid="{C162FB8A-1194-4A17-9EAE-B91A71320532}"/>
    <hyperlink ref="AS98" r:id="rId378" display="html/replays/XELNAGA/00160-XELN_IRON.REP" xr:uid="{020B1BE5-BF1E-4188-8288-22A1CA7F5632}"/>
    <hyperlink ref="AR99" r:id="rId379" display="html/replays/IRON/00165-IRON_ICEB.REP" xr:uid="{4417ADEF-F66A-4D42-9BD9-AB7FF4F4B0A2}"/>
    <hyperlink ref="AS99" r:id="rId380" display="html/replays/ICEBOT/00165-ICEB_IRON.REP" xr:uid="{42349371-A5DE-4D8E-8221-D29D9E475930}"/>
    <hyperlink ref="AR100" r:id="rId381" display="html/replays/IRON/00170-IRON_LETA.REP" xr:uid="{53DE9016-81DB-4F70-8390-70E92CC2ADB3}"/>
    <hyperlink ref="AS100" r:id="rId382" display="html/replays/LETABOT/00170-LETA_IRON.REP" xr:uid="{F3B0C0A8-C85C-4E79-BA60-3A20C8A3D0DD}"/>
    <hyperlink ref="AR101" r:id="rId383" display="html/replays/IRON/00171-IRON_ORIT.REP" xr:uid="{8D7E4589-FEDE-4CC4-8921-3447032F264A}"/>
    <hyperlink ref="AS101" r:id="rId384" display="html/replays/ORITAKA/00171-ORIT_IRON.REP" xr:uid="{AB0E4AA3-8D6D-4901-A710-64DFBBFA096F}"/>
    <hyperlink ref="AR102" r:id="rId385" display="html/replays/IRON/00172-IRON_CIME.REP" xr:uid="{62A7787D-EB24-4A63-AC4F-5B52853C6EFA}"/>
    <hyperlink ref="AS102" r:id="rId386" display="html/replays/CIMEX/00172-CIME_IRON.REP" xr:uid="{7C90399C-CABC-438C-B3DA-D9761A551A60}"/>
    <hyperlink ref="AR103" r:id="rId387" display="html/replays/IRON/00173-IRON_ZZZK.REP" xr:uid="{2CF0F736-6D95-4516-BA45-9B5A03930893}"/>
    <hyperlink ref="AS103" r:id="rId388" display="html/replays/ZZZKBOT/00173-ZZZK_IRON.REP" xr:uid="{71C340A2-CF09-4DC8-8E1E-115CCCAAD013}"/>
    <hyperlink ref="AR104" r:id="rId389" display="html/replays/IRON/00184-IRON_POSH.REP" xr:uid="{8080736B-6312-40A0-AFB0-28238882132B}"/>
    <hyperlink ref="AS104" r:id="rId390" display="html/replays/POSH-CORE/00184-POSH_IRON.REP" xr:uid="{639187F7-0DB5-4E00-A1F4-B810A8275AAE}"/>
    <hyperlink ref="AR105" r:id="rId391" display="html/replays/IRON/00192-IRON_CRUZ.REP" xr:uid="{294FC91D-3CBD-48F6-8979-DC3A41C20E49}"/>
    <hyperlink ref="AS105" r:id="rId392" display="html/replays/CRUZBOT/00192-CRUZ_IRON.REP" xr:uid="{8EE8D701-75F7-4786-9583-D232A0B35DD2}"/>
    <hyperlink ref="AR106" r:id="rId393" display="html/replays/MEGABOT/00199-MEGA_IRON.REP" xr:uid="{B09A2598-B478-47D8-B5A1-FBEF782F8FBB}"/>
    <hyperlink ref="AS106" r:id="rId394" display="html/replays/IRON/00199-IRON_MEGA.REP" xr:uid="{E4C027D5-48F9-4C9D-8915-7FE9A468E6D0}"/>
    <hyperlink ref="AR107" r:id="rId395" display="html/replays/IRON/00205-IRON_XELN.REP" xr:uid="{05F8F3B8-5E13-4BE7-A2CE-408622922F41}"/>
    <hyperlink ref="AS107" r:id="rId396" display="html/replays/XELNAGA/00205-XELN_IRON.REP" xr:uid="{2845BC2C-0951-4C47-ACFE-118CCF7624FD}"/>
    <hyperlink ref="AR108" r:id="rId397" display="html/replays/IRON/00210-IRON_ICEB.REP" xr:uid="{EB69EC0A-1779-497C-8311-A7A8D64F437D}"/>
    <hyperlink ref="AS108" r:id="rId398" display="html/replays/ICEBOT/00210-ICEB_IRON.REP" xr:uid="{BBBAB0E6-FDBF-4A53-91D1-32C2D2016606}"/>
    <hyperlink ref="AR109" r:id="rId399" display="html/replays/IRON/00215-IRON_LETA.REP" xr:uid="{3FF3DEF6-AF0A-4035-9507-D550780DD485}"/>
    <hyperlink ref="AS109" r:id="rId400" display="html/replays/LETABOT/00215-LETA_IRON.REP" xr:uid="{7B20A3FB-B950-4FE7-AFD9-CA39307076DD}"/>
    <hyperlink ref="AR110" r:id="rId401" display="html/replays/IRON/00216-IRON_ORIT.REP" xr:uid="{723CC5B2-F486-42C6-BBA6-ACB238CAE82E}"/>
    <hyperlink ref="AS110" r:id="rId402" display="html/replays/ORITAKA/00216-ORIT_IRON.REP" xr:uid="{95CEBCA4-1132-4540-9902-1A6F9AAC9B41}"/>
    <hyperlink ref="AR111" r:id="rId403" display="html/replays/IRON/00217-IRON_CIME.REP" xr:uid="{C6AF9157-3834-4389-9A98-09BEC4353420}"/>
    <hyperlink ref="AS111" r:id="rId404" display="html/replays/CIMEX/00217-CIME_IRON.REP" xr:uid="{92E43EEF-612F-4E93-B92E-84AA37EEA4CA}"/>
    <hyperlink ref="AR113" r:id="rId405" display="html/replays/IRON/00229-IRON_POSH.REP" xr:uid="{46A922AA-64D5-42B6-978F-F20C12689C7E}"/>
    <hyperlink ref="AS113" r:id="rId406" display="html/replays/POSH-CORE/00229-POSH_IRON.REP" xr:uid="{0C97FBB2-A0B6-458E-80E4-99FE6379229F}"/>
    <hyperlink ref="AR114" r:id="rId407" display="html/replays/IRON/00237-IRON_CRUZ.REP" xr:uid="{E4FCBEC0-6523-49A0-BB11-5DFCAF21F75E}"/>
    <hyperlink ref="AS114" r:id="rId408" display="html/replays/CRUZBOT/00237-CRUZ_IRON.REP" xr:uid="{16F556DF-7D03-43D0-ACC6-040501BC2A78}"/>
    <hyperlink ref="AR115" r:id="rId409" display="html/replays/IRON/00244-IRON_MEGA.REP" xr:uid="{F523A739-8127-446F-A6B5-5DCE39F2DE13}"/>
    <hyperlink ref="AS115" r:id="rId410" display="html/replays/MEGABOT/00244-MEGA_IRON.REP" xr:uid="{339071B9-3388-46D8-B90A-3A1E02DC6B25}"/>
    <hyperlink ref="AR116" r:id="rId411" display="html/replays/IRON/00250-IRON_XELN.REP" xr:uid="{59CD059D-9D17-4D7A-A4B8-2D53068E4BD1}"/>
    <hyperlink ref="AS116" r:id="rId412" display="html/replays/XELNAGA/00250-XELN_IRON.REP" xr:uid="{4762D88F-331A-41FD-B24B-42A032FD7006}"/>
    <hyperlink ref="AR117" r:id="rId413" display="html/replays/IRON/00255-IRON_ICEB.REP" xr:uid="{9CF0AAC6-941D-4378-BEF1-867437CF7C65}"/>
    <hyperlink ref="AS117" r:id="rId414" display="html/replays/ICEBOT/00255-ICEB_IRON.REP" xr:uid="{11B4F7FF-EFC0-4300-A917-88CB56E42584}"/>
    <hyperlink ref="AR118" r:id="rId415" display="html/replays/IRON/00260-IRON_LETA.REP" xr:uid="{DCF2F040-8118-4172-87BA-969842D90390}"/>
    <hyperlink ref="AS118" r:id="rId416" display="html/replays/LETABOT/00260-LETA_IRON.REP" xr:uid="{63C8D187-2144-4A78-BBC1-E8BF7427C750}"/>
    <hyperlink ref="AR119" r:id="rId417" display="html/replays/IRON/00261-IRON_ORIT.REP" xr:uid="{F078436A-B240-4027-8616-571EBDB2C522}"/>
    <hyperlink ref="AS119" r:id="rId418" display="html/replays/ORITAKA/00261-ORIT_IRON.REP" xr:uid="{4C4FF77D-035E-461B-ABC6-2CAFCD8E1895}"/>
    <hyperlink ref="AR120" r:id="rId419" display="html/replays/IRON/00262-IRON_CIME.REP" xr:uid="{F78E8A02-E05A-4AD8-8606-5E47E8FA9661}"/>
    <hyperlink ref="AS120" r:id="rId420" display="html/replays/CIMEX/00262-CIME_IRON.REP" xr:uid="{B5E3EFAC-2491-4A05-BF43-1744587E95CE}"/>
    <hyperlink ref="AR121" r:id="rId421" display="html/replays/IRON/00263-IRON_ZZZK.REP" xr:uid="{A7D3B7E1-FB2B-4C76-9465-A3637A4DD8E7}"/>
    <hyperlink ref="AS121" r:id="rId422" display="html/replays/ZZZKBOT/00263-ZZZK_IRON.REP" xr:uid="{106B800D-90A5-4AC8-955B-29F2603CB805}"/>
    <hyperlink ref="AR122" r:id="rId423" display="html/replays/IRON/00274-IRON_POSH.REP" xr:uid="{8C077308-A7B6-49CA-9354-2B16E38ED95C}"/>
    <hyperlink ref="AS122" r:id="rId424" display="html/replays/POSH-CORE/00274-POSH_IRON.REP" xr:uid="{6C6FADEA-D910-4952-8A03-3B10137434C3}"/>
    <hyperlink ref="AR123" r:id="rId425" display="html/replays/IRON/00282-IRON_CRUZ.REP" xr:uid="{075F4E75-EFA4-44FE-B24F-B25490B01FFA}"/>
    <hyperlink ref="AS123" r:id="rId426" display="html/replays/CRUZBOT/00282-CRUZ_IRON.REP" xr:uid="{07869F36-6442-4890-B316-93AE19719909}"/>
    <hyperlink ref="AR124" r:id="rId427" display="html/replays/IRON/00289-IRON_MEGA.REP" xr:uid="{52C8F7A6-19B3-47BF-9748-9D8AA96D1054}"/>
    <hyperlink ref="AS124" r:id="rId428" display="html/replays/MEGABOT/00289-MEGA_IRON.REP" xr:uid="{A56B93A7-15EF-4DE7-9648-36E1351E0831}"/>
    <hyperlink ref="AR125" r:id="rId429" display="html/replays/IRON/00295-IRON_XELN.REP" xr:uid="{6B286F90-1E74-4BD6-B6F9-284ECC96B074}"/>
    <hyperlink ref="AS125" r:id="rId430" display="html/replays/XELNAGA/00295-XELN_IRON.REP" xr:uid="{44762F6D-7F49-4893-8B8A-730CF1ADA42C}"/>
    <hyperlink ref="AR126" r:id="rId431" display="html/replays/IRON/00300-IRON_ICEB.REP" xr:uid="{65D6F34F-E9ED-4F2C-9A26-547DF6CD06F4}"/>
    <hyperlink ref="AS126" r:id="rId432" display="html/replays/ICEBOT/00300-ICEB_IRON.REP" xr:uid="{0A999B9A-EFB4-4370-AEB8-EDFFB1D99423}"/>
    <hyperlink ref="AR127" r:id="rId433" display="html/replays/IRON/00305-IRON_LETA.REP" xr:uid="{4A7F81A0-292F-415D-B6D4-1F8492187991}"/>
    <hyperlink ref="AS127" r:id="rId434" display="html/replays/LETABOT/00305-LETA_IRON.REP" xr:uid="{35DDF6D2-F0C5-4873-AA39-3A975A9842E6}"/>
    <hyperlink ref="AR128" r:id="rId435" display="html/replays/IRON/00306-IRON_ORIT.REP" xr:uid="{0FDBD319-934B-4F1E-9C11-2027A9C8E5F6}"/>
    <hyperlink ref="AS128" r:id="rId436" display="html/replays/ORITAKA/00306-ORIT_IRON.REP" xr:uid="{A857B9B7-807E-4506-8E8E-5146F5FF5433}"/>
    <hyperlink ref="AR129" r:id="rId437" display="html/replays/IRON/00307-IRON_CIME.REP" xr:uid="{18F116A3-B332-49A8-B0D2-BC284B2E99DC}"/>
    <hyperlink ref="AS129" r:id="rId438" display="html/replays/CIMEX/00307-CIME_IRON.REP" xr:uid="{47A2CF12-C2BB-4B16-BE6B-52564D1D599F}"/>
    <hyperlink ref="AR130" r:id="rId439" display="html/replays/IRON/00308-IRON_ZZZK.REP" xr:uid="{81C1CD30-0E58-48A8-90F7-480043C73E66}"/>
    <hyperlink ref="AS130" r:id="rId440" display="html/replays/ZZZKBOT/00308-ZZZK_IRON.REP" xr:uid="{6BE5C412-73E9-47C8-80C0-D9BF77136241}"/>
    <hyperlink ref="AR131" r:id="rId441" display="html/replays/IRON/00319-IRON_POSH.REP" xr:uid="{04BE18D8-BC51-448D-A41C-89438295523A}"/>
    <hyperlink ref="AS131" r:id="rId442" display="html/replays/POSH-CORE/00319-POSH_IRON.REP" xr:uid="{CB501BEB-7915-4348-91D1-029F7ABC54CD}"/>
    <hyperlink ref="AR132" r:id="rId443" display="html/replays/IRON/00327-IRON_CRUZ.REP" xr:uid="{07A16362-801F-4DE3-906F-3DE75B3BFB2C}"/>
    <hyperlink ref="AS132" r:id="rId444" display="html/replays/CRUZBOT/00327-CRUZ_IRON.REP" xr:uid="{D6686B04-4D3F-43E6-A4AB-F2AA9F93DD68}"/>
    <hyperlink ref="AR133" r:id="rId445" display="html/replays/IRON/00334-IRON_MEGA.REP" xr:uid="{44DE02D0-089E-40B4-9FE7-F46C6709A452}"/>
    <hyperlink ref="AS133" r:id="rId446" display="html/replays/MEGABOT/00334-MEGA_IRON.REP" xr:uid="{F9716088-916C-4D9D-AE62-BFCFCDFC3921}"/>
    <hyperlink ref="AR134" r:id="rId447" display="html/replays/IRON/00340-IRON_XELN.REP" xr:uid="{39456ACA-A74F-45B1-8BFC-0AAAE5D8BF64}"/>
    <hyperlink ref="AS134" r:id="rId448" display="html/replays/XELNAGA/00340-XELN_IRON.REP" xr:uid="{D5FDEA17-5BDA-4617-8C97-1A32C7D30B2D}"/>
    <hyperlink ref="AR135" r:id="rId449" display="html/replays/IRON/00345-IRON_ICEB.REP" xr:uid="{993F277B-A019-4EA9-9008-72A9E44B1E12}"/>
    <hyperlink ref="AR136" r:id="rId450" display="html/replays/IRON/00350-IRON_LETA.REP" xr:uid="{3EBB9CC1-848B-46F2-9830-A81DEF76D60D}"/>
    <hyperlink ref="AS136" r:id="rId451" display="html/replays/LETABOT/00350-LETA_IRON.REP" xr:uid="{4BCFF15B-7A28-480B-978A-0F402087F01D}"/>
    <hyperlink ref="AR137" r:id="rId452" display="html/replays/IRON/00351-IRON_ORIT.REP" xr:uid="{FA81B256-870B-4CFC-8AA3-F4DA03F1A580}"/>
    <hyperlink ref="AS137" r:id="rId453" display="html/replays/ORITAKA/00351-ORIT_IRON.REP" xr:uid="{1D576DAC-4F92-4264-A0DB-E9F856812779}"/>
    <hyperlink ref="AR138" r:id="rId454" display="html/replays/IRON/00352-IRON_CIME.REP" xr:uid="{5101062B-2643-4A38-9404-8020518FEF48}"/>
    <hyperlink ref="AS138" r:id="rId455" display="html/replays/CIMEX/00352-CIME_IRON.REP" xr:uid="{26F6AC61-AD62-4686-949E-DB7687504093}"/>
    <hyperlink ref="AR139" r:id="rId456" display="html/replays/ZZZKBOT/00353-ZZZK_IRON.REP" xr:uid="{A06055D2-18CD-41E1-AB43-CA6C1C00EC21}"/>
    <hyperlink ref="AS139" r:id="rId457" display="html/replays/IRON/00353-IRON_ZZZK.REP" xr:uid="{FD0AC8C4-231A-4BCB-A3C5-AC4DB26A5CEF}"/>
    <hyperlink ref="AR140" r:id="rId458" display="html/replays/IRON/00364-IRON_POSH.REP" xr:uid="{5FED9796-DD7A-47E4-BD3F-135380A14EE4}"/>
    <hyperlink ref="AS140" r:id="rId459" display="html/replays/POSH-CORE/00364-POSH_IRON.REP" xr:uid="{B06F5909-6BEE-4597-8CED-0955F28C3C9C}"/>
    <hyperlink ref="AR141" r:id="rId460" display="html/replays/IRON/00372-IRON_CRUZ.REP" xr:uid="{4F3F6658-2FFB-4E45-B50B-B020D2AA17E8}"/>
    <hyperlink ref="AS141" r:id="rId461" display="html/replays/CRUZBOT/00372-CRUZ_IRON.REP" xr:uid="{4C9852F9-327C-400F-BA66-1AF6C4EDC47C}"/>
    <hyperlink ref="AR142" r:id="rId462" display="html/replays/MEGABOT/00379-MEGA_IRON.REP" xr:uid="{3EA1C2EA-E1BA-4F3C-A9FF-365FD7A367AA}"/>
    <hyperlink ref="AS142" r:id="rId463" display="html/replays/IRON/00379-IRON_MEGA.REP" xr:uid="{5BFD590C-5376-4167-9972-382C8F0F5BCC}"/>
    <hyperlink ref="AR143" r:id="rId464" display="html/replays/IRON/00385-IRON_XELN.REP" xr:uid="{C31AA6F4-33F9-48F4-8A51-10B4C5B79CF8}"/>
    <hyperlink ref="AS143" r:id="rId465" display="html/replays/XELNAGA/00385-XELN_IRON.REP" xr:uid="{7559F17F-16AC-4BAC-9F07-4EB0596C91C8}"/>
    <hyperlink ref="AR144" r:id="rId466" display="html/replays/IRON/00390-IRON_ICEB.REP" xr:uid="{02C1A673-B4D7-4407-B72F-00743ABDC4F2}"/>
    <hyperlink ref="AS144" r:id="rId467" display="html/replays/ICEBOT/00390-ICEB_IRON.REP" xr:uid="{2030DDFA-550C-4A5B-8654-1F453CCF7B2D}"/>
    <hyperlink ref="AR145" r:id="rId468" display="html/replays/IRON/00395-IRON_LETA.REP" xr:uid="{A09F8480-A372-4A54-BF56-3D3959D23FD1}"/>
    <hyperlink ref="AS145" r:id="rId469" display="html/replays/LETABOT/00395-LETA_IRON.REP" xr:uid="{B66E60F3-E1DC-40D8-9D5F-D193C02CCA94}"/>
    <hyperlink ref="AR146" r:id="rId470" display="html/replays/IRON/00396-IRON_ORIT.REP" xr:uid="{FA978B4C-EA83-449A-8243-2CD1F6413DF2}"/>
    <hyperlink ref="AS146" r:id="rId471" display="html/replays/ORITAKA/00396-ORIT_IRON.REP" xr:uid="{96709607-E194-4A92-A8A9-B62FFD299326}"/>
    <hyperlink ref="AR147" r:id="rId472" display="html/replays/IRON/00397-IRON_CIME.REP" xr:uid="{2091568D-3B29-43C7-A3B8-5272EDB70C9E}"/>
    <hyperlink ref="AS147" r:id="rId473" display="html/replays/CIMEX/00397-CIME_IRON.REP" xr:uid="{6E85B0A6-C2D5-4493-B2C2-2D2886732EE8}"/>
    <hyperlink ref="AR148" r:id="rId474" display="html/replays/ZZZKBOT/00398-ZZZK_IRON.REP" xr:uid="{D23153F3-1781-4404-8D40-A14AAA7B399B}"/>
    <hyperlink ref="AS148" r:id="rId475" display="html/replays/IRON/00398-IRON_ZZZK.REP" xr:uid="{60B994CD-78DA-48F0-8882-91766596EBEA}"/>
    <hyperlink ref="BM68" r:id="rId476" display="html/replays/XELNAGA/00002-XELN_POSH.REP" xr:uid="{2AEE926B-A6B2-43C6-8C78-F894C05A181B}"/>
    <hyperlink ref="BN68" r:id="rId477" display="html/replays/POSH-CORE/00002-POSH_XELN.REP" xr:uid="{C3C64814-6631-4F20-BCEB-5C41AC455961}"/>
    <hyperlink ref="BM69" r:id="rId478" display="html/replays/XELNAGA/00010-XELN_CRUZ.REP" xr:uid="{1B01D2FB-1697-400F-8834-CA3B16F82D9E}"/>
    <hyperlink ref="BN69" r:id="rId479" display="html/replays/CRUZBOT/00010-CRUZ_XELN.REP" xr:uid="{AE49682F-D84B-46AA-8444-826A3C8220CF}"/>
    <hyperlink ref="BM70" r:id="rId480" display="html/replays/MEGABOT/00017-MEGA_XELN.REP" xr:uid="{F57A9535-5D94-4D3B-9DEC-4814315DF8F2}"/>
    <hyperlink ref="BN70" r:id="rId481" display="html/replays/XELNAGA/00017-XELN_MEGA.REP" xr:uid="{1768DA7B-AD6E-4701-8006-2461153C9EF8}"/>
    <hyperlink ref="BM71" r:id="rId482" display="html/replays/XELNAGA/00024-XELN_ICEB.REP" xr:uid="{4F50D203-1A85-4B68-A42A-0806FF393367}"/>
    <hyperlink ref="BN71" r:id="rId483" display="html/replays/ICEBOT/00024-ICEB_XELN.REP" xr:uid="{BDA75500-440D-47EC-B50B-27D695968372}"/>
    <hyperlink ref="BM72" r:id="rId484" display="html/replays/IRON/00025-IRON_XELN.REP" xr:uid="{6E2CB169-2A01-44DC-B73B-CF1C0195DE5A}"/>
    <hyperlink ref="BN72" r:id="rId485" display="html/replays/XELNAGA/00025-XELN_IRON.REP" xr:uid="{CEDC8DA8-3A01-4A91-93EC-E5CA2D4422AB}"/>
    <hyperlink ref="BM73" r:id="rId486" display="html/replays/XELNAGA/00026-XELN_LETA.REP" xr:uid="{52963775-4D6F-416E-829B-F043DC624FEB}"/>
    <hyperlink ref="BN73" r:id="rId487" display="html/replays/LETABOT/00026-LETA_XELN.REP" xr:uid="{BB303DD2-3A4D-4DCD-9587-4CF74EEBD351}"/>
    <hyperlink ref="BM74" r:id="rId488" display="html/replays/XELNAGA/00027-XELN_ORIT.REP" xr:uid="{0609E4D5-B3C3-4A81-9178-7300F84F2947}"/>
    <hyperlink ref="BN74" r:id="rId489" display="html/replays/ORITAKA/00027-ORIT_XELN.REP" xr:uid="{5BBCE086-8445-4222-A9BC-3830F8FA9E22}"/>
    <hyperlink ref="BM75" r:id="rId490" display="html/replays/XELNAGA/00028-XELN_CIME.REP" xr:uid="{274AF038-13AA-4BA7-99F4-580EB4471105}"/>
    <hyperlink ref="BN75" r:id="rId491" display="html/replays/CIMEX/00028-CIME_XELN.REP" xr:uid="{F05C1846-A0E4-416A-9125-9ED98406FC8D}"/>
    <hyperlink ref="BM76" r:id="rId492" display="html/replays/ZZZKBOT/00029-ZZZK_XELN.REP" xr:uid="{593B15D0-ACF1-42EC-BF72-ECB2401FAC17}"/>
    <hyperlink ref="BN76" r:id="rId493" display="html/replays/XELNAGA/00029-XELN_ZZZK.REP" xr:uid="{5E45B7C8-6D96-42AE-9A58-32C1A8D63BAA}"/>
    <hyperlink ref="BM77" r:id="rId494" display="html/replays/XELNAGA/00047-XELN_POSH.REP" xr:uid="{D7E2E007-CACA-4616-AA33-83697F69936C}"/>
    <hyperlink ref="BN77" r:id="rId495" display="html/replays/POSH-CORE/00047-POSH_XELN.REP" xr:uid="{C15DA7D1-4852-4E65-8D76-A3F84A904CF0}"/>
    <hyperlink ref="BM78" r:id="rId496" display="html/replays/XELNAGA/00055-XELN_CRUZ.REP" xr:uid="{A396F36B-0F82-4DE2-8B1C-E8B8E3C35DF9}"/>
    <hyperlink ref="BN78" r:id="rId497" display="html/replays/CRUZBOT/00055-CRUZ_XELN.REP" xr:uid="{7A75924E-284B-4444-AF40-AE8C87D4A854}"/>
    <hyperlink ref="BM79" r:id="rId498" display="html/replays/MEGABOT/00062-MEGA_XELN.REP" xr:uid="{AB637FA0-5A00-4C50-8A09-34EBB465E71C}"/>
    <hyperlink ref="BN79" r:id="rId499" display="html/replays/XELNAGA/00062-XELN_MEGA.REP" xr:uid="{C71DF88D-0051-4A75-A269-695ADB52C197}"/>
    <hyperlink ref="BM80" r:id="rId500" display="html/replays/XELNAGA/00069-XELN_ICEB.REP" xr:uid="{6CC57EFC-85D4-4BBD-9702-859F68FFADFB}"/>
    <hyperlink ref="BN80" r:id="rId501" display="html/replays/ICEBOT/00069-ICEB_XELN.REP" xr:uid="{3515FD86-7D0A-415A-AFEE-31356BC1A030}"/>
    <hyperlink ref="BM81" r:id="rId502" display="html/replays/IRON/00070-IRON_XELN.REP" xr:uid="{81199D10-F1FC-4EAB-81E7-D592328BDC1C}"/>
    <hyperlink ref="BN81" r:id="rId503" display="html/replays/XELNAGA/00070-XELN_IRON.REP" xr:uid="{2EECBD18-E422-451A-A30D-4331E146D2B7}"/>
    <hyperlink ref="BM82" r:id="rId504" display="html/replays/LETABOT/00071-LETA_XELN.REP" xr:uid="{A3635AF4-8D96-4BA0-AAC4-11C298C88763}"/>
    <hyperlink ref="BN82" r:id="rId505" display="html/replays/XELNAGA/00071-XELN_LETA.REP" xr:uid="{974A4340-5B08-4312-A09A-8B2D5265D6E7}"/>
    <hyperlink ref="BM83" r:id="rId506" display="html/replays/XELNAGA/00072-XELN_ORIT.REP" xr:uid="{382B6553-8BEA-414B-B91A-B42859BC40B2}"/>
    <hyperlink ref="BN83" r:id="rId507" display="html/replays/ORITAKA/00072-ORIT_XELN.REP" xr:uid="{3188FC1A-5476-4042-B2CE-3A49BC493BCC}"/>
    <hyperlink ref="BM84" r:id="rId508" display="html/replays/XELNAGA/00073-XELN_CIME.REP" xr:uid="{800A1033-FA26-4921-90E2-676F8C19228E}"/>
    <hyperlink ref="BN84" r:id="rId509" display="html/replays/CIMEX/00073-CIME_XELN.REP" xr:uid="{5E7958CA-6CD1-420A-AEF7-87B492A60495}"/>
    <hyperlink ref="BM85" r:id="rId510" display="html/replays/ZZZKBOT/00074-ZZZK_XELN.REP" xr:uid="{0C4B3F2A-746D-4239-ACD8-85B37E45AB54}"/>
    <hyperlink ref="BN85" r:id="rId511" display="html/replays/XELNAGA/00074-XELN_ZZZK.REP" xr:uid="{2C8BF354-ECAF-4205-AF76-CCA469EFB888}"/>
    <hyperlink ref="BM86" r:id="rId512" display="html/replays/XELNAGA/00092-XELN_POSH.REP" xr:uid="{6622B4D6-924F-473B-BDA5-9FCEEA849DB0}"/>
    <hyperlink ref="BN86" r:id="rId513" display="html/replays/POSH-CORE/00092-POSH_XELN.REP" xr:uid="{C095C509-CE94-4135-BD3A-D684C76F47CE}"/>
    <hyperlink ref="BM87" r:id="rId514" display="html/replays/XELNAGA/00100-XELN_CRUZ.REP" xr:uid="{6CD4497E-8045-43DC-8C10-19D87E2C3C77}"/>
    <hyperlink ref="BN87" r:id="rId515" display="html/replays/CRUZBOT/00100-CRUZ_XELN.REP" xr:uid="{19E140A9-0A2E-4F17-A477-CB70C53BFCC8}"/>
    <hyperlink ref="BM88" r:id="rId516" display="html/replays/MEGABOT/00107-MEGA_XELN.REP" xr:uid="{CFCA7A75-DDF4-44D6-8292-2CD8CB6852EE}"/>
    <hyperlink ref="BN88" r:id="rId517" display="html/replays/XELNAGA/00107-XELN_MEGA.REP" xr:uid="{C8A7740A-576B-4F9E-A217-FFF1D47DA4EA}"/>
    <hyperlink ref="BM89" r:id="rId518" display="html/replays/XELNAGA/00114-XELN_ICEB.REP" xr:uid="{00DE2C47-5419-4F5C-BC68-F5B667E453F1}"/>
    <hyperlink ref="BN89" r:id="rId519" display="html/replays/ICEBOT/00114-ICEB_XELN.REP" xr:uid="{4776AF80-3375-45FE-BD60-E3DBA6CC7B11}"/>
    <hyperlink ref="BM90" r:id="rId520" display="html/replays/IRON/00115-IRON_XELN.REP" xr:uid="{6FD69CE8-BE87-4632-BE51-66E34427D991}"/>
    <hyperlink ref="BN90" r:id="rId521" display="html/replays/XELNAGA/00115-XELN_IRON.REP" xr:uid="{A16D238B-4A89-4C09-A0E6-891342346CF9}"/>
    <hyperlink ref="BM91" r:id="rId522" display="html/replays/XELNAGA/00116-XELN_LETA.REP" xr:uid="{12E52FA8-EF31-446B-989C-DD4EA3A052AB}"/>
    <hyperlink ref="BN91" r:id="rId523" display="html/replays/LETABOT/00116-LETA_XELN.REP" xr:uid="{2E71E070-5063-4881-89B2-65373EB38314}"/>
    <hyperlink ref="BM92" r:id="rId524" display="html/replays/XELNAGA/00117-XELN_ORIT.REP" xr:uid="{918DC90F-BF60-45B8-A323-03FE71DF4C86}"/>
    <hyperlink ref="BN92" r:id="rId525" display="html/replays/ORITAKA/00117-ORIT_XELN.REP" xr:uid="{1CD2F14A-9CCB-4E4F-BCDE-2EB4352CFD65}"/>
    <hyperlink ref="BM93" r:id="rId526" display="html/replays/CIMEX/00118-CIME_XELN.REP" xr:uid="{26A46D8D-7D12-437A-ADBF-2518F33A7E26}"/>
    <hyperlink ref="BN93" r:id="rId527" display="html/replays/XELNAGA/00118-XELN_CIME.REP" xr:uid="{82E4C2A3-F0C8-4BC2-BB46-DF57DB4FBC36}"/>
    <hyperlink ref="BM94" r:id="rId528" display="html/replays/ZZZKBOT/00119-ZZZK_XELN.REP" xr:uid="{E836E8A1-AA4B-45D4-9356-F371618D859C}"/>
    <hyperlink ref="BN94" r:id="rId529" display="html/replays/XELNAGA/00119-XELN_ZZZK.REP" xr:uid="{63F22E02-5771-43BD-AAD0-F2B1343D6C7D}"/>
    <hyperlink ref="BM95" r:id="rId530" display="html/replays/XELNAGA/00137-XELN_POSH.REP" xr:uid="{2BC6DAB7-C203-4AC1-B8D4-C2D03E720B6A}"/>
    <hyperlink ref="BN95" r:id="rId531" display="html/replays/POSH-CORE/00137-POSH_XELN.REP" xr:uid="{A302B753-4929-4FDD-B204-A8FFC69CDDC8}"/>
    <hyperlink ref="BM96" r:id="rId532" display="html/replays/XELNAGA/00145-XELN_CRUZ.REP" xr:uid="{D4805B5A-8E1B-4C1D-9B0D-8F184C6801AB}"/>
    <hyperlink ref="BN96" r:id="rId533" display="html/replays/CRUZBOT/00145-CRUZ_XELN.REP" xr:uid="{4ABD7198-329B-4A51-86FC-D83034D95845}"/>
    <hyperlink ref="BM97" r:id="rId534" display="html/replays/XELNAGA/00152-XELN_MEGA.REP" xr:uid="{39A39023-AC22-4182-9345-DAB5DC173DE9}"/>
    <hyperlink ref="BM99" r:id="rId535" display="html/replays/IRON/00160-IRON_XELN.REP" xr:uid="{32032D98-B9B3-495A-859D-63486E52F89E}"/>
    <hyperlink ref="BN99" r:id="rId536" display="html/replays/XELNAGA/00160-XELN_IRON.REP" xr:uid="{702139F7-5413-4E7B-8DAB-B0D4490D37B3}"/>
    <hyperlink ref="BM100" r:id="rId537" display="html/replays/XELNAGA/00161-XELN_LETA.REP" xr:uid="{FDE00672-B560-4256-ABDF-C2FAF3E80F77}"/>
    <hyperlink ref="BN100" r:id="rId538" display="html/replays/LETABOT/00161-LETA_XELN.REP" xr:uid="{5235A139-7E59-4227-BA5E-5F67693B0ACF}"/>
    <hyperlink ref="BM101" r:id="rId539" display="html/replays/XELNAGA/00162-XELN_ORIT.REP" xr:uid="{59595D64-34E1-4CC4-9976-C6CF9BA54F4B}"/>
    <hyperlink ref="BN101" r:id="rId540" display="html/replays/ORITAKA/00162-ORIT_XELN.REP" xr:uid="{50659E00-E9D7-41D3-BF59-DBFBDE3A8164}"/>
    <hyperlink ref="BM102" r:id="rId541" display="html/replays/XELNAGA/00163-XELN_CIME.REP" xr:uid="{CD4FD757-DAD3-4878-AF62-C1FC41576E4F}"/>
    <hyperlink ref="BN102" r:id="rId542" display="html/replays/CIMEX/00163-CIME_XELN.REP" xr:uid="{7E391D1F-D039-4995-BF39-C97262DC51CB}"/>
    <hyperlink ref="BM103" r:id="rId543" display="html/replays/ZZZKBOT/00164-ZZZK_XELN.REP" xr:uid="{AE690A80-5E26-4658-98BC-FDB305709D95}"/>
    <hyperlink ref="BN103" r:id="rId544" display="html/replays/XELNAGA/00164-XELN_ZZZK.REP" xr:uid="{F7BC29AB-F92A-4FC2-BE5C-9DEDDE2582CD}"/>
    <hyperlink ref="BM104" r:id="rId545" display="html/replays/XELNAGA/00182-XELN_POSH.REP" xr:uid="{9A3C236E-855F-4594-8304-5E88CE76A6C8}"/>
    <hyperlink ref="BN104" r:id="rId546" display="html/replays/POSH-CORE/00182-POSH_XELN.REP" xr:uid="{0CABCA74-A759-460C-92C3-0284CEC29D1F}"/>
    <hyperlink ref="BM105" r:id="rId547" display="html/replays/XELNAGA/00190-XELN_CRUZ.REP" xr:uid="{230B2A53-B743-4AA1-A458-9038F6B7A9EF}"/>
    <hyperlink ref="BN105" r:id="rId548" display="html/replays/CRUZBOT/00190-CRUZ_XELN.REP" xr:uid="{D2571D1C-DB5A-46DD-A40A-53DEC4CD88FE}"/>
    <hyperlink ref="BM106" r:id="rId549" display="html/replays/MEGABOT/00197-MEGA_XELN.REP" xr:uid="{C5CE45B8-BC68-47A1-AA73-53260EAE101E}"/>
    <hyperlink ref="BN106" r:id="rId550" display="html/replays/XELNAGA/00197-XELN_MEGA.REP" xr:uid="{48DE7908-5D1C-481E-A5FE-22FE641A763D}"/>
    <hyperlink ref="BM107" r:id="rId551" display="html/replays/XELNAGA/00204-XELN_ICEB.REP" xr:uid="{E2EE6D94-9093-4C38-9BA2-ED818DFF9A58}"/>
    <hyperlink ref="BN107" r:id="rId552" display="html/replays/ICEBOT/00204-ICEB_XELN.REP" xr:uid="{6DF58737-5752-4C5D-9DC8-B96E916AF9B8}"/>
    <hyperlink ref="BM108" r:id="rId553" display="html/replays/IRON/00205-IRON_XELN.REP" xr:uid="{684772A4-C61E-4FAD-9E34-E7D1A28C35DF}"/>
    <hyperlink ref="BN108" r:id="rId554" display="html/replays/XELNAGA/00205-XELN_IRON.REP" xr:uid="{1CE6CF48-4A84-423A-896B-266C4E9246BF}"/>
    <hyperlink ref="BM109" r:id="rId555" display="html/replays/LETABOT/00206-LETA_XELN.REP" xr:uid="{99D3DAAF-9FC1-4345-9F52-A3EAFA5C207F}"/>
    <hyperlink ref="BM110" r:id="rId556" display="html/replays/XELNAGA/00207-XELN_ORIT.REP" xr:uid="{DD39B363-BB5D-4865-95BE-00FD6BCAFFF9}"/>
    <hyperlink ref="BN110" r:id="rId557" display="html/replays/ORITAKA/00207-ORIT_XELN.REP" xr:uid="{0A0920DB-9E27-430B-A235-C2ACD0A594D7}"/>
    <hyperlink ref="BM111" r:id="rId558" display="html/replays/CIMEX/00208-CIME_XELN.REP" xr:uid="{B87351BE-996C-4F4A-AF4D-BF3375E1A8EC}"/>
    <hyperlink ref="BN111" r:id="rId559" display="html/replays/XELNAGA/00208-XELN_CIME.REP" xr:uid="{0967B14C-C5A8-428C-968C-D567235654E5}"/>
    <hyperlink ref="BM112" r:id="rId560" display="html/replays/ZZZKBOT/00209-ZZZK_XELN.REP" xr:uid="{0E98169E-830D-4FF4-87C0-BB308576A0E4}"/>
    <hyperlink ref="BN112" r:id="rId561" display="html/replays/XELNAGA/00209-XELN_ZZZK.REP" xr:uid="{DA21772E-083F-492C-B8E2-785AC9C4234B}"/>
    <hyperlink ref="BM113" r:id="rId562" display="html/replays/XELNAGA/00227-XELN_POSH.REP" xr:uid="{0AF0144C-A2A9-49AA-890C-4276FD7E7FB6}"/>
    <hyperlink ref="BN113" r:id="rId563" display="html/replays/POSH-CORE/00227-POSH_XELN.REP" xr:uid="{3FEA812B-5C7A-4687-8472-7458E3F1500E}"/>
    <hyperlink ref="BM114" r:id="rId564" display="html/replays/XELNAGA/00235-XELN_CRUZ.REP" xr:uid="{E75E790C-0BAC-4C30-B589-7AD6FC0CD4F3}"/>
    <hyperlink ref="BN114" r:id="rId565" display="html/replays/CRUZBOT/00235-CRUZ_XELN.REP" xr:uid="{2C0BE80A-BF21-4AC5-B0E0-2429DFCC35E0}"/>
    <hyperlink ref="BM115" r:id="rId566" display="html/replays/XELNAGA/00242-XELN_MEGA.REP" xr:uid="{05EB586A-6083-4999-97A4-86ECFCF71834}"/>
    <hyperlink ref="BN115" r:id="rId567" display="html/replays/MEGABOT/00242-MEGA_XELN.REP" xr:uid="{D84F05DE-BB89-4EA2-9C06-E1B7C63688BB}"/>
    <hyperlink ref="BM116" r:id="rId568" display="html/replays/XELNAGA/00249-XELN_ICEB.REP" xr:uid="{CA19967F-BFA1-4C04-8DEC-E4ED7EE6950C}"/>
    <hyperlink ref="BN116" r:id="rId569" display="html/replays/ICEBOT/00249-ICEB_XELN.REP" xr:uid="{E5F9F7F6-6484-4A3D-B9ED-05F0687A05E7}"/>
    <hyperlink ref="BM117" r:id="rId570" display="html/replays/IRON/00250-IRON_XELN.REP" xr:uid="{E5337B04-5F26-48D2-886E-C2E02E0A34AB}"/>
    <hyperlink ref="BN117" r:id="rId571" display="html/replays/XELNAGA/00250-XELN_IRON.REP" xr:uid="{055720F1-2688-4238-91BD-26E6F3662417}"/>
    <hyperlink ref="BM118" r:id="rId572" display="html/replays/XELNAGA/00251-XELN_LETA.REP" xr:uid="{03D51DE7-E071-4D47-931A-6F56EBF3BEE3}"/>
    <hyperlink ref="BN118" r:id="rId573" display="html/replays/LETABOT/00251-LETA_XELN.REP" xr:uid="{95A1479E-8EA9-41A9-AB1C-BC19809E28B1}"/>
    <hyperlink ref="BM119" r:id="rId574" display="html/replays/XELNAGA/00252-XELN_ORIT.REP" xr:uid="{3DB2AF5D-5CEA-49E4-9CA3-4744BCD94127}"/>
    <hyperlink ref="BN119" r:id="rId575" display="html/replays/ORITAKA/00252-ORIT_XELN.REP" xr:uid="{55640882-7D5A-488A-874F-FCF8675B5B0D}"/>
    <hyperlink ref="BM120" r:id="rId576" display="html/replays/CIMEX/00253-CIME_XELN.REP" xr:uid="{9A0FD2BC-3259-42DF-AE99-934A96AD6FD0}"/>
    <hyperlink ref="BN120" r:id="rId577" display="html/replays/XELNAGA/00253-XELN_CIME.REP" xr:uid="{785660A1-706B-4144-9896-DB849173B2B9}"/>
    <hyperlink ref="BM121" r:id="rId578" display="html/replays/ZZZKBOT/00254-ZZZK_XELN.REP" xr:uid="{9D676B72-49FF-42D5-90AF-619E74C1A4B1}"/>
    <hyperlink ref="BN121" r:id="rId579" display="html/replays/XELNAGA/00254-XELN_ZZZK.REP" xr:uid="{28B6C823-55D6-42A3-902C-EE9EDBC436ED}"/>
    <hyperlink ref="BM122" r:id="rId580" display="html/replays/XELNAGA/00272-XELN_POSH.REP" xr:uid="{B9EEB582-5FC3-4F41-BDE5-21D55A309A33}"/>
    <hyperlink ref="BN122" r:id="rId581" display="html/replays/POSH-CORE/00272-POSH_XELN.REP" xr:uid="{611F5EB9-76EA-48D4-83FD-79C2C8812930}"/>
    <hyperlink ref="BM123" r:id="rId582" display="html/replays/XELNAGA/00280-XELN_CRUZ.REP" xr:uid="{13EA89B4-88CB-486A-96A0-8AD552DAC191}"/>
    <hyperlink ref="BN123" r:id="rId583" display="html/replays/CRUZBOT/00280-CRUZ_XELN.REP" xr:uid="{57553829-F672-4037-8705-F9440B03EDFB}"/>
    <hyperlink ref="BM124" r:id="rId584" display="html/replays/XELNAGA/00287-XELN_MEGA.REP" xr:uid="{2B52F3D6-6E54-498B-A416-88B48C31E310}"/>
    <hyperlink ref="BN124" r:id="rId585" display="html/replays/MEGABOT/00287-MEGA_XELN.REP" xr:uid="{8FC22D6A-EE8B-4A2C-936C-A83855D5E6AE}"/>
    <hyperlink ref="BM125" r:id="rId586" display="html/replays/XELNAGA/00294-XELN_ICEB.REP" xr:uid="{DA1313DF-93C5-4B96-8A86-80844822615B}"/>
    <hyperlink ref="BN125" r:id="rId587" display="html/replays/ICEBOT/00294-ICEB_XELN.REP" xr:uid="{D07AAC0C-7803-40D9-9C78-319B24B553B5}"/>
    <hyperlink ref="BM126" r:id="rId588" display="html/replays/IRON/00295-IRON_XELN.REP" xr:uid="{1BAF8D78-B9A3-4424-AD99-472E2B687D02}"/>
    <hyperlink ref="BN126" r:id="rId589" display="html/replays/XELNAGA/00295-XELN_IRON.REP" xr:uid="{A4264F0B-675D-47F6-9B33-6C3991644F76}"/>
    <hyperlink ref="BM127" r:id="rId590" display="html/replays/XELNAGA/00296-XELN_LETA.REP" xr:uid="{CAC61E0D-711B-4279-88E7-361165B8ADD2}"/>
    <hyperlink ref="BN127" r:id="rId591" display="html/replays/LETABOT/00296-LETA_XELN.REP" xr:uid="{72CA79BA-68AE-4AEF-B01C-91603991F462}"/>
    <hyperlink ref="BM128" r:id="rId592" display="html/replays/XELNAGA/00297-XELN_ORIT.REP" xr:uid="{39E487C1-8214-4735-AEDE-C6530A61FD37}"/>
    <hyperlink ref="BN128" r:id="rId593" display="html/replays/ORITAKA/00297-ORIT_XELN.REP" xr:uid="{EE7E9985-FDD1-429D-8A17-C8BE787E9463}"/>
    <hyperlink ref="BM129" r:id="rId594" display="html/replays/CIMEX/00298-CIME_XELN.REP" xr:uid="{B4A992ED-54CB-4EBF-8447-1AB8F95382D3}"/>
    <hyperlink ref="BN129" r:id="rId595" display="html/replays/XELNAGA/00298-XELN_CIME.REP" xr:uid="{57F11DB5-4094-4040-B7A1-44B2C94A8A5E}"/>
    <hyperlink ref="BM130" r:id="rId596" display="html/replays/ZZZKBOT/00299-ZZZK_XELN.REP" xr:uid="{764361DB-8825-4637-B1B1-EFDF9CE667CE}"/>
    <hyperlink ref="BN130" r:id="rId597" display="html/replays/XELNAGA/00299-XELN_ZZZK.REP" xr:uid="{BB4200F0-D3CD-4498-99AF-0B8C4B8A8B8A}"/>
    <hyperlink ref="BM131" r:id="rId598" display="html/replays/XELNAGA/00317-XELN_POSH.REP" xr:uid="{F8A62959-D3CD-4EB1-B336-3C63155B2693}"/>
    <hyperlink ref="BN131" r:id="rId599" display="html/replays/POSH-CORE/00317-POSH_XELN.REP" xr:uid="{7DC6A2F0-0CB7-4ED6-91DA-78E5DD3671D7}"/>
    <hyperlink ref="BM132" r:id="rId600" display="html/replays/XELNAGA/00325-XELN_CRUZ.REP" xr:uid="{3C77DB66-AD1F-46B0-AEC7-E492797DA9ED}"/>
    <hyperlink ref="BN132" r:id="rId601" display="html/replays/CRUZBOT/00325-CRUZ_XELN.REP" xr:uid="{22701A5A-4A8B-49ED-BE56-73244314EF6A}"/>
    <hyperlink ref="BM133" r:id="rId602" display="html/replays/XELNAGA/00332-XELN_MEGA.REP" xr:uid="{A2474930-177F-4FB5-BB97-B6A32C5DBF80}"/>
    <hyperlink ref="BN133" r:id="rId603" display="html/replays/MEGABOT/00332-MEGA_XELN.REP" xr:uid="{D8E974E7-48E6-462E-B499-6A821F0AD119}"/>
    <hyperlink ref="BM134" r:id="rId604" display="html/replays/XELNAGA/00339-XELN_ICEB.REP" xr:uid="{F1FCA3A6-DDF1-4885-9B29-887B53F708DB}"/>
    <hyperlink ref="BN134" r:id="rId605" display="html/replays/ICEBOT/00339-ICEB_XELN.REP" xr:uid="{5089E8A3-499C-49B1-8F48-3FFFE80C2F72}"/>
    <hyperlink ref="BM135" r:id="rId606" display="html/replays/IRON/00340-IRON_XELN.REP" xr:uid="{46C30D70-69E7-4211-A2D2-CFFDC713278F}"/>
    <hyperlink ref="BN135" r:id="rId607" display="html/replays/XELNAGA/00340-XELN_IRON.REP" xr:uid="{09A56215-0480-4D7F-B6CF-23461A05EAB1}"/>
    <hyperlink ref="BM136" r:id="rId608" display="html/replays/LETABOT/00341-LETA_XELN.REP" xr:uid="{0F24B2F6-8C1D-4CD8-9BA9-7218FE43AC72}"/>
    <hyperlink ref="BN136" r:id="rId609" display="html/replays/XELNAGA/00341-XELN_LETA.REP" xr:uid="{D6F9EDE5-9254-4D67-9716-D1FE394D906B}"/>
    <hyperlink ref="BM137" r:id="rId610" display="html/replays/XELNAGA/00342-XELN_ORIT.REP" xr:uid="{7E0DBA2F-E55E-4D8B-B72E-D1528DD9C0B9}"/>
    <hyperlink ref="BN137" r:id="rId611" display="html/replays/ORITAKA/00342-ORIT_XELN.REP" xr:uid="{552F3416-E3ED-4857-AFBB-604ECA527180}"/>
    <hyperlink ref="BM138" r:id="rId612" display="html/replays/CIMEX/00343-CIME_XELN.REP" xr:uid="{AD6CA582-5FC0-4575-A98B-CF8A574DCF30}"/>
    <hyperlink ref="BN138" r:id="rId613" display="html/replays/XELNAGA/00343-XELN_CIME.REP" xr:uid="{B933F3AD-5490-4FA9-889A-67EC8BC645CB}"/>
    <hyperlink ref="BM139" r:id="rId614" display="html/replays/ZZZKBOT/00344-ZZZK_XELN.REP" xr:uid="{03A55444-E2CA-4A46-9CA4-AD5C95D60D60}"/>
    <hyperlink ref="BN139" r:id="rId615" display="html/replays/XELNAGA/00344-XELN_ZZZK.REP" xr:uid="{9D07A193-41F9-4869-A2F1-11F7EB8248AB}"/>
    <hyperlink ref="BM140" r:id="rId616" display="html/replays/XELNAGA/00362-XELN_POSH.REP" xr:uid="{DCCE27E6-C4CA-48D9-AB84-A2C5E1C572F4}"/>
    <hyperlink ref="BN140" r:id="rId617" display="html/replays/POSH-CORE/00362-POSH_XELN.REP" xr:uid="{00763F89-7894-40FB-AB89-E27E67D0CBBF}"/>
    <hyperlink ref="BM141" r:id="rId618" display="html/replays/XELNAGA/00370-XELN_CRUZ.REP" xr:uid="{6218C20F-AC76-4F56-8E0B-DBDCFD2F1BAC}"/>
    <hyperlink ref="BN141" r:id="rId619" display="html/replays/CRUZBOT/00370-CRUZ_XELN.REP" xr:uid="{2F338095-E260-45D0-85BC-438DB510798C}"/>
    <hyperlink ref="BM142" r:id="rId620" display="html/replays/MEGABOT/00377-MEGA_XELN.REP" xr:uid="{0B6F5FC9-436D-4822-A921-9D38F7F7B9A9}"/>
    <hyperlink ref="BN142" r:id="rId621" display="html/replays/XELNAGA/00377-XELN_MEGA.REP" xr:uid="{13F8A489-3E63-4C54-9C11-C7ECA817B6F3}"/>
    <hyperlink ref="BM143" r:id="rId622" display="html/replays/XELNAGA/00384-XELN_ICEB.REP" xr:uid="{76931AB3-1280-4F1D-8550-608E17C5136E}"/>
    <hyperlink ref="BN143" r:id="rId623" display="html/replays/ICEBOT/00384-ICEB_XELN.REP" xr:uid="{5D9982C4-1AEF-4A20-A43D-6537FCA39F70}"/>
    <hyperlink ref="BM144" r:id="rId624" display="html/replays/IRON/00385-IRON_XELN.REP" xr:uid="{9C4F6152-6229-40C8-B40F-9FDE382354DF}"/>
    <hyperlink ref="BN144" r:id="rId625" display="html/replays/XELNAGA/00385-XELN_IRON.REP" xr:uid="{E873930B-AEEC-4244-9A98-AC0C69A75E1F}"/>
    <hyperlink ref="BM145" r:id="rId626" display="html/replays/XELNAGA/00386-XELN_LETA.REP" xr:uid="{BC9C4297-CF7B-4755-9F55-630ADECAE741}"/>
    <hyperlink ref="BN145" r:id="rId627" display="html/replays/LETABOT/00386-LETA_XELN.REP" xr:uid="{843A7F84-4137-48D8-B152-DA0790FFCF98}"/>
    <hyperlink ref="BM146" r:id="rId628" display="html/replays/XELNAGA/00387-XELN_ORIT.REP" xr:uid="{E37CE79D-2956-4B5B-900E-CA52D31025F1}"/>
    <hyperlink ref="BN146" r:id="rId629" display="html/replays/ORITAKA/00387-ORIT_XELN.REP" xr:uid="{40A8DEC3-4F49-4681-B694-29F2C0991382}"/>
    <hyperlink ref="BM147" r:id="rId630" display="html/replays/CIMEX/00388-CIME_XELN.REP" xr:uid="{081B00CE-51CC-419A-9726-0411F9BF8027}"/>
    <hyperlink ref="BN147" r:id="rId631" display="html/replays/XELNAGA/00388-XELN_CIME.REP" xr:uid="{2C1538BC-F613-4352-A34A-F808C0404596}"/>
    <hyperlink ref="BM148" r:id="rId632" display="html/replays/ZZZKBOT/00389-ZZZK_XELN.REP" xr:uid="{201883B1-9664-4B63-9179-FAE934EF18EA}"/>
    <hyperlink ref="BN148" r:id="rId633" display="html/replays/XELNAGA/00389-XELN_ZZZK.REP" xr:uid="{761F924E-75D9-4EFA-8107-2270390E0D00}"/>
  </hyperlinks>
  <pageMargins left="0.7" right="0.7" top="0.75" bottom="0.75" header="0.3" footer="0.3"/>
  <pageSetup paperSize="9" orientation="portrait" r:id="rId634"/>
  <drawing r:id="rId6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Hellman</dc:creator>
  <cp:lastModifiedBy>James Hellman</cp:lastModifiedBy>
  <dcterms:created xsi:type="dcterms:W3CDTF">2018-03-10T14:27:34Z</dcterms:created>
  <dcterms:modified xsi:type="dcterms:W3CDTF">2018-05-04T23:14:35Z</dcterms:modified>
</cp:coreProperties>
</file>