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threadedComments/threadedComment1.xml" ContentType="application/vnd.ms-excel.threadedcomments+xml"/>
  <Override PartName="/xl/persons/person.xml" ContentType="application/vnd.ms-excel.person+xml"/>
  <Override PartName="/xl/namedSheetViews/namedSheetView1.xml" ContentType="application/vnd.ms-excel.namedsheetview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2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tc={8E7E2A8A-316B-AD3F-AB3E-90F89C7FDCBB}</author>
    <author>tc={6685B1D9-5C7A-1B0E-1769-10339B4F1FA0}</author>
  </authors>
  <commentList>
    <comment ref="C6" authorId="0" xr:uid="{8E7E2A8A-316B-AD3F-AB3E-90F89C7FDCBB}">
      <text>
        <r>
          <rPr>
            <b/>
            <sz val="9"/>
            <rFont val="Tahoma"/>
          </rPr>
          <t>james:</t>
        </r>
        <r>
          <rPr>
            <sz val="9"/>
            <rFont val="Tahoma"/>
          </rPr>
          <t xml:space="preserve">
male=SUM((66.47+(13.75*G3)+(5.003*G4)-(6.755*G5))*G6)
female=SUM((655.1+(9.563*G3)+(1.85*G4)-(4.676*G5))*G6)
</t>
        </r>
      </text>
    </comment>
    <comment ref="F6" authorId="1" xr:uid="{6685B1D9-5C7A-1B0E-1769-10339B4F1FA0}">
      <text>
        <r>
          <rPr>
            <b/>
            <sz val="9"/>
            <rFont val="Tahoma"/>
          </rPr>
          <t>james:</t>
        </r>
        <r>
          <rPr>
            <sz val="9"/>
            <rFont val="Tahoma"/>
          </rPr>
          <t xml:space="preserve">
little or no exercise: BMR x 1.2
exercise 1–3 days/week:  BMR x 1.375
exercise 3–5 days/week: BMR x 1.55
exercise 6–7 days/week: BMR x 1.725
heavy exercise daily: BMR x 1.9
</t>
        </r>
      </text>
    </comment>
  </commentList>
</comments>
</file>

<file path=xl/sharedStrings.xml><?xml version="1.0" encoding="utf-8"?>
<sst xmlns="http://schemas.openxmlformats.org/spreadsheetml/2006/main" count="12" uniqueCount="12">
  <si>
    <t xml:space="preserve">Zig Zag(Kcal)</t>
  </si>
  <si>
    <t>Change(KG)</t>
  </si>
  <si>
    <t>Daily(Kcal)</t>
  </si>
  <si>
    <t>Weekly(Kcal)</t>
  </si>
  <si>
    <t>Sex</t>
  </si>
  <si>
    <t>male</t>
  </si>
  <si>
    <t>Weight</t>
  </si>
  <si>
    <t>Height</t>
  </si>
  <si>
    <t>Age</t>
  </si>
  <si>
    <t>Calories:</t>
  </si>
  <si>
    <t>Activity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</si>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</sst>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Calibri"/>
      <color theme="1"/>
      <sz val="11.000000"/>
      <scheme val="minor"/>
    </font>
    <font>
      <name val="Calibri"/>
      <color theme="0" tint="0"/>
      <sz val="11.000000"/>
      <scheme val="minor"/>
    </font>
    <font>
      <name val="Calibri"/>
      <b/>
      <color theme="0" tint="0"/>
      <sz val="11.000000"/>
      <u/>
      <scheme val="minor"/>
    </font>
    <font>
      <name val="Calibri"/>
      <b/>
      <color theme="0" tint="0"/>
      <sz val="11.000000"/>
      <scheme val="minor"/>
    </font>
    <font>
      <name val="Calibri"/>
      <b/>
      <color indexed="2"/>
      <sz val="11.000000"/>
      <scheme val="minor"/>
    </font>
    <font>
      <name val="Calibri"/>
      <b/>
      <color rgb="FF00B050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"/>
        <bgColor indexed="65"/>
      </patternFill>
    </fill>
  </fills>
  <borders count="2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2" borderId="1" numFmtId="0" xfId="0" applyFont="1" applyFill="1" applyBorder="1"/>
    <xf fontId="2" fillId="2" borderId="1" numFmtId="0" xfId="0" applyFont="1" applyFill="1" applyBorder="1"/>
    <xf fontId="3" fillId="2" borderId="1" numFmtId="0" xfId="0" applyFont="1" applyFill="1" applyBorder="1"/>
    <xf fontId="3" fillId="2" borderId="1" numFmtId="1" xfId="0" applyNumberFormat="1" applyFont="1" applyFill="1" applyBorder="1"/>
    <xf fontId="4" fillId="2" borderId="1" numFmtId="0" xfId="0" applyFont="1" applyFill="1" applyBorder="1"/>
    <xf fontId="4" fillId="2" borderId="1" numFmtId="1" xfId="0" applyNumberFormat="1" applyFont="1" applyFill="1" applyBorder="1"/>
    <xf fontId="5" fillId="2" borderId="1" numFmtId="0" xfId="0" applyFont="1" applyFill="1" applyBorder="1"/>
    <xf fontId="5" fillId="2" borderId="1" numFmtId="1" xfId="0" applyNumberFormat="1" applyFont="1" applyFill="1" applyBorder="1"/>
    <xf fontId="2" fillId="2" borderId="1" numFmt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ew1" id="{7119C768-1C46-F241-AFAB-CA74ED3FC13C}"/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james" id="{93F529D6-CD6A-4436-DB61-2ABEABC8E0AD}" userId="james" providerId="Teamlab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" dT="2022-03-31T20:41:33.96Z" personId="{93F529D6-CD6A-4436-DB61-2ABEABC8E0AD}" id="{8E7E2A8A-316B-AD3F-AB3E-90F89C7FDCBB}" done="0">
    <text xml:space="preserve">male=SUM((66.47+(13.75*G3)+(5.003*G4)-(6.755*G5))*G6)
female=SUM((655.1+(9.563*G3)+(1.85*G4)-(4.676*G5))*G6)
</text>
  </threadedComment>
  <threadedComment ref="F6" dT="2022-03-31T20:38:04.89Z" personId="{93F529D6-CD6A-4436-DB61-2ABEABC8E0AD}" id="{6685B1D9-5C7A-1B0E-1769-10339B4F1FA0}" done="0">
    <text xml:space="preserve">little or no exercise: BMR x 1.2
exercise 1–3 days/week:  BMR x 1.375
exercise 3–5 days/week: BMR x 1.55
exercise 6–7 days/week: BMR x 1.725
heavy exercise daily: BMR x 1.9
</text>
  </threadedComment>
</ThreadedComments>
</file>

<file path=xl/worksheets/_rels/sheet1.xml.rels><?xml version="1.0" encoding="UTF-8" standalone="yes"?><Relationships xmlns="http://schemas.openxmlformats.org/package/2006/relationships"><Relationship  Id="rId4" Type="http://schemas.microsoft.com/office/2019/04/relationships/namedSheetView" Target="../namedSheetViews/namedSheetView1.xml"/><Relationship  Id="rId3" Type="http://schemas.openxmlformats.org/officeDocument/2006/relationships/vmlDrawing" Target="../drawings/vmlDrawing1.v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style="1" width="13.421875"/>
    <col customWidth="1" min="2" max="2" style="1" width="11.8515625"/>
    <col customWidth="1" min="3" max="3" style="1" width="10.8515625"/>
    <col customWidth="1" min="4" max="5" style="1" width="12.140625"/>
    <col min="6" max="6" style="1" width="9.140625"/>
    <col min="7" max="16384" style="1" width="9.140625"/>
  </cols>
  <sheetData>
    <row r="1" ht="14.25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H1" s="1">
        <v>1</v>
      </c>
    </row>
    <row r="2" ht="14.25">
      <c r="A2" s="4">
        <f>C4</f>
        <v>2192.7389000000003</v>
      </c>
      <c r="B2" s="5">
        <v>-1</v>
      </c>
      <c r="C2" s="6">
        <f>SUM(C6*0.6)</f>
        <v>1644.5541750000002</v>
      </c>
      <c r="D2" s="6">
        <f>SUM((C6*0.6)*7)</f>
        <v>11511.879225000001</v>
      </c>
      <c r="E2" s="3"/>
      <c r="F2" s="3" t="s">
        <v>4</v>
      </c>
      <c r="G2" s="3" t="s">
        <v>5</v>
      </c>
    </row>
    <row r="3" ht="14.25">
      <c r="A3" s="4">
        <f>C2</f>
        <v>1644.5541750000002</v>
      </c>
      <c r="B3" s="5">
        <v>-0.75</v>
      </c>
      <c r="C3" s="6">
        <f>SUM(C6*0.7)</f>
        <v>1918.6465375</v>
      </c>
      <c r="D3" s="6">
        <f>SUM((C6*0.7)*7)</f>
        <v>13430.525762499999</v>
      </c>
      <c r="E3" s="3"/>
      <c r="F3" s="3" t="s">
        <v>6</v>
      </c>
      <c r="G3" s="3">
        <v>85</v>
      </c>
    </row>
    <row r="4" ht="14.25">
      <c r="A4" s="4">
        <f>C4</f>
        <v>2192.7389000000003</v>
      </c>
      <c r="B4" s="5">
        <v>-0.5</v>
      </c>
      <c r="C4" s="6">
        <f>SUM((C6*0.8))</f>
        <v>2192.7389000000003</v>
      </c>
      <c r="D4" s="6">
        <f>SUM((C6*0.8)*7)</f>
        <v>15349.172300000002</v>
      </c>
      <c r="E4" s="3"/>
      <c r="F4" s="3" t="s">
        <v>7</v>
      </c>
      <c r="G4" s="3">
        <v>188</v>
      </c>
    </row>
    <row r="5" ht="14.25">
      <c r="A5" s="4">
        <f>C2</f>
        <v>1644.5541750000002</v>
      </c>
      <c r="B5" s="5">
        <v>-0.25</v>
      </c>
      <c r="C5" s="6">
        <f>SUM((C6*0.9))</f>
        <v>2466.8312625000003</v>
      </c>
      <c r="D5" s="6">
        <f>SUM((C6*0.9)*7)</f>
        <v>17267.818837500003</v>
      </c>
      <c r="E5" s="3"/>
      <c r="F5" s="3" t="s">
        <v>8</v>
      </c>
      <c r="G5" s="3">
        <v>27</v>
      </c>
    </row>
    <row r="6" ht="14.25">
      <c r="A6" s="4">
        <f>C4</f>
        <v>2192.7389000000003</v>
      </c>
      <c r="B6" s="3" t="s">
        <v>9</v>
      </c>
      <c r="C6" s="4">
        <f>SUM((66.47+(13.75*G3)+(5.003*G4)-(6.755*G5))*G6)</f>
        <v>2740.9236250000004</v>
      </c>
      <c r="D6" s="4">
        <f>SUM(C6*7)</f>
        <v>19186.465375000003</v>
      </c>
      <c r="E6" s="3"/>
      <c r="F6" s="3" t="s">
        <v>10</v>
      </c>
      <c r="G6" s="3">
        <v>1.375</v>
      </c>
    </row>
    <row r="7" ht="14.25">
      <c r="A7" s="4">
        <f>C2</f>
        <v>1644.5541750000002</v>
      </c>
      <c r="B7" s="7">
        <v>0.25</v>
      </c>
      <c r="C7" s="8">
        <f>SUM((C6*1.1))</f>
        <v>3015.0159875000008</v>
      </c>
      <c r="D7" s="8">
        <f>SUM((C6*1.1)*7)</f>
        <v>21105.111912500004</v>
      </c>
      <c r="E7" s="3"/>
      <c r="F7" s="3"/>
    </row>
    <row r="8" ht="14.25">
      <c r="A8" s="4">
        <f>C2</f>
        <v>1644.5541750000002</v>
      </c>
      <c r="B8" s="7">
        <v>0.5</v>
      </c>
      <c r="C8" s="8">
        <f>SUM((C6*1.2))</f>
        <v>3289.1083500000004</v>
      </c>
      <c r="D8" s="8">
        <f>SUM((C6*1.2)*7)</f>
        <v>23023.758450000001</v>
      </c>
      <c r="E8" s="3"/>
      <c r="F8" s="3"/>
      <c r="G8" s="3"/>
      <c r="H8" s="3"/>
    </row>
    <row r="9" ht="14.25">
      <c r="A9" s="9" t="s">
        <v>11</v>
      </c>
      <c r="B9" s="7">
        <v>0.75</v>
      </c>
      <c r="C9" s="8">
        <f>SUM((C6*1.3))</f>
        <v>3563.2007125000005</v>
      </c>
      <c r="D9" s="8">
        <f>SUM((C6*1.3)*7)</f>
        <v>24942.404987500002</v>
      </c>
      <c r="E9" s="3"/>
      <c r="F9" s="3"/>
      <c r="G9" s="3"/>
      <c r="H9" s="3"/>
    </row>
    <row r="10" ht="14.25">
      <c r="A10" s="4">
        <f>SUM(A2:A8)</f>
        <v>13156.433400000002</v>
      </c>
      <c r="B10" s="7">
        <v>1</v>
      </c>
      <c r="C10" s="8">
        <f>SUM((C6*1.4))</f>
        <v>3837.293075</v>
      </c>
      <c r="D10" s="8">
        <f>SUM((C6*1.4)*7)</f>
        <v>26861.051524999999</v>
      </c>
      <c r="E10" s="3"/>
      <c r="F10" s="3"/>
    </row>
    <row r="11" ht="14.25">
      <c r="A11" s="3"/>
      <c r="C11" s="1"/>
      <c r="D11" s="1"/>
      <c r="E11" s="3"/>
      <c r="F11" s="3"/>
    </row>
    <row r="12" ht="14.25">
      <c r="A12" s="1"/>
      <c r="B12" s="3"/>
      <c r="C12" s="1"/>
      <c r="D12" s="3"/>
      <c r="E12" s="3"/>
      <c r="F12" s="3"/>
      <c r="G12" s="1"/>
    </row>
    <row r="13" ht="14.25">
      <c r="B13" s="3"/>
      <c r="C13" s="1"/>
      <c r="D13" s="3"/>
      <c r="E13" s="3"/>
      <c r="F13" s="3"/>
      <c r="G13" s="1"/>
      <c r="K13" s="1"/>
    </row>
    <row r="14" ht="14.25">
      <c r="B14" s="3"/>
      <c r="C14" s="1"/>
      <c r="D14" s="3"/>
      <c r="E14" s="3"/>
      <c r="F14" s="3"/>
      <c r="G14" s="1"/>
    </row>
    <row r="15" ht="14.25">
      <c r="B15" s="3"/>
      <c r="C15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2022-03-31T20:47:15Z</dcterms:modified>
</cp:coreProperties>
</file>