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NJOME01\OneDrive - ICUBE\Bureau\"/>
    </mc:Choice>
  </mc:AlternateContent>
  <xr:revisionPtr revIDLastSave="0" documentId="13_ncr:1_{FD0E6342-DBCE-44E4-ACCD-C374CB58D853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BIERES" sheetId="1" r:id="rId1"/>
    <sheet name="AM" sheetId="2" r:id="rId2"/>
    <sheet name="BG" sheetId="3" r:id="rId3"/>
    <sheet name="EAUX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9" i="4" l="1"/>
  <c r="AF19" i="4"/>
  <c r="Z19" i="4"/>
  <c r="W19" i="4" s="1"/>
  <c r="T19" i="4"/>
  <c r="Z18" i="4"/>
  <c r="T18" i="4"/>
  <c r="T12" i="4"/>
  <c r="Z12" i="4"/>
  <c r="W12" i="4" s="1"/>
  <c r="X12" i="4" s="1"/>
  <c r="AF12" i="4"/>
  <c r="AG12" i="4"/>
  <c r="T13" i="4"/>
  <c r="Z13" i="4"/>
  <c r="W13" i="4" s="1"/>
  <c r="X13" i="4" s="1"/>
  <c r="AF13" i="4"/>
  <c r="AG13" i="4"/>
  <c r="AG18" i="4"/>
  <c r="AF18" i="4"/>
  <c r="AG16" i="4"/>
  <c r="AF16" i="4"/>
  <c r="Z16" i="4"/>
  <c r="T16" i="4"/>
  <c r="W16" i="4" s="1"/>
  <c r="X16" i="4" s="1"/>
  <c r="AG14" i="4"/>
  <c r="AF14" i="4"/>
  <c r="Z14" i="4"/>
  <c r="T14" i="4"/>
  <c r="AG11" i="4"/>
  <c r="AF11" i="4"/>
  <c r="Z11" i="4"/>
  <c r="T11" i="4"/>
  <c r="AG10" i="4"/>
  <c r="AF10" i="4"/>
  <c r="Z10" i="4"/>
  <c r="W10" i="4" s="1"/>
  <c r="X10" i="4" s="1"/>
  <c r="T10" i="4"/>
  <c r="AG8" i="4"/>
  <c r="AF8" i="4"/>
  <c r="Z8" i="4"/>
  <c r="T8" i="4"/>
  <c r="AG7" i="4"/>
  <c r="AF7" i="4"/>
  <c r="Z7" i="4"/>
  <c r="T7" i="4"/>
  <c r="AG6" i="4"/>
  <c r="AF6" i="4"/>
  <c r="Z6" i="4"/>
  <c r="T6" i="4"/>
  <c r="AG20" i="3"/>
  <c r="AF20" i="3"/>
  <c r="Z20" i="3"/>
  <c r="T20" i="3"/>
  <c r="T39" i="3"/>
  <c r="Z39" i="3"/>
  <c r="W39" i="3" s="1"/>
  <c r="X39" i="3" s="1"/>
  <c r="AF39" i="3"/>
  <c r="AG39" i="3"/>
  <c r="AC39" i="3" s="1"/>
  <c r="AD39" i="3" s="1"/>
  <c r="AC12" i="4" l="1"/>
  <c r="AD12" i="4" s="1"/>
  <c r="AC16" i="4"/>
  <c r="AD16" i="4" s="1"/>
  <c r="AC13" i="4"/>
  <c r="AD13" i="4" s="1"/>
  <c r="W8" i="4"/>
  <c r="X8" i="4" s="1"/>
  <c r="X19" i="4"/>
  <c r="AC6" i="4"/>
  <c r="AD6" i="4" s="1"/>
  <c r="AC11" i="4"/>
  <c r="AD11" i="4" s="1"/>
  <c r="AC7" i="4"/>
  <c r="AD7" i="4" s="1"/>
  <c r="W6" i="4"/>
  <c r="X6" i="4" s="1"/>
  <c r="AC18" i="4"/>
  <c r="AD18" i="4" s="1"/>
  <c r="AC10" i="4"/>
  <c r="AD10" i="4" s="1"/>
  <c r="W11" i="4"/>
  <c r="X11" i="4" s="1"/>
  <c r="AC19" i="4"/>
  <c r="AD19" i="4" s="1"/>
  <c r="W7" i="4"/>
  <c r="X7" i="4" s="1"/>
  <c r="AC8" i="4"/>
  <c r="AD8" i="4" s="1"/>
  <c r="W14" i="4"/>
  <c r="X14" i="4" s="1"/>
  <c r="W18" i="4"/>
  <c r="X18" i="4" s="1"/>
  <c r="AC14" i="4"/>
  <c r="AD14" i="4" s="1"/>
  <c r="AG43" i="3" l="1"/>
  <c r="AF43" i="3"/>
  <c r="Z43" i="3"/>
  <c r="T43" i="3"/>
  <c r="W43" i="3" s="1"/>
  <c r="X43" i="3" s="1"/>
  <c r="AG51" i="3"/>
  <c r="AF51" i="3"/>
  <c r="Z51" i="3"/>
  <c r="T51" i="3"/>
  <c r="AG50" i="3"/>
  <c r="AF50" i="3"/>
  <c r="Z50" i="3"/>
  <c r="T50" i="3"/>
  <c r="W50" i="3" s="1"/>
  <c r="X50" i="3" s="1"/>
  <c r="AG49" i="3"/>
  <c r="AF49" i="3"/>
  <c r="Z49" i="3"/>
  <c r="T49" i="3"/>
  <c r="AG48" i="3"/>
  <c r="AF48" i="3"/>
  <c r="Z48" i="3"/>
  <c r="T48" i="3"/>
  <c r="T19" i="3"/>
  <c r="Z19" i="3"/>
  <c r="AF19" i="3"/>
  <c r="AG19" i="3"/>
  <c r="AC19" i="3" s="1"/>
  <c r="AD19" i="3" s="1"/>
  <c r="AG46" i="3"/>
  <c r="AF46" i="3"/>
  <c r="Z46" i="3"/>
  <c r="T46" i="3"/>
  <c r="AG45" i="3"/>
  <c r="AF45" i="3"/>
  <c r="Z45" i="3"/>
  <c r="T45" i="3"/>
  <c r="AG42" i="3"/>
  <c r="AF42" i="3"/>
  <c r="Z42" i="3"/>
  <c r="T42" i="3"/>
  <c r="AG40" i="3"/>
  <c r="AF40" i="3"/>
  <c r="Z40" i="3"/>
  <c r="T40" i="3"/>
  <c r="W40" i="3" s="1"/>
  <c r="X40" i="3" s="1"/>
  <c r="AG38" i="3"/>
  <c r="AF38" i="3"/>
  <c r="Z38" i="3"/>
  <c r="T38" i="3"/>
  <c r="AG36" i="3"/>
  <c r="AF36" i="3"/>
  <c r="Z36" i="3"/>
  <c r="T36" i="3"/>
  <c r="W36" i="3" s="1"/>
  <c r="X36" i="3" s="1"/>
  <c r="AG35" i="3"/>
  <c r="AF35" i="3"/>
  <c r="Z35" i="3"/>
  <c r="T35" i="3"/>
  <c r="AG34" i="3"/>
  <c r="AF34" i="3"/>
  <c r="Z34" i="3"/>
  <c r="T34" i="3"/>
  <c r="AG32" i="3"/>
  <c r="AF32" i="3"/>
  <c r="Z32" i="3"/>
  <c r="T32" i="3"/>
  <c r="W32" i="3" s="1"/>
  <c r="X32" i="3" s="1"/>
  <c r="AG31" i="3"/>
  <c r="AF31" i="3"/>
  <c r="Z31" i="3"/>
  <c r="T31" i="3"/>
  <c r="AG30" i="3"/>
  <c r="AF30" i="3"/>
  <c r="Z30" i="3"/>
  <c r="T30" i="3"/>
  <c r="AG28" i="3"/>
  <c r="AF28" i="3"/>
  <c r="Z28" i="3"/>
  <c r="T28" i="3"/>
  <c r="Z27" i="3"/>
  <c r="AC27" i="3" s="1"/>
  <c r="AD27" i="3" s="1"/>
  <c r="AG26" i="3"/>
  <c r="AF26" i="3"/>
  <c r="Z26" i="3"/>
  <c r="T26" i="3"/>
  <c r="AG24" i="3"/>
  <c r="AF24" i="3"/>
  <c r="Z24" i="3"/>
  <c r="T24" i="3"/>
  <c r="W24" i="3" s="1"/>
  <c r="X24" i="3" s="1"/>
  <c r="AG23" i="3"/>
  <c r="AF23" i="3"/>
  <c r="Z23" i="3"/>
  <c r="T23" i="3"/>
  <c r="AG22" i="3"/>
  <c r="AF22" i="3"/>
  <c r="Z22" i="3"/>
  <c r="T22" i="3"/>
  <c r="W20" i="3"/>
  <c r="X20" i="3" s="1"/>
  <c r="AG18" i="3"/>
  <c r="AF18" i="3"/>
  <c r="Z18" i="3"/>
  <c r="T18" i="3"/>
  <c r="AG16" i="3"/>
  <c r="AF16" i="3"/>
  <c r="Z16" i="3"/>
  <c r="AC16" i="3" s="1"/>
  <c r="AD16" i="3" s="1"/>
  <c r="T16" i="3"/>
  <c r="AG15" i="3"/>
  <c r="AF15" i="3"/>
  <c r="Z15" i="3"/>
  <c r="T15" i="3"/>
  <c r="AG14" i="3"/>
  <c r="AF14" i="3"/>
  <c r="Z14" i="3"/>
  <c r="T14" i="3"/>
  <c r="AG12" i="3"/>
  <c r="AF12" i="3"/>
  <c r="Z12" i="3"/>
  <c r="T12" i="3"/>
  <c r="AG11" i="3"/>
  <c r="AF11" i="3"/>
  <c r="Z11" i="3"/>
  <c r="T11" i="3"/>
  <c r="AG10" i="3"/>
  <c r="AF10" i="3"/>
  <c r="Z10" i="3"/>
  <c r="T10" i="3"/>
  <c r="AG8" i="3"/>
  <c r="AF8" i="3"/>
  <c r="Z8" i="3"/>
  <c r="T8" i="3"/>
  <c r="AG7" i="3"/>
  <c r="AF7" i="3"/>
  <c r="Z7" i="3"/>
  <c r="AC7" i="3" s="1"/>
  <c r="AD7" i="3" s="1"/>
  <c r="T7" i="3"/>
  <c r="AG6" i="3"/>
  <c r="AF6" i="3"/>
  <c r="Z6" i="3"/>
  <c r="T6" i="3"/>
  <c r="AG8" i="2"/>
  <c r="AF8" i="2"/>
  <c r="Z8" i="2"/>
  <c r="W8" i="2"/>
  <c r="T8" i="2"/>
  <c r="AG19" i="2"/>
  <c r="AF19" i="2"/>
  <c r="Z19" i="2"/>
  <c r="AG17" i="2"/>
  <c r="AF17" i="2"/>
  <c r="Z17" i="2"/>
  <c r="AG16" i="2"/>
  <c r="AF16" i="2"/>
  <c r="Z16" i="2"/>
  <c r="Z14" i="2"/>
  <c r="AG13" i="2"/>
  <c r="AF13" i="2"/>
  <c r="Z13" i="2"/>
  <c r="AG11" i="2"/>
  <c r="AF11" i="2"/>
  <c r="Z11" i="2"/>
  <c r="AG10" i="2"/>
  <c r="AF10" i="2"/>
  <c r="Z10" i="2"/>
  <c r="Z7" i="2"/>
  <c r="AG6" i="2"/>
  <c r="AF6" i="2"/>
  <c r="Z6" i="2"/>
  <c r="AB36" i="1"/>
  <c r="AB32" i="1"/>
  <c r="AB28" i="1"/>
  <c r="AB24" i="1"/>
  <c r="AB17" i="1"/>
  <c r="AB13" i="1"/>
  <c r="V36" i="1"/>
  <c r="V32" i="1"/>
  <c r="V28" i="1"/>
  <c r="V24" i="1"/>
  <c r="V17" i="1"/>
  <c r="V13" i="1"/>
  <c r="AB8" i="1"/>
  <c r="V8" i="1"/>
  <c r="Z7" i="1"/>
  <c r="AF7" i="1"/>
  <c r="AG7" i="1"/>
  <c r="AC7" i="1" s="1"/>
  <c r="AD7" i="1" s="1"/>
  <c r="Z8" i="1"/>
  <c r="AF8" i="1"/>
  <c r="AG8" i="1"/>
  <c r="Z9" i="1"/>
  <c r="Z11" i="1"/>
  <c r="AF11" i="1"/>
  <c r="AG11" i="1"/>
  <c r="AC11" i="1" s="1"/>
  <c r="AD11" i="1" s="1"/>
  <c r="Z12" i="1"/>
  <c r="AF12" i="1"/>
  <c r="AG12" i="1"/>
  <c r="AC12" i="1" s="1"/>
  <c r="AD12" i="1" s="1"/>
  <c r="Z13" i="1"/>
  <c r="AF13" i="1"/>
  <c r="AG13" i="1"/>
  <c r="Z14" i="1"/>
  <c r="Z16" i="1"/>
  <c r="AF16" i="1"/>
  <c r="AG16" i="1"/>
  <c r="AC16" i="1" s="1"/>
  <c r="AD16" i="1" s="1"/>
  <c r="Z17" i="1"/>
  <c r="AF17" i="1"/>
  <c r="AG17" i="1"/>
  <c r="Z18" i="1"/>
  <c r="Z20" i="1"/>
  <c r="AF20" i="1"/>
  <c r="AG20" i="1"/>
  <c r="AC20" i="1" s="1"/>
  <c r="AD20" i="1" s="1"/>
  <c r="Z21" i="1"/>
  <c r="Z23" i="1"/>
  <c r="AF23" i="1"/>
  <c r="AG23" i="1"/>
  <c r="Z24" i="1"/>
  <c r="AF24" i="1"/>
  <c r="AG24" i="1"/>
  <c r="Z25" i="1"/>
  <c r="Z27" i="1"/>
  <c r="AF27" i="1"/>
  <c r="AG27" i="1"/>
  <c r="Z28" i="1"/>
  <c r="AC28" i="1" s="1"/>
  <c r="AD28" i="1" s="1"/>
  <c r="Z29" i="1"/>
  <c r="Z31" i="1"/>
  <c r="AF31" i="1"/>
  <c r="AG31" i="1"/>
  <c r="AC31" i="1" s="1"/>
  <c r="AD31" i="1" s="1"/>
  <c r="Z32" i="1"/>
  <c r="AF32" i="1"/>
  <c r="AG32" i="1"/>
  <c r="Z33" i="1"/>
  <c r="Z35" i="1"/>
  <c r="AF35" i="1"/>
  <c r="AG35" i="1"/>
  <c r="AC35" i="1" s="1"/>
  <c r="AD35" i="1" s="1"/>
  <c r="Z36" i="1"/>
  <c r="AF36" i="1"/>
  <c r="AG36" i="1"/>
  <c r="Z37" i="1"/>
  <c r="Z39" i="1"/>
  <c r="AF39" i="1"/>
  <c r="AG39" i="1"/>
  <c r="Z40" i="1"/>
  <c r="AF40" i="1"/>
  <c r="AG40" i="1"/>
  <c r="Z42" i="1"/>
  <c r="AF42" i="1"/>
  <c r="AG42" i="1"/>
  <c r="Z44" i="1"/>
  <c r="AF44" i="1"/>
  <c r="AG44" i="1"/>
  <c r="AC44" i="1" s="1"/>
  <c r="AD44" i="1" s="1"/>
  <c r="T45" i="1"/>
  <c r="Z45" i="1"/>
  <c r="AF45" i="1"/>
  <c r="AG45" i="1"/>
  <c r="AG6" i="1"/>
  <c r="AF6" i="1"/>
  <c r="Z6" i="1"/>
  <c r="AC11" i="3" l="1"/>
  <c r="AD11" i="3" s="1"/>
  <c r="AC38" i="3"/>
  <c r="AD38" i="3" s="1"/>
  <c r="AC49" i="3"/>
  <c r="AD49" i="3" s="1"/>
  <c r="AC51" i="3"/>
  <c r="AD51" i="3" s="1"/>
  <c r="AC15" i="3"/>
  <c r="AD15" i="3" s="1"/>
  <c r="AC43" i="3"/>
  <c r="AD43" i="3" s="1"/>
  <c r="AC30" i="3"/>
  <c r="AD30" i="3" s="1"/>
  <c r="AC50" i="3"/>
  <c r="AD50" i="3" s="1"/>
  <c r="W42" i="3"/>
  <c r="X42" i="3" s="1"/>
  <c r="W19" i="3"/>
  <c r="X19" i="3" s="1"/>
  <c r="W51" i="3"/>
  <c r="X51" i="3" s="1"/>
  <c r="AC8" i="3"/>
  <c r="AD8" i="3" s="1"/>
  <c r="AC36" i="3"/>
  <c r="AD36" i="3" s="1"/>
  <c r="W45" i="3"/>
  <c r="X45" i="3" s="1"/>
  <c r="AC40" i="3"/>
  <c r="AD40" i="3" s="1"/>
  <c r="W49" i="3"/>
  <c r="X49" i="3" s="1"/>
  <c r="W48" i="3"/>
  <c r="X48" i="3" s="1"/>
  <c r="W26" i="3"/>
  <c r="X26" i="3" s="1"/>
  <c r="AC34" i="3"/>
  <c r="AD34" i="3" s="1"/>
  <c r="AC10" i="3"/>
  <c r="AD10" i="3" s="1"/>
  <c r="AC6" i="3"/>
  <c r="AD6" i="3" s="1"/>
  <c r="AC48" i="3"/>
  <c r="AD48" i="3" s="1"/>
  <c r="W15" i="3"/>
  <c r="X15" i="3" s="1"/>
  <c r="AC45" i="3"/>
  <c r="AD45" i="3" s="1"/>
  <c r="AC20" i="3"/>
  <c r="AD20" i="3" s="1"/>
  <c r="AC24" i="3"/>
  <c r="AD24" i="3" s="1"/>
  <c r="W30" i="3"/>
  <c r="X30" i="3" s="1"/>
  <c r="W34" i="3"/>
  <c r="X34" i="3" s="1"/>
  <c r="W38" i="3"/>
  <c r="X38" i="3" s="1"/>
  <c r="W46" i="3"/>
  <c r="X46" i="3" s="1"/>
  <c r="W31" i="3"/>
  <c r="X31" i="3" s="1"/>
  <c r="W7" i="3"/>
  <c r="X7" i="3" s="1"/>
  <c r="W10" i="3"/>
  <c r="X10" i="3" s="1"/>
  <c r="W16" i="3"/>
  <c r="X16" i="3" s="1"/>
  <c r="W8" i="3"/>
  <c r="X8" i="3" s="1"/>
  <c r="AC42" i="3"/>
  <c r="AD42" i="3" s="1"/>
  <c r="W14" i="3"/>
  <c r="X14" i="3" s="1"/>
  <c r="W18" i="3"/>
  <c r="X18" i="3" s="1"/>
  <c r="W23" i="3"/>
  <c r="X23" i="3" s="1"/>
  <c r="T27" i="3"/>
  <c r="W27" i="3" s="1"/>
  <c r="X27" i="3" s="1"/>
  <c r="W28" i="3"/>
  <c r="X28" i="3" s="1"/>
  <c r="AC28" i="3"/>
  <c r="AD28" i="3" s="1"/>
  <c r="AC12" i="3"/>
  <c r="AD12" i="3" s="1"/>
  <c r="AC32" i="3"/>
  <c r="AD32" i="3" s="1"/>
  <c r="W22" i="3"/>
  <c r="X22" i="3" s="1"/>
  <c r="AC22" i="3"/>
  <c r="AD22" i="3" s="1"/>
  <c r="AC26" i="3"/>
  <c r="AD26" i="3" s="1"/>
  <c r="AC14" i="3"/>
  <c r="AD14" i="3" s="1"/>
  <c r="AC23" i="3"/>
  <c r="AD23" i="3" s="1"/>
  <c r="AC31" i="3"/>
  <c r="AD31" i="3" s="1"/>
  <c r="AC46" i="3"/>
  <c r="AD46" i="3" s="1"/>
  <c r="W12" i="3"/>
  <c r="X12" i="3" s="1"/>
  <c r="AC18" i="3"/>
  <c r="AD18" i="3" s="1"/>
  <c r="AC35" i="3"/>
  <c r="AD35" i="3" s="1"/>
  <c r="W35" i="3"/>
  <c r="X35" i="3" s="1"/>
  <c r="W6" i="3"/>
  <c r="X6" i="3" s="1"/>
  <c r="W11" i="3"/>
  <c r="X11" i="3" s="1"/>
  <c r="AC19" i="2"/>
  <c r="AD19" i="2" s="1"/>
  <c r="AC8" i="2"/>
  <c r="AD8" i="2" s="1"/>
  <c r="AC16" i="2"/>
  <c r="AD16" i="2" s="1"/>
  <c r="AC10" i="2"/>
  <c r="AD10" i="2" s="1"/>
  <c r="AC11" i="2"/>
  <c r="AD11" i="2" s="1"/>
  <c r="AC6" i="1"/>
  <c r="AD6" i="1" s="1"/>
  <c r="AC13" i="2"/>
  <c r="AD13" i="2" s="1"/>
  <c r="AC45" i="1"/>
  <c r="AD45" i="1" s="1"/>
  <c r="AC27" i="1"/>
  <c r="AD27" i="1" s="1"/>
  <c r="AC17" i="2"/>
  <c r="AD17" i="2" s="1"/>
  <c r="AC42" i="1"/>
  <c r="AD42" i="1" s="1"/>
  <c r="AC13" i="1"/>
  <c r="AD13" i="1" s="1"/>
  <c r="AC8" i="1"/>
  <c r="AD8" i="1" s="1"/>
  <c r="AC6" i="2"/>
  <c r="AD6" i="2" s="1"/>
  <c r="AC40" i="1"/>
  <c r="AD40" i="1" s="1"/>
  <c r="AC17" i="1"/>
  <c r="AD17" i="1" s="1"/>
  <c r="AC23" i="1"/>
  <c r="AD23" i="1" s="1"/>
  <c r="AC24" i="1"/>
  <c r="AD24" i="1" s="1"/>
  <c r="W45" i="1"/>
  <c r="X45" i="1" s="1"/>
  <c r="AC36" i="1"/>
  <c r="AD36" i="1" s="1"/>
  <c r="AC39" i="1"/>
  <c r="AD39" i="1" s="1"/>
  <c r="AC32" i="1"/>
  <c r="AD32" i="1" s="1"/>
  <c r="T40" i="1" l="1"/>
  <c r="W40" i="1" s="1"/>
  <c r="X40" i="1" s="1"/>
  <c r="AF29" i="1" l="1"/>
  <c r="AF25" i="1" l="1"/>
  <c r="AF21" i="1"/>
  <c r="AF14" i="2"/>
  <c r="AG7" i="2"/>
  <c r="AC7" i="2" s="1"/>
  <c r="AD7" i="2" s="1"/>
  <c r="AF7" i="2"/>
  <c r="AF14" i="1"/>
  <c r="AF33" i="1"/>
  <c r="AF9" i="1"/>
  <c r="AF37" i="1"/>
  <c r="AF18" i="1"/>
  <c r="AG29" i="1"/>
  <c r="AC29" i="1" s="1"/>
  <c r="AD29" i="1" s="1"/>
  <c r="AG37" i="1" l="1"/>
  <c r="AC37" i="1" s="1"/>
  <c r="AD37" i="1" s="1"/>
  <c r="T37" i="1" l="1"/>
  <c r="W37" i="1" s="1"/>
  <c r="X37" i="1" s="1"/>
  <c r="T36" i="1" l="1"/>
  <c r="W36" i="1" s="1"/>
  <c r="X36" i="1" s="1"/>
  <c r="T32" i="1"/>
  <c r="T28" i="1" l="1"/>
  <c r="W28" i="1" s="1"/>
  <c r="X28" i="1" s="1"/>
  <c r="W32" i="1"/>
  <c r="X32" i="1" s="1"/>
  <c r="AG14" i="2" l="1"/>
  <c r="AC14" i="2" s="1"/>
  <c r="AD14" i="2" s="1"/>
  <c r="AG21" i="1"/>
  <c r="AC21" i="1" s="1"/>
  <c r="AD21" i="1" s="1"/>
  <c r="AG33" i="1"/>
  <c r="AC33" i="1" s="1"/>
  <c r="AD33" i="1" s="1"/>
  <c r="AG9" i="1"/>
  <c r="AC9" i="1" s="1"/>
  <c r="AD9" i="1" s="1"/>
  <c r="AG18" i="1"/>
  <c r="AC18" i="1" s="1"/>
  <c r="AD18" i="1" s="1"/>
  <c r="AG14" i="1"/>
  <c r="AC14" i="1" s="1"/>
  <c r="AD14" i="1" s="1"/>
  <c r="AG25" i="1"/>
  <c r="AC25" i="1" s="1"/>
  <c r="AD25" i="1" s="1"/>
  <c r="T33" i="1" l="1"/>
  <c r="W33" i="1" s="1"/>
  <c r="X33" i="1" s="1"/>
  <c r="T35" i="1"/>
  <c r="W35" i="1" s="1"/>
  <c r="X35" i="1" s="1"/>
  <c r="T29" i="1" l="1"/>
  <c r="W29" i="1" s="1"/>
  <c r="X29" i="1" s="1"/>
  <c r="T21" i="1"/>
  <c r="W21" i="1" s="1"/>
  <c r="X21" i="1" s="1"/>
  <c r="T14" i="2"/>
  <c r="W14" i="2" s="1"/>
  <c r="X14" i="2" s="1"/>
  <c r="T25" i="1" l="1"/>
  <c r="W25" i="1" s="1"/>
  <c r="X25" i="1" s="1"/>
  <c r="T7" i="2" l="1"/>
  <c r="W7" i="2" s="1"/>
  <c r="X7" i="2" s="1"/>
  <c r="T13" i="1" l="1"/>
  <c r="W13" i="1" s="1"/>
  <c r="X13" i="1" s="1"/>
  <c r="T18" i="1" l="1"/>
  <c r="W18" i="1" s="1"/>
  <c r="X18" i="1" s="1"/>
  <c r="T44" i="1"/>
  <c r="W44" i="1" s="1"/>
  <c r="X44" i="1" s="1"/>
  <c r="T9" i="1"/>
  <c r="W9" i="1" s="1"/>
  <c r="X9" i="1" s="1"/>
  <c r="T14" i="1"/>
  <c r="W14" i="1" s="1"/>
  <c r="X14" i="1" s="1"/>
  <c r="T42" i="1" l="1"/>
  <c r="W42" i="1" s="1"/>
  <c r="X42" i="1" s="1"/>
  <c r="T19" i="2"/>
  <c r="W19" i="2" s="1"/>
  <c r="X19" i="2" s="1"/>
  <c r="T6" i="2"/>
  <c r="W6" i="2" s="1"/>
  <c r="X6" i="2" s="1"/>
  <c r="T6" i="1"/>
  <c r="W6" i="1" s="1"/>
  <c r="X6" i="1" s="1"/>
  <c r="T27" i="1"/>
  <c r="W27" i="1" s="1"/>
  <c r="X27" i="1" s="1"/>
  <c r="T39" i="1"/>
  <c r="W39" i="1" s="1"/>
  <c r="X39" i="1" s="1"/>
  <c r="T17" i="2"/>
  <c r="W17" i="2" s="1"/>
  <c r="X17" i="2" s="1"/>
  <c r="T24" i="1"/>
  <c r="W24" i="1" s="1"/>
  <c r="X24" i="1" s="1"/>
  <c r="T31" i="1"/>
  <c r="W31" i="1" s="1"/>
  <c r="X31" i="1" s="1"/>
  <c r="T17" i="1" l="1"/>
  <c r="W17" i="1" s="1"/>
  <c r="X17" i="1" s="1"/>
  <c r="T8" i="1"/>
  <c r="W8" i="1" s="1"/>
  <c r="X8" i="1" s="1"/>
  <c r="X8" i="2"/>
  <c r="T10" i="2"/>
  <c r="W10" i="2" s="1"/>
  <c r="X10" i="2" s="1"/>
  <c r="T11" i="1"/>
  <c r="W11" i="1" s="1"/>
  <c r="X11" i="1" s="1"/>
  <c r="T23" i="1"/>
  <c r="W23" i="1" s="1"/>
  <c r="X23" i="1" s="1"/>
  <c r="T16" i="2"/>
  <c r="W16" i="2" s="1"/>
  <c r="X16" i="2" s="1"/>
  <c r="T16" i="1"/>
  <c r="W16" i="1" s="1"/>
  <c r="X16" i="1" s="1"/>
  <c r="T20" i="1"/>
  <c r="W20" i="1" s="1"/>
  <c r="X20" i="1" s="1"/>
  <c r="T13" i="2"/>
  <c r="W13" i="2" s="1"/>
  <c r="X13" i="2" s="1"/>
  <c r="T7" i="1"/>
  <c r="W7" i="1" s="1"/>
  <c r="X7" i="1" s="1"/>
  <c r="T11" i="2" l="1"/>
  <c r="W11" i="2" s="1"/>
  <c r="X11" i="2" s="1"/>
  <c r="T12" i="1"/>
  <c r="W12" i="1" s="1"/>
  <c r="X12" i="1" s="1"/>
</calcChain>
</file>

<file path=xl/sharedStrings.xml><?xml version="1.0" encoding="utf-8"?>
<sst xmlns="http://schemas.openxmlformats.org/spreadsheetml/2006/main" count="667" uniqueCount="270">
  <si>
    <t>Code article</t>
  </si>
  <si>
    <t>Designation article</t>
  </si>
  <si>
    <t>Format</t>
  </si>
  <si>
    <t>Emballage</t>
  </si>
  <si>
    <t>Consigne</t>
  </si>
  <si>
    <t>IMAGES</t>
  </si>
  <si>
    <t>Marketing</t>
  </si>
  <si>
    <t>Valeur</t>
  </si>
  <si>
    <t>Domaine</t>
  </si>
  <si>
    <t>Cible</t>
  </si>
  <si>
    <t>Marché</t>
  </si>
  <si>
    <t>Unité</t>
  </si>
  <si>
    <t>Distributeur</t>
  </si>
  <si>
    <t>Prix d'achat</t>
  </si>
  <si>
    <t>Remise</t>
  </si>
  <si>
    <t>Frais CHR</t>
  </si>
  <si>
    <t>Marge</t>
  </si>
  <si>
    <t>Taux</t>
  </si>
  <si>
    <t>Détaillants</t>
  </si>
  <si>
    <t>ristourne</t>
  </si>
  <si>
    <t>Frais ELV</t>
  </si>
  <si>
    <t>Consommateurs</t>
  </si>
  <si>
    <t>Prix Unitaire</t>
  </si>
  <si>
    <t>Prix Casier</t>
  </si>
  <si>
    <t>EXP65C</t>
  </si>
  <si>
    <t>CASIER "33" EXPORT 65 CL</t>
  </si>
  <si>
    <t>EXP50C</t>
  </si>
  <si>
    <t>CASIER "33" EXPORT 50 CL</t>
  </si>
  <si>
    <t>EXP33C</t>
  </si>
  <si>
    <t>CASIER "33" EXPORT 33 CL</t>
  </si>
  <si>
    <t>EXP50B</t>
  </si>
  <si>
    <t>CARTON "33" EXPORT BOITE 50</t>
  </si>
  <si>
    <t>SEGMENT</t>
  </si>
  <si>
    <t>MARQUE</t>
  </si>
  <si>
    <t>CAS65C</t>
  </si>
  <si>
    <t>CASIER CASTEL 65 CL</t>
  </si>
  <si>
    <t>CAS50C</t>
  </si>
  <si>
    <t>CASIER CASTEL 50 CL</t>
  </si>
  <si>
    <t>CAS33C</t>
  </si>
  <si>
    <t>CASIER CASTEL 33 CL</t>
  </si>
  <si>
    <t>CAS50B</t>
  </si>
  <si>
    <t>CARTON CASTEL BOITE 50</t>
  </si>
  <si>
    <t>MUT65C</t>
  </si>
  <si>
    <t>CASIER MUTZIG 65 CL</t>
  </si>
  <si>
    <t>MUT33C</t>
  </si>
  <si>
    <t>CASIER MUTZIG 33 CL</t>
  </si>
  <si>
    <t>MUT50B</t>
  </si>
  <si>
    <t>CARTON MÜTZIG BOITE 50</t>
  </si>
  <si>
    <t>MNY65C</t>
  </si>
  <si>
    <t>CASIER MANYAN 65 CL</t>
  </si>
  <si>
    <t>MNY50B</t>
  </si>
  <si>
    <t>CARTON MANYAN BOITE 50</t>
  </si>
  <si>
    <t>BFT50C</t>
  </si>
  <si>
    <t>CASIER BEAUFORT LAGER 50 CL</t>
  </si>
  <si>
    <t>BFT33C</t>
  </si>
  <si>
    <t>CASIER BEAUFORT LAGER 33 CL</t>
  </si>
  <si>
    <t>BFT50B</t>
  </si>
  <si>
    <t>CARTON BEAUFORT LAGER BOITE 50</t>
  </si>
  <si>
    <t>BFL50C</t>
  </si>
  <si>
    <t>CASIER BEAUFORT LIGHT 50 CL</t>
  </si>
  <si>
    <t>BFL33C</t>
  </si>
  <si>
    <t>CASIER BEAUFORT LIGHT 33 CL</t>
  </si>
  <si>
    <t>BFL50B</t>
  </si>
  <si>
    <t>CARTON BEAUFORT LIGHT 50</t>
  </si>
  <si>
    <t>ISE65C</t>
  </si>
  <si>
    <t>CASIER ISENBECK 65 CL</t>
  </si>
  <si>
    <t>ISE33C</t>
  </si>
  <si>
    <t>CASIER ISENBECK 33 CL</t>
  </si>
  <si>
    <t>ISE50B</t>
  </si>
  <si>
    <t>CARTON ISENBECK BOITE 50</t>
  </si>
  <si>
    <t>CMS50C</t>
  </si>
  <si>
    <t>CASIER CASTLE MILK STOUT 50 CL</t>
  </si>
  <si>
    <t>CHC50C</t>
  </si>
  <si>
    <t>CASIER CHILL 50 CL</t>
  </si>
  <si>
    <t>CHC33C</t>
  </si>
  <si>
    <t>CASIER CHILL 33 CL</t>
  </si>
  <si>
    <t>CHC50B</t>
  </si>
  <si>
    <t>CARTON CHILL BOITE 50</t>
  </si>
  <si>
    <t>DOP65C</t>
  </si>
  <si>
    <t>CASIER DOPPEL MUNICH 65 CL</t>
  </si>
  <si>
    <t>DOL65C</t>
  </si>
  <si>
    <t>CASIER DOPPEL LAGER 65 CL</t>
  </si>
  <si>
    <t>HEI33V</t>
  </si>
  <si>
    <t>CARTON HEINEKEN BOUTEILLES 33</t>
  </si>
  <si>
    <t>HEI50B</t>
  </si>
  <si>
    <t>CARTON HEINEKEN BOITES 50 CL</t>
  </si>
  <si>
    <t>BIERES</t>
  </si>
  <si>
    <t>'33 EXPORT</t>
  </si>
  <si>
    <t>CASTEL BEER</t>
  </si>
  <si>
    <t>MÜTZIG</t>
  </si>
  <si>
    <t>MANYAN</t>
  </si>
  <si>
    <t>ISENBECK</t>
  </si>
  <si>
    <t>BEAUFORT LAGER</t>
  </si>
  <si>
    <t>BEAUFORT LIGHT</t>
  </si>
  <si>
    <t>CHILL CITRON</t>
  </si>
  <si>
    <t>DOPPEL</t>
  </si>
  <si>
    <t>CASTLE MILK STOUT</t>
  </si>
  <si>
    <t>HEINEKEN</t>
  </si>
  <si>
    <t>65 CL</t>
  </si>
  <si>
    <t>50 CL</t>
  </si>
  <si>
    <t>33 CL</t>
  </si>
  <si>
    <t>C12</t>
  </si>
  <si>
    <t>C24</t>
  </si>
  <si>
    <t>B24</t>
  </si>
  <si>
    <t>V24</t>
  </si>
  <si>
    <t>BOÎTE 50</t>
  </si>
  <si>
    <t>BA_65</t>
  </si>
  <si>
    <t>BA_50</t>
  </si>
  <si>
    <t>BA_33</t>
  </si>
  <si>
    <t>APO_65</t>
  </si>
  <si>
    <t>APO_33</t>
  </si>
  <si>
    <t>BV_65</t>
  </si>
  <si>
    <t>BV_33</t>
  </si>
  <si>
    <t>BV_50</t>
  </si>
  <si>
    <t>Verre Perdu</t>
  </si>
  <si>
    <t>TOUS</t>
  </si>
  <si>
    <t>NORD</t>
  </si>
  <si>
    <t>SUD</t>
  </si>
  <si>
    <t>BOOSTER WHISKY COLA</t>
  </si>
  <si>
    <t>BWC50C</t>
  </si>
  <si>
    <t>CASIER BOOSTER WHISKY COLA 50 CL</t>
  </si>
  <si>
    <t>BWC50B</t>
  </si>
  <si>
    <t>CARTON BOOSTER WHISKY COLA BOITES 50 CL</t>
  </si>
  <si>
    <t>BGT50C</t>
  </si>
  <si>
    <t>CASIER BOOSTER GIN TONIC 50 CL</t>
  </si>
  <si>
    <t>BWC65C</t>
  </si>
  <si>
    <t>CASIER BOOSTER WHISKY COLA 65 CL</t>
  </si>
  <si>
    <t>BOOSTER GIN TONIC</t>
  </si>
  <si>
    <t>BGT65C</t>
  </si>
  <si>
    <t>CASIER BOOSTER GIN TONIC 65 CL</t>
  </si>
  <si>
    <t>ORIJIN</t>
  </si>
  <si>
    <t>ORI50CP</t>
  </si>
  <si>
    <t>CASIER ORIJIN 50 CL PROMO</t>
  </si>
  <si>
    <t>SMIRNORFF ICE PINEAPLE</t>
  </si>
  <si>
    <t>SMP50CP</t>
  </si>
  <si>
    <t>CASIER SMIRNORFF ICE PINEAPLE 50 CL PROMO</t>
  </si>
  <si>
    <t>SMP50BP</t>
  </si>
  <si>
    <t>CARTON SMIRNORFF ICE PINEAPLE 50 CL PROMO</t>
  </si>
  <si>
    <t>SMIRNORFF ICE BLACK</t>
  </si>
  <si>
    <t>SMB50CP</t>
  </si>
  <si>
    <t>CASIER SMIRNORFF ICE BLACK 50 CL PROMO</t>
  </si>
  <si>
    <t>SMB50BP</t>
  </si>
  <si>
    <t>CARTON SMIRNORFF ICE BLACK  50 CL PROMO</t>
  </si>
  <si>
    <t>ALCOOL MIX</t>
  </si>
  <si>
    <t>CENTRE</t>
  </si>
  <si>
    <t>OUEST</t>
  </si>
  <si>
    <t>BB_50</t>
  </si>
  <si>
    <t>BB_65</t>
  </si>
  <si>
    <t xml:space="preserve">BOISSONS GAZEUSES </t>
  </si>
  <si>
    <t>TOP ANANAS</t>
  </si>
  <si>
    <t>TOP PAMPLEMOUSSE</t>
  </si>
  <si>
    <t>TOP GRENADINE</t>
  </si>
  <si>
    <t>TOP ORANGE</t>
  </si>
  <si>
    <t>D'JINO COCKTAIL</t>
  </si>
  <si>
    <t>ORANGINA</t>
  </si>
  <si>
    <t>VIMTO</t>
  </si>
  <si>
    <t>WORLD COLA</t>
  </si>
  <si>
    <t>YOUZOU</t>
  </si>
  <si>
    <t>TOP SODA</t>
  </si>
  <si>
    <t>TOP TONIC</t>
  </si>
  <si>
    <t>XXL</t>
  </si>
  <si>
    <t>TPA50C</t>
  </si>
  <si>
    <t>CASIER TOP ANANAS 50 CL</t>
  </si>
  <si>
    <t>TPP50C</t>
  </si>
  <si>
    <t>CASIER TOP PAMPLEMOUSSE 50 CL</t>
  </si>
  <si>
    <t>TPO50C</t>
  </si>
  <si>
    <t>CASIER TOP ORANGE 50 CL</t>
  </si>
  <si>
    <t>TPG50C</t>
  </si>
  <si>
    <t>CASIER TOP GRENADINE 50 CL</t>
  </si>
  <si>
    <t>TPT50C</t>
  </si>
  <si>
    <t>CASIER TOP TONIC 50 CL</t>
  </si>
  <si>
    <t>WCO50C</t>
  </si>
  <si>
    <t>CASIER WORLD COLA 50 CL</t>
  </si>
  <si>
    <t>YOU50C</t>
  </si>
  <si>
    <t>CASIER YOUZOU 50 CL</t>
  </si>
  <si>
    <t>ORG60C</t>
  </si>
  <si>
    <t>CASIER ORANGINA 60 CL</t>
  </si>
  <si>
    <t>XXL50C</t>
  </si>
  <si>
    <t>CASIER XXL 50 CL</t>
  </si>
  <si>
    <t>XXL50BP</t>
  </si>
  <si>
    <t>CARTON XXL BOITES 50 CL</t>
  </si>
  <si>
    <t>TPA10P</t>
  </si>
  <si>
    <t>PACK TOP ANANAS PET 100 CL</t>
  </si>
  <si>
    <t>TPG10P</t>
  </si>
  <si>
    <t>PACK TOP GRENADINE PET 100 CL</t>
  </si>
  <si>
    <t>TPP10P</t>
  </si>
  <si>
    <t>PACK TOP PAMPLEMOUSSE PET 100 CL</t>
  </si>
  <si>
    <t>WCO10P</t>
  </si>
  <si>
    <t>PACK WORLD COLA PET 100 CL</t>
  </si>
  <si>
    <t>YOU10P</t>
  </si>
  <si>
    <t>PACK YOUZOU PET 100 CL</t>
  </si>
  <si>
    <t>DJC10P</t>
  </si>
  <si>
    <t>PACK 6 D'JINO COCKTAIL FRUITS PET 100CL</t>
  </si>
  <si>
    <t>ORG10P</t>
  </si>
  <si>
    <t>PACK 6 ORANGINA PET 100CL</t>
  </si>
  <si>
    <t>VIM10P</t>
  </si>
  <si>
    <t>PACK 6 VIMTO PET 100CL</t>
  </si>
  <si>
    <t>TPA35P</t>
  </si>
  <si>
    <t>PACK 12 TOP ANANAS PET 35 CL</t>
  </si>
  <si>
    <t>TPG35P</t>
  </si>
  <si>
    <t>PACK 6 TOP GRENADINE PET 35 CL</t>
  </si>
  <si>
    <t>TPO35P</t>
  </si>
  <si>
    <t>PACK 6 TOP ORANGE PET 35 CL</t>
  </si>
  <si>
    <t>TPP35P</t>
  </si>
  <si>
    <t>PACK 12 TOP PAMPLEMOUSSE PET35CL</t>
  </si>
  <si>
    <t>WCO35P</t>
  </si>
  <si>
    <t>PACK 12 WORLD COLA PET 35 CL</t>
  </si>
  <si>
    <t>YOU35P</t>
  </si>
  <si>
    <t>PACK 12 YOUZOU PET 35 CL</t>
  </si>
  <si>
    <t>DJC35P</t>
  </si>
  <si>
    <t>PACK 12 D'JINO COCKTAIL FRUITS</t>
  </si>
  <si>
    <t>ORG35P</t>
  </si>
  <si>
    <t>PACK 12 ORANGINA PET 35CL</t>
  </si>
  <si>
    <t>VIM35P</t>
  </si>
  <si>
    <t>PACK 12 VIMTO PET 35CL</t>
  </si>
  <si>
    <t>XXL35P</t>
  </si>
  <si>
    <t xml:space="preserve">PACK 12 XXL  PET 35 CL </t>
  </si>
  <si>
    <t>XXL05P</t>
  </si>
  <si>
    <t xml:space="preserve">PACK 06 XXL  PET 50 CL </t>
  </si>
  <si>
    <t>SOD60C</t>
  </si>
  <si>
    <t>CASIER SODA WATER 60 CL</t>
  </si>
  <si>
    <t>DJC60C</t>
  </si>
  <si>
    <t>CASIER D'JINO COCKTAIL 60 CL</t>
  </si>
  <si>
    <t>VIM60C</t>
  </si>
  <si>
    <t>CASIER VIMTO 60 CL</t>
  </si>
  <si>
    <t>TPT35P</t>
  </si>
  <si>
    <t>PACK 12 TOPTONIC 35 CL</t>
  </si>
  <si>
    <t>SOD35P</t>
  </si>
  <si>
    <t>PACK 12 SODA WATER 35 CL</t>
  </si>
  <si>
    <t>35 CL</t>
  </si>
  <si>
    <t>TPO10P</t>
  </si>
  <si>
    <t>PACK TOP ORANGE PET 100 CL</t>
  </si>
  <si>
    <t>100 CL</t>
  </si>
  <si>
    <t>60 CL</t>
  </si>
  <si>
    <t>P06</t>
  </si>
  <si>
    <t>P12</t>
  </si>
  <si>
    <t>PET</t>
  </si>
  <si>
    <t>MB_60</t>
  </si>
  <si>
    <t>VITALE</t>
  </si>
  <si>
    <t>TANGUI NATURELLE</t>
  </si>
  <si>
    <t>AQUABELLE</t>
  </si>
  <si>
    <t xml:space="preserve">EAUX </t>
  </si>
  <si>
    <t>VIT15P</t>
  </si>
  <si>
    <t>EAU VITALE 150 CL</t>
  </si>
  <si>
    <t>VIT10J</t>
  </si>
  <si>
    <t xml:space="preserve">BIDON EAU VITALE 10L </t>
  </si>
  <si>
    <t>VIT05P</t>
  </si>
  <si>
    <t xml:space="preserve">PACK SOURCE VITALE 50 CL </t>
  </si>
  <si>
    <t>TGI18P</t>
  </si>
  <si>
    <t>PACK SOURCE TANGUI 180 CL</t>
  </si>
  <si>
    <t>TGI15P</t>
  </si>
  <si>
    <t>PACK SOURCE TANGUI 150 CL</t>
  </si>
  <si>
    <t>TGI10P</t>
  </si>
  <si>
    <t xml:space="preserve">PACK SOURCE TANGUI 100 CL </t>
  </si>
  <si>
    <t>TGI05P</t>
  </si>
  <si>
    <t xml:space="preserve">PACK SOURCE TANGUI 50 CL </t>
  </si>
  <si>
    <t>TGI33P</t>
  </si>
  <si>
    <t xml:space="preserve">PACK SOURCE TANGUI 33 CL </t>
  </si>
  <si>
    <t>TCI10P</t>
  </si>
  <si>
    <t xml:space="preserve">PACK SOURCE TANGUI AROMATISEES 1.0L </t>
  </si>
  <si>
    <t>TANGUI CITRON</t>
  </si>
  <si>
    <t>AQB05P</t>
  </si>
  <si>
    <t>PACK EAU AQUABELLE 50 CL</t>
  </si>
  <si>
    <t>AQB15PP</t>
  </si>
  <si>
    <t>PACK EAU AQUABELLE PROMO 150 CL</t>
  </si>
  <si>
    <t>150 CL</t>
  </si>
  <si>
    <t>1000 CL</t>
  </si>
  <si>
    <t>180 CL</t>
  </si>
  <si>
    <t>J10</t>
  </si>
  <si>
    <t>BIDON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</si>
</sst>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 Narrow"/>
      <family val="2"/>
    </font>
    <font>
      <sz val="36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2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textRotation="45"/>
    </xf>
    <xf numFmtId="0" fontId="3" fillId="0" borderId="9" xfId="2" applyFont="1" applyBorder="1" applyAlignment="1">
      <alignment vertical="center"/>
    </xf>
    <xf numFmtId="0" fontId="3" fillId="0" borderId="9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 vertical="center" textRotation="45"/>
    </xf>
    <xf numFmtId="0" fontId="0" fillId="0" borderId="0" xfId="0" applyBorder="1" applyAlignment="1">
      <alignment horizontal="center" textRotation="45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4" fillId="8" borderId="0" xfId="0" applyFont="1" applyFill="1" applyBorder="1" applyAlignment="1">
      <alignment horizontal="center" vertical="center" textRotation="90"/>
    </xf>
    <xf numFmtId="0" fontId="0" fillId="0" borderId="0" xfId="0" quotePrefix="1" applyBorder="1" applyAlignment="1">
      <alignment horizontal="center" vertical="center" textRotation="45"/>
    </xf>
    <xf numFmtId="0" fontId="0" fillId="0" borderId="0" xfId="0" applyBorder="1" applyAlignment="1">
      <alignment horizontal="center" vertical="center" textRotation="45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quotePrefix="1" applyBorder="1" applyAlignment="1">
      <alignment horizontal="center" vertical="center" textRotation="45" wrapText="1"/>
    </xf>
    <xf numFmtId="0" fontId="0" fillId="0" borderId="0" xfId="0" applyBorder="1" applyAlignment="1">
      <alignment horizontal="center" vertical="center" textRotation="45" wrapText="1"/>
    </xf>
    <xf numFmtId="0" fontId="0" fillId="0" borderId="0" xfId="0" applyBorder="1" applyAlignment="1">
      <alignment horizontal="left" vertical="center" textRotation="45"/>
    </xf>
    <xf numFmtId="0" fontId="3" fillId="0" borderId="1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0" fontId="4" fillId="8" borderId="14" xfId="0" applyFont="1" applyFill="1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45"/>
    </xf>
    <xf numFmtId="0" fontId="0" fillId="0" borderId="0" xfId="0" applyBorder="1" applyAlignment="1">
      <alignment horizontal="center" vertical="center"/>
    </xf>
  </cellXfs>
  <cellStyles count="4">
    <cellStyle name="Normal" xfId="0" builtinId="0"/>
    <cellStyle name="Normal 2" xfId="2" xr:uid="{C1F8FDEB-07A9-4DC8-8898-CF4B3EFFF70D}"/>
    <cellStyle name="Normal 2 2" xfId="3" xr:uid="{24B10DE1-CF33-4954-BD61-699980AE9DD3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png"/><Relationship Id="rId13" Type="http://schemas.openxmlformats.org/officeDocument/2006/relationships/image" Target="../media/image47.png"/><Relationship Id="rId18" Type="http://schemas.openxmlformats.org/officeDocument/2006/relationships/image" Target="../media/image52.png"/><Relationship Id="rId3" Type="http://schemas.openxmlformats.org/officeDocument/2006/relationships/image" Target="../media/image37.png"/><Relationship Id="rId21" Type="http://schemas.openxmlformats.org/officeDocument/2006/relationships/image" Target="../media/image55.png"/><Relationship Id="rId7" Type="http://schemas.openxmlformats.org/officeDocument/2006/relationships/image" Target="../media/image41.png"/><Relationship Id="rId12" Type="http://schemas.openxmlformats.org/officeDocument/2006/relationships/image" Target="../media/image46.png"/><Relationship Id="rId17" Type="http://schemas.openxmlformats.org/officeDocument/2006/relationships/image" Target="../media/image51.png"/><Relationship Id="rId25" Type="http://schemas.openxmlformats.org/officeDocument/2006/relationships/image" Target="../media/image59.png"/><Relationship Id="rId2" Type="http://schemas.openxmlformats.org/officeDocument/2006/relationships/image" Target="../media/image36.png"/><Relationship Id="rId16" Type="http://schemas.openxmlformats.org/officeDocument/2006/relationships/image" Target="../media/image50.png"/><Relationship Id="rId20" Type="http://schemas.openxmlformats.org/officeDocument/2006/relationships/image" Target="../media/image54.pn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11" Type="http://schemas.openxmlformats.org/officeDocument/2006/relationships/image" Target="../media/image45.png"/><Relationship Id="rId24" Type="http://schemas.openxmlformats.org/officeDocument/2006/relationships/image" Target="../media/image58.png"/><Relationship Id="rId5" Type="http://schemas.openxmlformats.org/officeDocument/2006/relationships/image" Target="../media/image39.png"/><Relationship Id="rId15" Type="http://schemas.openxmlformats.org/officeDocument/2006/relationships/image" Target="../media/image49.png"/><Relationship Id="rId23" Type="http://schemas.openxmlformats.org/officeDocument/2006/relationships/image" Target="../media/image57.png"/><Relationship Id="rId10" Type="http://schemas.openxmlformats.org/officeDocument/2006/relationships/image" Target="../media/image44.png"/><Relationship Id="rId19" Type="http://schemas.openxmlformats.org/officeDocument/2006/relationships/image" Target="../media/image53.png"/><Relationship Id="rId4" Type="http://schemas.openxmlformats.org/officeDocument/2006/relationships/image" Target="../media/image38.png"/><Relationship Id="rId9" Type="http://schemas.openxmlformats.org/officeDocument/2006/relationships/image" Target="../media/image43.png"/><Relationship Id="rId14" Type="http://schemas.openxmlformats.org/officeDocument/2006/relationships/image" Target="../media/image48.png"/><Relationship Id="rId22" Type="http://schemas.openxmlformats.org/officeDocument/2006/relationships/image" Target="../media/image5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7.png"/><Relationship Id="rId3" Type="http://schemas.openxmlformats.org/officeDocument/2006/relationships/image" Target="../media/image62.png"/><Relationship Id="rId7" Type="http://schemas.openxmlformats.org/officeDocument/2006/relationships/image" Target="../media/image66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Relationship Id="rId6" Type="http://schemas.openxmlformats.org/officeDocument/2006/relationships/image" Target="../media/image65.png"/><Relationship Id="rId5" Type="http://schemas.openxmlformats.org/officeDocument/2006/relationships/image" Target="../media/image64.png"/><Relationship Id="rId10" Type="http://schemas.openxmlformats.org/officeDocument/2006/relationships/image" Target="../media/image69.png"/><Relationship Id="rId4" Type="http://schemas.openxmlformats.org/officeDocument/2006/relationships/image" Target="../media/image63.png"/><Relationship Id="rId9" Type="http://schemas.openxmlformats.org/officeDocument/2006/relationships/image" Target="../media/image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66676</xdr:colOff>
      <xdr:row>5</xdr:row>
      <xdr:rowOff>16612</xdr:rowOff>
    </xdr:from>
    <xdr:to>
      <xdr:col>10</xdr:col>
      <xdr:colOff>340258</xdr:colOff>
      <xdr:row>8</xdr:row>
      <xdr:rowOff>240886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A7C1519-9078-FEA6-C10A-F6CC84DB1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526" y="1064362"/>
          <a:ext cx="273582" cy="1021199"/>
        </a:xfrm>
        <a:prstGeom prst="rect">
          <a:avLst/>
        </a:prstGeom>
      </xdr:spPr>
    </xdr:pic>
    <xdr:clientData/>
  </xdr:twoCellAnchor>
  <xdr:twoCellAnchor editAs="oneCell">
    <xdr:from>
      <xdr:col>11</xdr:col>
      <xdr:colOff>64379</xdr:colOff>
      <xdr:row>5</xdr:row>
      <xdr:rowOff>180799</xdr:rowOff>
    </xdr:from>
    <xdr:to>
      <xdr:col>11</xdr:col>
      <xdr:colOff>292100</xdr:colOff>
      <xdr:row>8</xdr:row>
      <xdr:rowOff>246461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EB1A6F3-EBA3-BC52-F858-9DDF4CFC4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5954" y="1228549"/>
          <a:ext cx="230896" cy="865762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6</xdr:row>
      <xdr:rowOff>155044</xdr:rowOff>
    </xdr:from>
    <xdr:to>
      <xdr:col>12</xdr:col>
      <xdr:colOff>306854</xdr:colOff>
      <xdr:row>8</xdr:row>
      <xdr:rowOff>246462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9D738AA-349A-37D7-15B3-579D9A491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91650" y="1469494"/>
          <a:ext cx="173504" cy="624818"/>
        </a:xfrm>
        <a:prstGeom prst="rect">
          <a:avLst/>
        </a:prstGeom>
      </xdr:spPr>
    </xdr:pic>
    <xdr:clientData/>
  </xdr:twoCellAnchor>
  <xdr:twoCellAnchor editAs="oneCell">
    <xdr:from>
      <xdr:col>13</xdr:col>
      <xdr:colOff>8754</xdr:colOff>
      <xdr:row>6</xdr:row>
      <xdr:rowOff>76200</xdr:rowOff>
    </xdr:from>
    <xdr:to>
      <xdr:col>13</xdr:col>
      <xdr:colOff>361470</xdr:colOff>
      <xdr:row>9</xdr:row>
      <xdr:rowOff>25840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2ED13A5B-4375-3774-0915-CE38D13B2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33779" y="1390650"/>
          <a:ext cx="352716" cy="752915"/>
        </a:xfrm>
        <a:prstGeom prst="rect">
          <a:avLst/>
        </a:prstGeom>
      </xdr:spPr>
    </xdr:pic>
    <xdr:clientData/>
  </xdr:twoCellAnchor>
  <xdr:twoCellAnchor editAs="oneCell">
    <xdr:from>
      <xdr:col>10</xdr:col>
      <xdr:colOff>113036</xdr:colOff>
      <xdr:row>10</xdr:row>
      <xdr:rowOff>0</xdr:rowOff>
    </xdr:from>
    <xdr:to>
      <xdr:col>10</xdr:col>
      <xdr:colOff>399569</xdr:colOff>
      <xdr:row>14</xdr:row>
      <xdr:rowOff>10645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1E7A3C5A-2111-C85F-6651-80F87476D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37886" y="2381250"/>
          <a:ext cx="286533" cy="1074270"/>
        </a:xfrm>
        <a:prstGeom prst="rect">
          <a:avLst/>
        </a:prstGeom>
      </xdr:spPr>
    </xdr:pic>
    <xdr:clientData/>
  </xdr:twoCellAnchor>
  <xdr:twoCellAnchor editAs="oneCell">
    <xdr:from>
      <xdr:col>11</xdr:col>
      <xdr:colOff>82550</xdr:colOff>
      <xdr:row>10</xdr:row>
      <xdr:rowOff>142874</xdr:rowOff>
    </xdr:from>
    <xdr:to>
      <xdr:col>11</xdr:col>
      <xdr:colOff>312458</xdr:colOff>
      <xdr:row>13</xdr:row>
      <xdr:rowOff>263737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C85AF1E2-79BC-B37E-EDA1-4C70E7DB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74125" y="2524124"/>
          <a:ext cx="233083" cy="920963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11</xdr:row>
      <xdr:rowOff>9525</xdr:rowOff>
    </xdr:from>
    <xdr:to>
      <xdr:col>12</xdr:col>
      <xdr:colOff>302278</xdr:colOff>
      <xdr:row>13</xdr:row>
      <xdr:rowOff>265499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5E74E99E-918E-6F3D-54CE-AF54CF5D0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44025" y="2657475"/>
          <a:ext cx="216553" cy="789374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10</xdr:row>
      <xdr:rowOff>238125</xdr:rowOff>
    </xdr:from>
    <xdr:to>
      <xdr:col>14</xdr:col>
      <xdr:colOff>2201</xdr:colOff>
      <xdr:row>14</xdr:row>
      <xdr:rowOff>58243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D902E117-B30E-BF28-143A-89AF3F441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15500" y="2619375"/>
          <a:ext cx="478451" cy="886918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15</xdr:row>
      <xdr:rowOff>46847</xdr:rowOff>
    </xdr:from>
    <xdr:to>
      <xdr:col>10</xdr:col>
      <xdr:colOff>361950</xdr:colOff>
      <xdr:row>17</xdr:row>
      <xdr:rowOff>335255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B4F569A-CEEF-6A29-D0B3-48E7736F3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10575" y="3761597"/>
          <a:ext cx="276225" cy="990083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215229</xdr:rowOff>
    </xdr:from>
    <xdr:to>
      <xdr:col>12</xdr:col>
      <xdr:colOff>330200</xdr:colOff>
      <xdr:row>17</xdr:row>
      <xdr:rowOff>340697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4C99D94-229D-C296-6635-F0F3FB01E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34500" y="3929979"/>
          <a:ext cx="257175" cy="830318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18</xdr:row>
      <xdr:rowOff>171450</xdr:rowOff>
    </xdr:from>
    <xdr:to>
      <xdr:col>10</xdr:col>
      <xdr:colOff>344466</xdr:colOff>
      <xdr:row>21</xdr:row>
      <xdr:rowOff>10014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FB859F9C-56D9-AAFC-1FED-2CE5026EE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401050" y="4943475"/>
          <a:ext cx="268266" cy="1000614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47626</xdr:colOff>
      <xdr:row>19</xdr:row>
      <xdr:rowOff>19051</xdr:rowOff>
    </xdr:from>
    <xdr:to>
      <xdr:col>12</xdr:col>
      <xdr:colOff>373845</xdr:colOff>
      <xdr:row>20</xdr:row>
      <xdr:rowOff>419100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29A31F75-B329-2B03-FB1A-D2FDA4C66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305926" y="5057776"/>
          <a:ext cx="326219" cy="847724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21</xdr:row>
      <xdr:rowOff>247650</xdr:rowOff>
    </xdr:from>
    <xdr:to>
      <xdr:col>10</xdr:col>
      <xdr:colOff>368455</xdr:colOff>
      <xdr:row>25</xdr:row>
      <xdr:rowOff>0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6CC2A8F9-A34D-CD47-4B83-5AB006419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01050" y="6181725"/>
          <a:ext cx="295430" cy="1076325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85725</xdr:colOff>
      <xdr:row>22</xdr:row>
      <xdr:rowOff>133350</xdr:rowOff>
    </xdr:from>
    <xdr:to>
      <xdr:col>11</xdr:col>
      <xdr:colOff>332508</xdr:colOff>
      <xdr:row>24</xdr:row>
      <xdr:rowOff>330533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D4451FAC-2963-BC45-6E7D-0B4C5AE93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877300" y="6334125"/>
          <a:ext cx="249958" cy="905208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22</xdr:row>
      <xdr:rowOff>171450</xdr:rowOff>
    </xdr:from>
    <xdr:to>
      <xdr:col>12</xdr:col>
      <xdr:colOff>380266</xdr:colOff>
      <xdr:row>24</xdr:row>
      <xdr:rowOff>344500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21B131B2-445F-1F0E-2EB1-89F0DAD7F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315450" y="6372225"/>
          <a:ext cx="323116" cy="87790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26</xdr:row>
      <xdr:rowOff>123825</xdr:rowOff>
    </xdr:from>
    <xdr:to>
      <xdr:col>10</xdr:col>
      <xdr:colOff>330642</xdr:colOff>
      <xdr:row>28</xdr:row>
      <xdr:rowOff>339817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CBED2853-0DCE-6228-C154-B2F56B680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420100" y="7648575"/>
          <a:ext cx="232217" cy="920842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26</xdr:row>
      <xdr:rowOff>342900</xdr:rowOff>
    </xdr:from>
    <xdr:to>
      <xdr:col>11</xdr:col>
      <xdr:colOff>305728</xdr:colOff>
      <xdr:row>29</xdr:row>
      <xdr:rowOff>19182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2B8826BB-28EF-6BE4-2FD3-2E2B31A55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886826" y="7867650"/>
          <a:ext cx="210477" cy="733557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26</xdr:row>
      <xdr:rowOff>209550</xdr:rowOff>
    </xdr:from>
    <xdr:to>
      <xdr:col>12</xdr:col>
      <xdr:colOff>364677</xdr:colOff>
      <xdr:row>28</xdr:row>
      <xdr:rowOff>333375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9490C876-D259-189C-BE5A-D24C4F395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324975" y="7734300"/>
          <a:ext cx="298002" cy="825500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30</xdr:row>
      <xdr:rowOff>47625</xdr:rowOff>
    </xdr:from>
    <xdr:to>
      <xdr:col>10</xdr:col>
      <xdr:colOff>352425</xdr:colOff>
      <xdr:row>32</xdr:row>
      <xdr:rowOff>333791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ED45C38F-6ED2-8FD2-D101-5AB22DF74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401050" y="8896350"/>
          <a:ext cx="273050" cy="987841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30</xdr:row>
      <xdr:rowOff>190500</xdr:rowOff>
    </xdr:from>
    <xdr:to>
      <xdr:col>12</xdr:col>
      <xdr:colOff>372654</xdr:colOff>
      <xdr:row>32</xdr:row>
      <xdr:rowOff>339725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CEC040F3-0707-274E-148B-02698EBC2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315450" y="9039225"/>
          <a:ext cx="318679" cy="854075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133350</xdr:colOff>
      <xdr:row>34</xdr:row>
      <xdr:rowOff>38100</xdr:rowOff>
    </xdr:from>
    <xdr:to>
      <xdr:col>10</xdr:col>
      <xdr:colOff>372499</xdr:colOff>
      <xdr:row>36</xdr:row>
      <xdr:rowOff>333214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E657D84C-AEE2-9281-E134-F7609D3C8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458200" y="10210800"/>
          <a:ext cx="235974" cy="1003139"/>
        </a:xfrm>
        <a:prstGeom prst="rect">
          <a:avLst/>
        </a:prstGeom>
      </xdr:spPr>
    </xdr:pic>
    <xdr:clientData/>
  </xdr:twoCellAnchor>
  <xdr:twoCellAnchor editAs="oneCell">
    <xdr:from>
      <xdr:col>11</xdr:col>
      <xdr:colOff>361950</xdr:colOff>
      <xdr:row>34</xdr:row>
      <xdr:rowOff>152401</xdr:rowOff>
    </xdr:from>
    <xdr:to>
      <xdr:col>13</xdr:col>
      <xdr:colOff>87413</xdr:colOff>
      <xdr:row>37</xdr:row>
      <xdr:rowOff>6351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C331E436-8F72-C820-A327-95EB01459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153525" y="10325101"/>
          <a:ext cx="655738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59999</xdr:colOff>
      <xdr:row>37</xdr:row>
      <xdr:rowOff>200025</xdr:rowOff>
    </xdr:from>
    <xdr:to>
      <xdr:col>10</xdr:col>
      <xdr:colOff>325942</xdr:colOff>
      <xdr:row>39</xdr:row>
      <xdr:rowOff>428529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36AC6FF9-3F68-3029-D0ED-9101652FD6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9339"/>
        <a:stretch/>
      </xdr:blipFill>
      <xdr:spPr>
        <a:xfrm>
          <a:off x="8384849" y="11430000"/>
          <a:ext cx="265943" cy="94605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123825</xdr:rowOff>
    </xdr:from>
    <xdr:to>
      <xdr:col>13</xdr:col>
      <xdr:colOff>26060</xdr:colOff>
      <xdr:row>40</xdr:row>
      <xdr:rowOff>44450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025243D4-6FD8-DED4-B4F3-1E27E77E6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258300" y="11353800"/>
          <a:ext cx="495960" cy="108585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95251</xdr:colOff>
      <xdr:row>41</xdr:row>
      <xdr:rowOff>76200</xdr:rowOff>
    </xdr:from>
    <xdr:to>
      <xdr:col>10</xdr:col>
      <xdr:colOff>342283</xdr:colOff>
      <xdr:row>41</xdr:row>
      <xdr:rowOff>960330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BC7F0C82-A983-36DA-A04A-6FD4F9561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420101" y="12734925"/>
          <a:ext cx="247032" cy="887305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43</xdr:row>
      <xdr:rowOff>47500</xdr:rowOff>
    </xdr:from>
    <xdr:to>
      <xdr:col>10</xdr:col>
      <xdr:colOff>330200</xdr:colOff>
      <xdr:row>44</xdr:row>
      <xdr:rowOff>440897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125936A4-4416-F4E6-8256-91A8AC36A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448675" y="13954000"/>
          <a:ext cx="209550" cy="841072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43</xdr:row>
      <xdr:rowOff>95250</xdr:rowOff>
    </xdr:from>
    <xdr:to>
      <xdr:col>12</xdr:col>
      <xdr:colOff>370262</xdr:colOff>
      <xdr:row>44</xdr:row>
      <xdr:rowOff>438150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179BB5A0-4421-7E25-2337-35B4FC3F9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334500" y="14001750"/>
          <a:ext cx="297237" cy="790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133319</xdr:colOff>
      <xdr:row>5</xdr:row>
      <xdr:rowOff>123825</xdr:rowOff>
    </xdr:from>
    <xdr:to>
      <xdr:col>11</xdr:col>
      <xdr:colOff>336442</xdr:colOff>
      <xdr:row>7</xdr:row>
      <xdr:rowOff>237564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1A4B7E01-B6EB-0176-ECCE-2B3960642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169" y="1171575"/>
          <a:ext cx="199948" cy="745564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152401</xdr:colOff>
      <xdr:row>5</xdr:row>
      <xdr:rowOff>28574</xdr:rowOff>
    </xdr:from>
    <xdr:to>
      <xdr:col>10</xdr:col>
      <xdr:colOff>428625</xdr:colOff>
      <xdr:row>7</xdr:row>
      <xdr:rowOff>305119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FC7F59D5-383B-4073-DB66-00208AED30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2353" t="5939" r="-3"/>
        <a:stretch/>
      </xdr:blipFill>
      <xdr:spPr>
        <a:xfrm>
          <a:off x="9153526" y="1076324"/>
          <a:ext cx="273049" cy="90519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5</xdr:row>
      <xdr:rowOff>228601</xdr:rowOff>
    </xdr:from>
    <xdr:to>
      <xdr:col>12</xdr:col>
      <xdr:colOff>354954</xdr:colOff>
      <xdr:row>7</xdr:row>
      <xdr:rowOff>228601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DEB5AB71-4403-4DC7-B6A8-B5BD2F387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29825" y="1276351"/>
          <a:ext cx="256529" cy="628650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85726</xdr:colOff>
      <xdr:row>9</xdr:row>
      <xdr:rowOff>15875</xdr:rowOff>
    </xdr:from>
    <xdr:to>
      <xdr:col>10</xdr:col>
      <xdr:colOff>383881</xdr:colOff>
      <xdr:row>11</xdr:row>
      <xdr:rowOff>15875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C3B86C14-DD55-E5FF-B4F2-A8CC2B5DA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86851" y="2273300"/>
          <a:ext cx="298155" cy="895350"/>
        </a:xfrm>
        <a:prstGeom prst="rect">
          <a:avLst/>
        </a:prstGeom>
      </xdr:spPr>
    </xdr:pic>
    <xdr:clientData/>
  </xdr:twoCellAnchor>
  <xdr:twoCellAnchor editAs="oneCell">
    <xdr:from>
      <xdr:col>12</xdr:col>
      <xdr:colOff>138984</xdr:colOff>
      <xdr:row>9</xdr:row>
      <xdr:rowOff>85725</xdr:rowOff>
    </xdr:from>
    <xdr:to>
      <xdr:col>12</xdr:col>
      <xdr:colOff>351653</xdr:colOff>
      <xdr:row>10</xdr:row>
      <xdr:rowOff>440897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DEE27238-BE58-189A-BF56-155824B01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73559" y="2343150"/>
          <a:ext cx="215844" cy="802847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12</xdr:row>
      <xdr:rowOff>104775</xdr:rowOff>
    </xdr:from>
    <xdr:to>
      <xdr:col>12</xdr:col>
      <xdr:colOff>391204</xdr:colOff>
      <xdr:row>13</xdr:row>
      <xdr:rowOff>415925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62785EA4-28A9-57EF-2C1B-E9EFB01FFD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51001"/>
        <a:stretch/>
      </xdr:blipFill>
      <xdr:spPr>
        <a:xfrm>
          <a:off x="10010775" y="3524250"/>
          <a:ext cx="311829" cy="75882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104776</xdr:colOff>
      <xdr:row>15</xdr:row>
      <xdr:rowOff>85725</xdr:rowOff>
    </xdr:from>
    <xdr:to>
      <xdr:col>12</xdr:col>
      <xdr:colOff>417443</xdr:colOff>
      <xdr:row>16</xdr:row>
      <xdr:rowOff>377825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7A7369C9-A5F9-F4AC-B8EC-DDDA6B73EC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9583"/>
        <a:stretch/>
      </xdr:blipFill>
      <xdr:spPr>
        <a:xfrm>
          <a:off x="10039351" y="4667250"/>
          <a:ext cx="312667" cy="739775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18</xdr:row>
      <xdr:rowOff>9525</xdr:rowOff>
    </xdr:from>
    <xdr:to>
      <xdr:col>11</xdr:col>
      <xdr:colOff>358775</xdr:colOff>
      <xdr:row>18</xdr:row>
      <xdr:rowOff>753526</xdr:rowOff>
    </xdr:to>
    <xdr:pic>
      <xdr:nvPicPr>
        <xdr:cNvPr id="37" name="Image 36">
          <a:extLst>
            <a:ext uri="{FF2B5EF4-FFF2-40B4-BE49-F238E27FC236}">
              <a16:creationId xmlns:a16="http://schemas.microsoft.com/office/drawing/2014/main" id="{68EF6FD0-8B05-E901-1699-732C2956F4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7751" t="2857" r="19135" b="3942"/>
        <a:stretch/>
      </xdr:blipFill>
      <xdr:spPr>
        <a:xfrm>
          <a:off x="9620250" y="5753100"/>
          <a:ext cx="206375" cy="744001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133349</xdr:colOff>
      <xdr:row>12</xdr:row>
      <xdr:rowOff>38101</xdr:rowOff>
    </xdr:from>
    <xdr:to>
      <xdr:col>10</xdr:col>
      <xdr:colOff>368300</xdr:colOff>
      <xdr:row>13</xdr:row>
      <xdr:rowOff>421980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6723C361-3B7C-3019-FCA4-01E1D987CE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52460" t="3690" r="27831" b="3633"/>
        <a:stretch/>
      </xdr:blipFill>
      <xdr:spPr>
        <a:xfrm>
          <a:off x="9134474" y="3457576"/>
          <a:ext cx="234951" cy="831554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15</xdr:row>
      <xdr:rowOff>25401</xdr:rowOff>
    </xdr:from>
    <xdr:to>
      <xdr:col>10</xdr:col>
      <xdr:colOff>339726</xdr:colOff>
      <xdr:row>16</xdr:row>
      <xdr:rowOff>435722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F1DC0610-CC0B-1489-3977-5831F7A1A7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27377" t="3076" r="53824" b="4044"/>
        <a:stretch/>
      </xdr:blipFill>
      <xdr:spPr>
        <a:xfrm>
          <a:off x="9115425" y="4606926"/>
          <a:ext cx="225426" cy="857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123825</xdr:colOff>
      <xdr:row>5</xdr:row>
      <xdr:rowOff>38100</xdr:rowOff>
    </xdr:from>
    <xdr:to>
      <xdr:col>11</xdr:col>
      <xdr:colOff>419100</xdr:colOff>
      <xdr:row>7</xdr:row>
      <xdr:rowOff>370554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2E963829-4A5A-F7C5-C2C6-0696AE6FE9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910" r="48142"/>
        <a:stretch/>
      </xdr:blipFill>
      <xdr:spPr>
        <a:xfrm>
          <a:off x="8896350" y="1085850"/>
          <a:ext cx="295275" cy="1094454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104775</xdr:colOff>
      <xdr:row>9</xdr:row>
      <xdr:rowOff>9525</xdr:rowOff>
    </xdr:from>
    <xdr:to>
      <xdr:col>11</xdr:col>
      <xdr:colOff>381001</xdr:colOff>
      <xdr:row>11</xdr:row>
      <xdr:rowOff>332454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D565125D-FD58-5C25-12B2-07423D63E3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2125" r="25572"/>
        <a:stretch/>
      </xdr:blipFill>
      <xdr:spPr>
        <a:xfrm>
          <a:off x="8877300" y="2466975"/>
          <a:ext cx="276226" cy="1084929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13</xdr:row>
      <xdr:rowOff>25400</xdr:rowOff>
    </xdr:from>
    <xdr:to>
      <xdr:col>11</xdr:col>
      <xdr:colOff>390525</xdr:colOff>
      <xdr:row>15</xdr:row>
      <xdr:rowOff>354679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52018FF4-5326-29B5-A650-A035A274A0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2865"/>
        <a:stretch/>
      </xdr:blipFill>
      <xdr:spPr>
        <a:xfrm>
          <a:off x="8829675" y="3892550"/>
          <a:ext cx="330200" cy="1088104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17</xdr:row>
      <xdr:rowOff>180975</xdr:rowOff>
    </xdr:from>
    <xdr:to>
      <xdr:col>11</xdr:col>
      <xdr:colOff>364977</xdr:colOff>
      <xdr:row>19</xdr:row>
      <xdr:rowOff>383254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4BF98243-F601-F797-54F6-8F708E80A2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6754"/>
        <a:stretch/>
      </xdr:blipFill>
      <xdr:spPr>
        <a:xfrm>
          <a:off x="8848725" y="5457825"/>
          <a:ext cx="288777" cy="1097629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9</xdr:row>
      <xdr:rowOff>152400</xdr:rowOff>
    </xdr:from>
    <xdr:to>
      <xdr:col>10</xdr:col>
      <xdr:colOff>411763</xdr:colOff>
      <xdr:row>11</xdr:row>
      <xdr:rowOff>335362</xdr:rowOff>
    </xdr:to>
    <xdr:pic>
      <xdr:nvPicPr>
        <xdr:cNvPr id="37" name="Image 36">
          <a:extLst>
            <a:ext uri="{FF2B5EF4-FFF2-40B4-BE49-F238E27FC236}">
              <a16:creationId xmlns:a16="http://schemas.microsoft.com/office/drawing/2014/main" id="{FEB71F4F-CFEF-A45A-FE4E-94E6749F3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0" y="2609850"/>
          <a:ext cx="332388" cy="941787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13</xdr:row>
      <xdr:rowOff>180975</xdr:rowOff>
    </xdr:from>
    <xdr:to>
      <xdr:col>10</xdr:col>
      <xdr:colOff>392459</xdr:colOff>
      <xdr:row>15</xdr:row>
      <xdr:rowOff>379051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BF1FE6AA-1F54-B6F5-4BFC-EA08983AB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2950" y="4048125"/>
          <a:ext cx="332134" cy="960076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17</xdr:row>
      <xdr:rowOff>304800</xdr:rowOff>
    </xdr:from>
    <xdr:to>
      <xdr:col>10</xdr:col>
      <xdr:colOff>380266</xdr:colOff>
      <xdr:row>19</xdr:row>
      <xdr:rowOff>354412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2C136E93-F94F-11DE-C21A-9CD029B36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62950" y="5581650"/>
          <a:ext cx="323116" cy="941787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5</xdr:row>
      <xdr:rowOff>152400</xdr:rowOff>
    </xdr:from>
    <xdr:to>
      <xdr:col>10</xdr:col>
      <xdr:colOff>418113</xdr:colOff>
      <xdr:row>7</xdr:row>
      <xdr:rowOff>353651</xdr:rowOff>
    </xdr:to>
    <xdr:pic>
      <xdr:nvPicPr>
        <xdr:cNvPr id="40" name="Image 39">
          <a:extLst>
            <a:ext uri="{FF2B5EF4-FFF2-40B4-BE49-F238E27FC236}">
              <a16:creationId xmlns:a16="http://schemas.microsoft.com/office/drawing/2014/main" id="{BE1C5DB8-1F65-2192-54DF-3D24C207F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91525" y="1200150"/>
          <a:ext cx="332388" cy="960076"/>
        </a:xfrm>
        <a:prstGeom prst="rect">
          <a:avLst/>
        </a:prstGeom>
      </xdr:spPr>
    </xdr:pic>
    <xdr:clientData/>
  </xdr:twoCellAnchor>
  <xdr:twoCellAnchor editAs="oneCell">
    <xdr:from>
      <xdr:col>10</xdr:col>
      <xdr:colOff>128920</xdr:colOff>
      <xdr:row>44</xdr:row>
      <xdr:rowOff>19050</xdr:rowOff>
    </xdr:from>
    <xdr:to>
      <xdr:col>10</xdr:col>
      <xdr:colOff>349397</xdr:colOff>
      <xdr:row>45</xdr:row>
      <xdr:rowOff>426797</xdr:rowOff>
    </xdr:to>
    <xdr:pic>
      <xdr:nvPicPr>
        <xdr:cNvPr id="41" name="Image 40">
          <a:extLst>
            <a:ext uri="{FF2B5EF4-FFF2-40B4-BE49-F238E27FC236}">
              <a16:creationId xmlns:a16="http://schemas.microsoft.com/office/drawing/2014/main" id="{044367DC-1014-60EC-252C-217FDF187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34720" y="15582900"/>
          <a:ext cx="223652" cy="858597"/>
        </a:xfrm>
        <a:prstGeom prst="rect">
          <a:avLst/>
        </a:prstGeom>
      </xdr:spPr>
    </xdr:pic>
    <xdr:clientData/>
  </xdr:twoCellAnchor>
  <xdr:twoCellAnchor editAs="oneCell">
    <xdr:from>
      <xdr:col>10</xdr:col>
      <xdr:colOff>82550</xdr:colOff>
      <xdr:row>41</xdr:row>
      <xdr:rowOff>63500</xdr:rowOff>
    </xdr:from>
    <xdr:to>
      <xdr:col>10</xdr:col>
      <xdr:colOff>333375</xdr:colOff>
      <xdr:row>42</xdr:row>
      <xdr:rowOff>535304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5B4863A4-744E-872D-83A2-E330B1C9A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88350" y="14198600"/>
          <a:ext cx="250825" cy="105282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12</xdr:col>
      <xdr:colOff>0</xdr:colOff>
      <xdr:row>27</xdr:row>
      <xdr:rowOff>349008</xdr:rowOff>
    </xdr:to>
    <xdr:pic>
      <xdr:nvPicPr>
        <xdr:cNvPr id="43" name="Image 42">
          <a:extLst>
            <a:ext uri="{FF2B5EF4-FFF2-40B4-BE49-F238E27FC236}">
              <a16:creationId xmlns:a16="http://schemas.microsoft.com/office/drawing/2014/main" id="{78C8BBEC-B94E-E9B6-6740-EFECF5FCD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72525" y="8296275"/>
          <a:ext cx="466725" cy="1111008"/>
        </a:xfrm>
        <a:prstGeom prst="rect">
          <a:avLst/>
        </a:prstGeom>
      </xdr:spPr>
    </xdr:pic>
    <xdr:clientData/>
  </xdr:twoCellAnchor>
  <xdr:twoCellAnchor editAs="oneCell">
    <xdr:from>
      <xdr:col>12</xdr:col>
      <xdr:colOff>123825</xdr:colOff>
      <xdr:row>25</xdr:row>
      <xdr:rowOff>266700</xdr:rowOff>
    </xdr:from>
    <xdr:to>
      <xdr:col>12</xdr:col>
      <xdr:colOff>410362</xdr:colOff>
      <xdr:row>27</xdr:row>
      <xdr:rowOff>303345</xdr:rowOff>
    </xdr:to>
    <xdr:pic>
      <xdr:nvPicPr>
        <xdr:cNvPr id="44" name="Image 43">
          <a:extLst>
            <a:ext uri="{FF2B5EF4-FFF2-40B4-BE49-F238E27FC236}">
              <a16:creationId xmlns:a16="http://schemas.microsoft.com/office/drawing/2014/main" id="{D3BB7BE2-180C-30D3-B475-40B4ECE8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63075" y="8562975"/>
          <a:ext cx="286537" cy="79864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219075</xdr:rowOff>
    </xdr:from>
    <xdr:to>
      <xdr:col>11</xdr:col>
      <xdr:colOff>2506</xdr:colOff>
      <xdr:row>27</xdr:row>
      <xdr:rowOff>301625</xdr:rowOff>
    </xdr:to>
    <xdr:pic>
      <xdr:nvPicPr>
        <xdr:cNvPr id="45" name="Image 44">
          <a:extLst>
            <a:ext uri="{FF2B5EF4-FFF2-40B4-BE49-F238E27FC236}">
              <a16:creationId xmlns:a16="http://schemas.microsoft.com/office/drawing/2014/main" id="{6612CCA7-9FDE-5A11-0519-386BECAC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05800" y="8248650"/>
          <a:ext cx="469231" cy="1111250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29</xdr:row>
      <xdr:rowOff>76200</xdr:rowOff>
    </xdr:from>
    <xdr:to>
      <xdr:col>10</xdr:col>
      <xdr:colOff>341754</xdr:colOff>
      <xdr:row>31</xdr:row>
      <xdr:rowOff>292100</xdr:rowOff>
    </xdr:to>
    <xdr:pic>
      <xdr:nvPicPr>
        <xdr:cNvPr id="46" name="Image 45">
          <a:extLst>
            <a:ext uri="{FF2B5EF4-FFF2-40B4-BE49-F238E27FC236}">
              <a16:creationId xmlns:a16="http://schemas.microsoft.com/office/drawing/2014/main" id="{3391236F-977A-B9A8-A457-F81EEDB4B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391525" y="9782175"/>
          <a:ext cx="256029" cy="97790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29</xdr:row>
      <xdr:rowOff>66676</xdr:rowOff>
    </xdr:from>
    <xdr:to>
      <xdr:col>11</xdr:col>
      <xdr:colOff>400467</xdr:colOff>
      <xdr:row>31</xdr:row>
      <xdr:rowOff>314326</xdr:rowOff>
    </xdr:to>
    <xdr:pic>
      <xdr:nvPicPr>
        <xdr:cNvPr id="47" name="Image 46">
          <a:extLst>
            <a:ext uri="{FF2B5EF4-FFF2-40B4-BE49-F238E27FC236}">
              <a16:creationId xmlns:a16="http://schemas.microsoft.com/office/drawing/2014/main" id="{2A2D03B6-5602-9764-651E-4725BC2EB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867775" y="9772651"/>
          <a:ext cx="305217" cy="1009650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29</xdr:row>
      <xdr:rowOff>333376</xdr:rowOff>
    </xdr:from>
    <xdr:to>
      <xdr:col>12</xdr:col>
      <xdr:colOff>362937</xdr:colOff>
      <xdr:row>31</xdr:row>
      <xdr:rowOff>295276</xdr:rowOff>
    </xdr:to>
    <xdr:pic>
      <xdr:nvPicPr>
        <xdr:cNvPr id="48" name="Image 47">
          <a:extLst>
            <a:ext uri="{FF2B5EF4-FFF2-40B4-BE49-F238E27FC236}">
              <a16:creationId xmlns:a16="http://schemas.microsoft.com/office/drawing/2014/main" id="{D155E358-B023-717A-1628-07ACE7C19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372600" y="10039351"/>
          <a:ext cx="229587" cy="723900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21</xdr:row>
      <xdr:rowOff>38100</xdr:rowOff>
    </xdr:from>
    <xdr:to>
      <xdr:col>11</xdr:col>
      <xdr:colOff>402677</xdr:colOff>
      <xdr:row>23</xdr:row>
      <xdr:rowOff>368300</xdr:rowOff>
    </xdr:to>
    <xdr:pic>
      <xdr:nvPicPr>
        <xdr:cNvPr id="49" name="Image 48">
          <a:extLst>
            <a:ext uri="{FF2B5EF4-FFF2-40B4-BE49-F238E27FC236}">
              <a16:creationId xmlns:a16="http://schemas.microsoft.com/office/drawing/2014/main" id="{8B9901F4-2C27-37B0-6CD5-6CBF2DE38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839200" y="6924675"/>
          <a:ext cx="336002" cy="1092200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21</xdr:row>
      <xdr:rowOff>0</xdr:rowOff>
    </xdr:from>
    <xdr:to>
      <xdr:col>10</xdr:col>
      <xdr:colOff>400330</xdr:colOff>
      <xdr:row>24</xdr:row>
      <xdr:rowOff>58016</xdr:rowOff>
    </xdr:to>
    <xdr:pic>
      <xdr:nvPicPr>
        <xdr:cNvPr id="50" name="Image 49">
          <a:extLst>
            <a:ext uri="{FF2B5EF4-FFF2-40B4-BE49-F238E27FC236}">
              <a16:creationId xmlns:a16="http://schemas.microsoft.com/office/drawing/2014/main" id="{94C988ED-8A5F-0939-3B62-2856928DE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410575" y="6886575"/>
          <a:ext cx="295555" cy="1201016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104776</xdr:colOff>
      <xdr:row>22</xdr:row>
      <xdr:rowOff>0</xdr:rowOff>
    </xdr:from>
    <xdr:to>
      <xdr:col>12</xdr:col>
      <xdr:colOff>352426</xdr:colOff>
      <xdr:row>23</xdr:row>
      <xdr:rowOff>354103</xdr:rowOff>
    </xdr:to>
    <xdr:pic>
      <xdr:nvPicPr>
        <xdr:cNvPr id="51" name="Image 50">
          <a:extLst>
            <a:ext uri="{FF2B5EF4-FFF2-40B4-BE49-F238E27FC236}">
              <a16:creationId xmlns:a16="http://schemas.microsoft.com/office/drawing/2014/main" id="{8F282EB5-7676-147F-C22A-DEFC7E70F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344026" y="7267575"/>
          <a:ext cx="247650" cy="735103"/>
        </a:xfrm>
        <a:prstGeom prst="rect">
          <a:avLst/>
        </a:prstGeom>
      </xdr:spPr>
    </xdr:pic>
    <xdr:clientData/>
  </xdr:twoCellAnchor>
  <xdr:twoCellAnchor editAs="oneCell">
    <xdr:from>
      <xdr:col>10</xdr:col>
      <xdr:colOff>149225</xdr:colOff>
      <xdr:row>33</xdr:row>
      <xdr:rowOff>209550</xdr:rowOff>
    </xdr:from>
    <xdr:to>
      <xdr:col>10</xdr:col>
      <xdr:colOff>380893</xdr:colOff>
      <xdr:row>35</xdr:row>
      <xdr:rowOff>334468</xdr:rowOff>
    </xdr:to>
    <xdr:pic>
      <xdr:nvPicPr>
        <xdr:cNvPr id="52" name="Image 51">
          <a:extLst>
            <a:ext uri="{FF2B5EF4-FFF2-40B4-BE49-F238E27FC236}">
              <a16:creationId xmlns:a16="http://schemas.microsoft.com/office/drawing/2014/main" id="{D1A47622-6362-E833-C946-68F0110B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455025" y="11325225"/>
          <a:ext cx="231668" cy="886918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33</xdr:row>
      <xdr:rowOff>219075</xdr:rowOff>
    </xdr:from>
    <xdr:to>
      <xdr:col>11</xdr:col>
      <xdr:colOff>428625</xdr:colOff>
      <xdr:row>35</xdr:row>
      <xdr:rowOff>353265</xdr:rowOff>
    </xdr:to>
    <xdr:pic>
      <xdr:nvPicPr>
        <xdr:cNvPr id="54" name="Image 53">
          <a:extLst>
            <a:ext uri="{FF2B5EF4-FFF2-40B4-BE49-F238E27FC236}">
              <a16:creationId xmlns:a16="http://schemas.microsoft.com/office/drawing/2014/main" id="{53E097A0-C3AB-A8A5-361E-9A901C2811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23194" r="19465"/>
        <a:stretch/>
      </xdr:blipFill>
      <xdr:spPr>
        <a:xfrm>
          <a:off x="8912225" y="11334750"/>
          <a:ext cx="288925" cy="896190"/>
        </a:xfrm>
        <a:prstGeom prst="rect">
          <a:avLst/>
        </a:prstGeom>
      </xdr:spPr>
    </xdr:pic>
    <xdr:clientData/>
  </xdr:twoCellAnchor>
  <xdr:twoCellAnchor editAs="oneCell">
    <xdr:from>
      <xdr:col>12</xdr:col>
      <xdr:colOff>101600</xdr:colOff>
      <xdr:row>34</xdr:row>
      <xdr:rowOff>47625</xdr:rowOff>
    </xdr:from>
    <xdr:to>
      <xdr:col>12</xdr:col>
      <xdr:colOff>303039</xdr:colOff>
      <xdr:row>35</xdr:row>
      <xdr:rowOff>312857</xdr:rowOff>
    </xdr:to>
    <xdr:pic>
      <xdr:nvPicPr>
        <xdr:cNvPr id="55" name="Image 54">
          <a:extLst>
            <a:ext uri="{FF2B5EF4-FFF2-40B4-BE49-F238E27FC236}">
              <a16:creationId xmlns:a16="http://schemas.microsoft.com/office/drawing/2014/main" id="{EEB10C63-9451-27F4-07AB-BC8ED5CBB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340850" y="11544300"/>
          <a:ext cx="201439" cy="646232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37</xdr:row>
      <xdr:rowOff>323850</xdr:rowOff>
    </xdr:from>
    <xdr:to>
      <xdr:col>10</xdr:col>
      <xdr:colOff>389284</xdr:colOff>
      <xdr:row>39</xdr:row>
      <xdr:rowOff>361269</xdr:rowOff>
    </xdr:to>
    <xdr:pic>
      <xdr:nvPicPr>
        <xdr:cNvPr id="56" name="Image 55">
          <a:extLst>
            <a:ext uri="{FF2B5EF4-FFF2-40B4-BE49-F238E27FC236}">
              <a16:creationId xmlns:a16="http://schemas.microsoft.com/office/drawing/2014/main" id="{B1156CB3-5A9D-747B-84EF-9898769E6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362950" y="12849225"/>
          <a:ext cx="332134" cy="932769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37</xdr:row>
      <xdr:rowOff>314325</xdr:rowOff>
    </xdr:from>
    <xdr:to>
      <xdr:col>11</xdr:col>
      <xdr:colOff>427384</xdr:colOff>
      <xdr:row>39</xdr:row>
      <xdr:rowOff>370033</xdr:rowOff>
    </xdr:to>
    <xdr:pic>
      <xdr:nvPicPr>
        <xdr:cNvPr id="58" name="Image 57">
          <a:extLst>
            <a:ext uri="{FF2B5EF4-FFF2-40B4-BE49-F238E27FC236}">
              <a16:creationId xmlns:a16="http://schemas.microsoft.com/office/drawing/2014/main" id="{FD5BA42A-2BE4-3063-24AD-2EDB49D6C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867775" y="12839700"/>
          <a:ext cx="332134" cy="951058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38</xdr:row>
      <xdr:rowOff>176299</xdr:rowOff>
    </xdr:from>
    <xdr:to>
      <xdr:col>12</xdr:col>
      <xdr:colOff>323850</xdr:colOff>
      <xdr:row>39</xdr:row>
      <xdr:rowOff>341312</xdr:rowOff>
    </xdr:to>
    <xdr:pic>
      <xdr:nvPicPr>
        <xdr:cNvPr id="59" name="Image 58">
          <a:extLst>
            <a:ext uri="{FF2B5EF4-FFF2-40B4-BE49-F238E27FC236}">
              <a16:creationId xmlns:a16="http://schemas.microsoft.com/office/drawing/2014/main" id="{54A6D7ED-C061-1C9B-AF07-022A11F59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372600" y="13149349"/>
          <a:ext cx="190500" cy="612688"/>
        </a:xfrm>
        <a:prstGeom prst="rect">
          <a:avLst/>
        </a:prstGeom>
      </xdr:spPr>
    </xdr:pic>
    <xdr:clientData/>
  </xdr:twoCellAnchor>
  <xdr:twoCellAnchor editAs="oneCell">
    <xdr:from>
      <xdr:col>12</xdr:col>
      <xdr:colOff>101601</xdr:colOff>
      <xdr:row>5</xdr:row>
      <xdr:rowOff>254000</xdr:rowOff>
    </xdr:from>
    <xdr:to>
      <xdr:col>12</xdr:col>
      <xdr:colOff>342900</xdr:colOff>
      <xdr:row>7</xdr:row>
      <xdr:rowOff>345514</xdr:rowOff>
    </xdr:to>
    <xdr:pic>
      <xdr:nvPicPr>
        <xdr:cNvPr id="60" name="Image 59">
          <a:extLst>
            <a:ext uri="{FF2B5EF4-FFF2-40B4-BE49-F238E27FC236}">
              <a16:creationId xmlns:a16="http://schemas.microsoft.com/office/drawing/2014/main" id="{6BBA7F23-4677-B929-56D1-B1402946B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l="35403" r="47273"/>
        <a:stretch/>
      </xdr:blipFill>
      <xdr:spPr>
        <a:xfrm>
          <a:off x="9340851" y="1301750"/>
          <a:ext cx="241299" cy="853514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9</xdr:row>
      <xdr:rowOff>247650</xdr:rowOff>
    </xdr:from>
    <xdr:to>
      <xdr:col>12</xdr:col>
      <xdr:colOff>381000</xdr:colOff>
      <xdr:row>11</xdr:row>
      <xdr:rowOff>335989</xdr:rowOff>
    </xdr:to>
    <xdr:pic>
      <xdr:nvPicPr>
        <xdr:cNvPr id="61" name="Image 60">
          <a:extLst>
            <a:ext uri="{FF2B5EF4-FFF2-40B4-BE49-F238E27FC236}">
              <a16:creationId xmlns:a16="http://schemas.microsoft.com/office/drawing/2014/main" id="{96A2AF39-619F-1711-1697-D940076718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l="17021" r="63794"/>
        <a:stretch/>
      </xdr:blipFill>
      <xdr:spPr>
        <a:xfrm>
          <a:off x="9353550" y="2705100"/>
          <a:ext cx="266700" cy="850339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13</xdr:row>
      <xdr:rowOff>266700</xdr:rowOff>
    </xdr:from>
    <xdr:to>
      <xdr:col>12</xdr:col>
      <xdr:colOff>406400</xdr:colOff>
      <xdr:row>15</xdr:row>
      <xdr:rowOff>351864</xdr:rowOff>
    </xdr:to>
    <xdr:pic>
      <xdr:nvPicPr>
        <xdr:cNvPr id="62" name="Image 61">
          <a:extLst>
            <a:ext uri="{FF2B5EF4-FFF2-40B4-BE49-F238E27FC236}">
              <a16:creationId xmlns:a16="http://schemas.microsoft.com/office/drawing/2014/main" id="{DEE94DE6-31EC-A006-FA36-BC67057A5C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r="80256"/>
        <a:stretch/>
      </xdr:blipFill>
      <xdr:spPr>
        <a:xfrm>
          <a:off x="9372600" y="4133850"/>
          <a:ext cx="273050" cy="847164"/>
        </a:xfrm>
        <a:prstGeom prst="rect">
          <a:avLst/>
        </a:prstGeom>
      </xdr:spPr>
    </xdr:pic>
    <xdr:clientData/>
  </xdr:twoCellAnchor>
  <xdr:twoCellAnchor editAs="oneCell">
    <xdr:from>
      <xdr:col>12</xdr:col>
      <xdr:colOff>123825</xdr:colOff>
      <xdr:row>17</xdr:row>
      <xdr:rowOff>387350</xdr:rowOff>
    </xdr:from>
    <xdr:to>
      <xdr:col>12</xdr:col>
      <xdr:colOff>377825</xdr:colOff>
      <xdr:row>19</xdr:row>
      <xdr:rowOff>355039</xdr:rowOff>
    </xdr:to>
    <xdr:pic>
      <xdr:nvPicPr>
        <xdr:cNvPr id="63" name="Image 62">
          <a:extLst>
            <a:ext uri="{FF2B5EF4-FFF2-40B4-BE49-F238E27FC236}">
              <a16:creationId xmlns:a16="http://schemas.microsoft.com/office/drawing/2014/main" id="{289A17A5-902F-6753-5C69-DC3C136B6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l="54466" r="27017"/>
        <a:stretch/>
      </xdr:blipFill>
      <xdr:spPr>
        <a:xfrm>
          <a:off x="9363075" y="5664200"/>
          <a:ext cx="254000" cy="863039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48</xdr:row>
      <xdr:rowOff>219075</xdr:rowOff>
    </xdr:from>
    <xdr:to>
      <xdr:col>13</xdr:col>
      <xdr:colOff>430302</xdr:colOff>
      <xdr:row>50</xdr:row>
      <xdr:rowOff>330200</xdr:rowOff>
    </xdr:to>
    <xdr:pic>
      <xdr:nvPicPr>
        <xdr:cNvPr id="65" name="Image 64">
          <a:extLst>
            <a:ext uri="{FF2B5EF4-FFF2-40B4-BE49-F238E27FC236}">
              <a16:creationId xmlns:a16="http://schemas.microsoft.com/office/drawing/2014/main" id="{3759C45F-0E24-F3F4-33F5-320617EA8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705976" y="17392650"/>
          <a:ext cx="430301" cy="1006475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171451</xdr:colOff>
      <xdr:row>48</xdr:row>
      <xdr:rowOff>381000</xdr:rowOff>
    </xdr:from>
    <xdr:to>
      <xdr:col>12</xdr:col>
      <xdr:colOff>423775</xdr:colOff>
      <xdr:row>50</xdr:row>
      <xdr:rowOff>285750</xdr:rowOff>
    </xdr:to>
    <xdr:pic>
      <xdr:nvPicPr>
        <xdr:cNvPr id="66" name="Image 65">
          <a:extLst>
            <a:ext uri="{FF2B5EF4-FFF2-40B4-BE49-F238E27FC236}">
              <a16:creationId xmlns:a16="http://schemas.microsoft.com/office/drawing/2014/main" id="{C8DC2FA1-6F44-0452-FD75-C2104627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410701" y="17554575"/>
          <a:ext cx="252324" cy="800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104776</xdr:colOff>
      <xdr:row>44</xdr:row>
      <xdr:rowOff>190500</xdr:rowOff>
    </xdr:from>
    <xdr:to>
      <xdr:col>12</xdr:col>
      <xdr:colOff>383225</xdr:colOff>
      <xdr:row>45</xdr:row>
      <xdr:rowOff>396875</xdr:rowOff>
    </xdr:to>
    <xdr:pic>
      <xdr:nvPicPr>
        <xdr:cNvPr id="67" name="Image 66">
          <a:extLst>
            <a:ext uri="{FF2B5EF4-FFF2-40B4-BE49-F238E27FC236}">
              <a16:creationId xmlns:a16="http://schemas.microsoft.com/office/drawing/2014/main" id="{EA9A075E-47DC-C2C4-5D1D-1BB0939442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l="74211"/>
        <a:stretch/>
      </xdr:blipFill>
      <xdr:spPr>
        <a:xfrm>
          <a:off x="9344026" y="15754350"/>
          <a:ext cx="278449" cy="6540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5</xdr:row>
      <xdr:rowOff>114299</xdr:rowOff>
    </xdr:from>
    <xdr:to>
      <xdr:col>10</xdr:col>
      <xdr:colOff>361950</xdr:colOff>
      <xdr:row>7</xdr:row>
      <xdr:rowOff>255709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A31FE093-B233-9E7A-D6F6-2CCC2C71F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0100" y="1162049"/>
          <a:ext cx="247650" cy="903410"/>
        </a:xfrm>
        <a:prstGeom prst="rect">
          <a:avLst/>
        </a:prstGeom>
      </xdr:spPr>
    </xdr:pic>
    <xdr:clientData/>
  </xdr:twoCellAnchor>
  <xdr:twoCellAnchor editAs="oneCell">
    <xdr:from>
      <xdr:col>12</xdr:col>
      <xdr:colOff>119210</xdr:colOff>
      <xdr:row>5</xdr:row>
      <xdr:rowOff>361950</xdr:rowOff>
    </xdr:from>
    <xdr:to>
      <xdr:col>12</xdr:col>
      <xdr:colOff>316753</xdr:colOff>
      <xdr:row>7</xdr:row>
      <xdr:rowOff>212138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61B9C010-4056-195B-3F7E-FF2DDDF1E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58460" y="1409700"/>
          <a:ext cx="197543" cy="612188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5</xdr:row>
      <xdr:rowOff>47625</xdr:rowOff>
    </xdr:from>
    <xdr:to>
      <xdr:col>11</xdr:col>
      <xdr:colOff>428625</xdr:colOff>
      <xdr:row>7</xdr:row>
      <xdr:rowOff>276735</xdr:rowOff>
    </xdr:to>
    <xdr:pic>
      <xdr:nvPicPr>
        <xdr:cNvPr id="37" name="Image 36">
          <a:extLst>
            <a:ext uri="{FF2B5EF4-FFF2-40B4-BE49-F238E27FC236}">
              <a16:creationId xmlns:a16="http://schemas.microsoft.com/office/drawing/2014/main" id="{7F978E31-0774-FF2A-5FEB-53052B00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01100" y="1095375"/>
          <a:ext cx="400050" cy="991110"/>
        </a:xfrm>
        <a:prstGeom prst="rect">
          <a:avLst/>
        </a:prstGeom>
      </xdr:spPr>
    </xdr:pic>
    <xdr:clientData/>
  </xdr:twoCellAnchor>
  <xdr:twoCellAnchor editAs="oneCell">
    <xdr:from>
      <xdr:col>10</xdr:col>
      <xdr:colOff>92075</xdr:colOff>
      <xdr:row>9</xdr:row>
      <xdr:rowOff>228600</xdr:rowOff>
    </xdr:from>
    <xdr:to>
      <xdr:col>10</xdr:col>
      <xdr:colOff>421541</xdr:colOff>
      <xdr:row>12</xdr:row>
      <xdr:rowOff>73238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F29680CA-1FD4-5654-21DC-7C306B406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97875" y="2686050"/>
          <a:ext cx="329466" cy="987638"/>
        </a:xfrm>
        <a:prstGeom prst="rect">
          <a:avLst/>
        </a:prstGeom>
      </xdr:spPr>
    </xdr:pic>
    <xdr:clientData/>
  </xdr:twoCellAnchor>
  <xdr:twoCellAnchor editAs="oneCell">
    <xdr:from>
      <xdr:col>12</xdr:col>
      <xdr:colOff>120650</xdr:colOff>
      <xdr:row>10</xdr:row>
      <xdr:rowOff>171450</xdr:rowOff>
    </xdr:from>
    <xdr:to>
      <xdr:col>12</xdr:col>
      <xdr:colOff>352318</xdr:colOff>
      <xdr:row>12</xdr:row>
      <xdr:rowOff>10085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778E93B7-AE7A-396F-3B0D-1305C7F84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59900" y="3009900"/>
          <a:ext cx="231668" cy="600635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133350</xdr:colOff>
      <xdr:row>9</xdr:row>
      <xdr:rowOff>257175</xdr:rowOff>
    </xdr:from>
    <xdr:to>
      <xdr:col>13</xdr:col>
      <xdr:colOff>276492</xdr:colOff>
      <xdr:row>10</xdr:row>
      <xdr:rowOff>379265</xdr:rowOff>
    </xdr:to>
    <xdr:pic>
      <xdr:nvPicPr>
        <xdr:cNvPr id="40" name="Image 39">
          <a:extLst>
            <a:ext uri="{FF2B5EF4-FFF2-40B4-BE49-F238E27FC236}">
              <a16:creationId xmlns:a16="http://schemas.microsoft.com/office/drawing/2014/main" id="{D6850F64-5C3F-CF1E-D068-9B7405CCC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39325" y="2714625"/>
          <a:ext cx="143142" cy="50309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11</xdr:row>
      <xdr:rowOff>209550</xdr:rowOff>
    </xdr:from>
    <xdr:to>
      <xdr:col>13</xdr:col>
      <xdr:colOff>277252</xdr:colOff>
      <xdr:row>12</xdr:row>
      <xdr:rowOff>249210</xdr:rowOff>
    </xdr:to>
    <xdr:pic>
      <xdr:nvPicPr>
        <xdr:cNvPr id="41" name="Image 40">
          <a:extLst>
            <a:ext uri="{FF2B5EF4-FFF2-40B4-BE49-F238E27FC236}">
              <a16:creationId xmlns:a16="http://schemas.microsoft.com/office/drawing/2014/main" id="{71A73297-D5BA-6BAC-9C1B-7F7A5A265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58375" y="3429000"/>
          <a:ext cx="124852" cy="420660"/>
        </a:xfrm>
        <a:prstGeom prst="rect">
          <a:avLst/>
        </a:prstGeom>
      </xdr:spPr>
    </xdr:pic>
    <xdr:clientData/>
  </xdr:twoCellAnchor>
  <xdr:twoCellAnchor editAs="oneCell">
    <xdr:from>
      <xdr:col>11</xdr:col>
      <xdr:colOff>44451</xdr:colOff>
      <xdr:row>9</xdr:row>
      <xdr:rowOff>266700</xdr:rowOff>
    </xdr:from>
    <xdr:to>
      <xdr:col>11</xdr:col>
      <xdr:colOff>361950</xdr:colOff>
      <xdr:row>12</xdr:row>
      <xdr:rowOff>43821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DC1E7CB3-7263-9084-5098-981F02AFAC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r="70082"/>
        <a:stretch/>
      </xdr:blipFill>
      <xdr:spPr>
        <a:xfrm>
          <a:off x="8816976" y="2724150"/>
          <a:ext cx="317499" cy="920121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15</xdr:row>
      <xdr:rowOff>142875</xdr:rowOff>
    </xdr:from>
    <xdr:to>
      <xdr:col>11</xdr:col>
      <xdr:colOff>307868</xdr:colOff>
      <xdr:row>15</xdr:row>
      <xdr:rowOff>743510</xdr:rowOff>
    </xdr:to>
    <xdr:pic>
      <xdr:nvPicPr>
        <xdr:cNvPr id="43" name="Image 42">
          <a:extLst>
            <a:ext uri="{FF2B5EF4-FFF2-40B4-BE49-F238E27FC236}">
              <a16:creationId xmlns:a16="http://schemas.microsoft.com/office/drawing/2014/main" id="{60023A5D-6C29-A4AB-F3DE-BF281A0E5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48725" y="4772025"/>
          <a:ext cx="231668" cy="600635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16</xdr:row>
      <xdr:rowOff>257175</xdr:rowOff>
    </xdr:from>
    <xdr:to>
      <xdr:col>10</xdr:col>
      <xdr:colOff>325651</xdr:colOff>
      <xdr:row>18</xdr:row>
      <xdr:rowOff>476463</xdr:rowOff>
    </xdr:to>
    <xdr:pic>
      <xdr:nvPicPr>
        <xdr:cNvPr id="44" name="Image 43">
          <a:extLst>
            <a:ext uri="{FF2B5EF4-FFF2-40B4-BE49-F238E27FC236}">
              <a16:creationId xmlns:a16="http://schemas.microsoft.com/office/drawing/2014/main" id="{0091A08A-0E80-A199-28CE-ED36C4F0C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72475" y="5772150"/>
          <a:ext cx="258976" cy="990813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17</xdr:row>
      <xdr:rowOff>219075</xdr:rowOff>
    </xdr:from>
    <xdr:to>
      <xdr:col>12</xdr:col>
      <xdr:colOff>295288</xdr:colOff>
      <xdr:row>18</xdr:row>
      <xdr:rowOff>284149</xdr:rowOff>
    </xdr:to>
    <xdr:pic>
      <xdr:nvPicPr>
        <xdr:cNvPr id="45" name="Image 44">
          <a:extLst>
            <a:ext uri="{FF2B5EF4-FFF2-40B4-BE49-F238E27FC236}">
              <a16:creationId xmlns:a16="http://schemas.microsoft.com/office/drawing/2014/main" id="{05ED9750-E174-46AD-EAC6-CC2A5093B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82125" y="6000750"/>
          <a:ext cx="152413" cy="5698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NJOME01\OneDrive%20-%20ICUBE\Bureau\TARIF%202025%20SIMULATION%20MALTA%20GUINNESS.xlsx" TargetMode="External"/><Relationship Id="rId1" Type="http://schemas.openxmlformats.org/officeDocument/2006/relationships/externalLinkPath" Target="TARIF%202025%20SIMULATION%20MALTA%20GUINN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LANT SUD 2025"/>
      <sheetName val="DETAILLANT NORD 2025"/>
      <sheetName val="MODERN TRADE (2025)"/>
      <sheetName val="DISTRIBUTEUR (2025)"/>
      <sheetName val="CONCESSIONNAIRE (2022)"/>
      <sheetName val="Feuil4"/>
      <sheetName val="Tarif Club-Cadre- Avarie SUD"/>
      <sheetName val="Tarif Club-Cadre- Avarie NORD"/>
      <sheetName val="FICHE SUIVEUSE"/>
      <sheetName val="TARIF MT hors F.E "/>
      <sheetName val=" marge brute clients fixes "/>
      <sheetName val=" marge brute clients fixes  (2)"/>
      <sheetName val="CONCESSIONNAIRE 2% (2021)"/>
    </sheetNames>
    <sheetDataSet>
      <sheetData sheetId="0">
        <row r="1">
          <cell r="A1" t="str">
            <v>►</v>
          </cell>
        </row>
        <row r="2">
          <cell r="A2">
            <v>1</v>
          </cell>
          <cell r="R2">
            <v>18</v>
          </cell>
        </row>
        <row r="3">
          <cell r="A3">
            <v>1</v>
          </cell>
          <cell r="R3">
            <v>11</v>
          </cell>
        </row>
        <row r="5">
          <cell r="R5" t="str">
            <v>Prix TTC à payer (Prélev et TVA  inclus)</v>
          </cell>
        </row>
        <row r="6">
          <cell r="A6" t="str">
            <v>Code article</v>
          </cell>
        </row>
        <row r="8">
          <cell r="A8" t="str">
            <v>BIERES</v>
          </cell>
        </row>
        <row r="9">
          <cell r="A9" t="str">
            <v xml:space="preserve">BIERES GM                            </v>
          </cell>
        </row>
        <row r="10">
          <cell r="A10" t="str">
            <v>CAS50C</v>
          </cell>
          <cell r="R10">
            <v>5450</v>
          </cell>
        </row>
        <row r="11">
          <cell r="A11" t="str">
            <v>MUT50C</v>
          </cell>
          <cell r="R11">
            <v>5450</v>
          </cell>
        </row>
        <row r="12">
          <cell r="A12" t="str">
            <v>EXP50C</v>
          </cell>
          <cell r="R12">
            <v>5450</v>
          </cell>
        </row>
        <row r="13">
          <cell r="A13" t="str">
            <v>MNY65C</v>
          </cell>
          <cell r="R13">
            <v>5400.0000000000009</v>
          </cell>
        </row>
        <row r="14">
          <cell r="A14" t="str">
            <v>CHC50C</v>
          </cell>
          <cell r="R14">
            <v>5400.0000000000009</v>
          </cell>
        </row>
        <row r="15">
          <cell r="A15" t="str">
            <v>BFL50C</v>
          </cell>
          <cell r="R15">
            <v>6525</v>
          </cell>
        </row>
        <row r="16">
          <cell r="A16" t="str">
            <v>BFT50C</v>
          </cell>
          <cell r="R16">
            <v>6525</v>
          </cell>
        </row>
        <row r="17">
          <cell r="A17" t="str">
            <v>BFTT50C</v>
          </cell>
          <cell r="R17">
            <v>6525</v>
          </cell>
        </row>
        <row r="18">
          <cell r="A18" t="str">
            <v>DOP50C</v>
          </cell>
          <cell r="R18">
            <v>6049.9999999999991</v>
          </cell>
        </row>
        <row r="19">
          <cell r="A19" t="str">
            <v>CMS50C</v>
          </cell>
          <cell r="R19">
            <v>7125</v>
          </cell>
        </row>
        <row r="20">
          <cell r="A20" t="str">
            <v>GUI50C</v>
          </cell>
          <cell r="R20">
            <v>10570.000000000002</v>
          </cell>
        </row>
        <row r="21">
          <cell r="A21" t="str">
            <v>GUI50C1</v>
          </cell>
          <cell r="R21">
            <v>11630</v>
          </cell>
        </row>
        <row r="22">
          <cell r="A22" t="str">
            <v>GUI50C2</v>
          </cell>
          <cell r="R22">
            <v>12690</v>
          </cell>
        </row>
        <row r="23">
          <cell r="A23" t="str">
            <v>EXP65C</v>
          </cell>
          <cell r="R23">
            <v>7200.0000000000009</v>
          </cell>
        </row>
        <row r="24">
          <cell r="A24" t="str">
            <v>AMS65C</v>
          </cell>
          <cell r="R24">
            <v>7200.0000000000009</v>
          </cell>
        </row>
        <row r="25">
          <cell r="A25" t="str">
            <v>MUT65C</v>
          </cell>
          <cell r="R25">
            <v>7200.0000000000009</v>
          </cell>
        </row>
        <row r="26">
          <cell r="A26" t="str">
            <v>CAS65C</v>
          </cell>
          <cell r="R26">
            <v>7200.0000000000009</v>
          </cell>
        </row>
        <row r="27">
          <cell r="A27" t="str">
            <v>DOP65C</v>
          </cell>
          <cell r="R27">
            <v>7200.0000000000009</v>
          </cell>
        </row>
        <row r="28">
          <cell r="A28" t="str">
            <v>JAP65C</v>
          </cell>
          <cell r="R28">
            <v>6645.1538461538503</v>
          </cell>
        </row>
        <row r="29">
          <cell r="A29" t="str">
            <v>PLF65C</v>
          </cell>
          <cell r="R29">
            <v>7700.0000000000018</v>
          </cell>
        </row>
        <row r="30">
          <cell r="A30" t="str">
            <v>ISE65C</v>
          </cell>
          <cell r="R30">
            <v>8300.0000000000018</v>
          </cell>
        </row>
        <row r="31">
          <cell r="A31" t="str">
            <v>DOL65C</v>
          </cell>
          <cell r="R31">
            <v>11000.000000000004</v>
          </cell>
        </row>
        <row r="32">
          <cell r="A32" t="str">
            <v xml:space="preserve">DOL65C </v>
          </cell>
          <cell r="R32">
            <v>7750.0000000000009</v>
          </cell>
        </row>
        <row r="33">
          <cell r="A33" t="str">
            <v xml:space="preserve">BIERES PM                            </v>
          </cell>
        </row>
        <row r="34">
          <cell r="A34" t="str">
            <v>CAS33C</v>
          </cell>
          <cell r="R34">
            <v>8800.0000000000018</v>
          </cell>
        </row>
        <row r="35">
          <cell r="A35" t="str">
            <v>EXP33C</v>
          </cell>
          <cell r="R35">
            <v>8800.0000000000018</v>
          </cell>
        </row>
        <row r="36">
          <cell r="A36" t="str">
            <v>CHC33C</v>
          </cell>
          <cell r="R36">
            <v>7700.0000000000027</v>
          </cell>
        </row>
        <row r="37">
          <cell r="A37" t="str">
            <v>BFL33C</v>
          </cell>
          <cell r="R37">
            <v>8800.0000000000018</v>
          </cell>
        </row>
        <row r="38">
          <cell r="A38" t="str">
            <v>BFT33C</v>
          </cell>
          <cell r="R38">
            <v>8800.0000000000018</v>
          </cell>
        </row>
        <row r="39">
          <cell r="A39" t="str">
            <v>PLF33C</v>
          </cell>
          <cell r="R39">
            <v>9500.0000000000018</v>
          </cell>
        </row>
        <row r="40">
          <cell r="A40" t="str">
            <v>CMS33C</v>
          </cell>
          <cell r="R40">
            <v>9500.0000000000018</v>
          </cell>
        </row>
        <row r="41">
          <cell r="A41" t="str">
            <v>DOP33C</v>
          </cell>
          <cell r="R41">
            <v>9500.0000000000018</v>
          </cell>
        </row>
        <row r="42">
          <cell r="A42" t="str">
            <v>MUT33C</v>
          </cell>
          <cell r="R42">
            <v>8800.0000000000018</v>
          </cell>
        </row>
        <row r="43">
          <cell r="A43" t="str">
            <v>ISE33C</v>
          </cell>
          <cell r="R43">
            <v>9500.0000000000018</v>
          </cell>
        </row>
        <row r="45">
          <cell r="A45" t="str">
            <v>BOITE</v>
          </cell>
        </row>
        <row r="46">
          <cell r="A46" t="str">
            <v>EXP33B</v>
          </cell>
          <cell r="R46">
            <v>12000.000000000004</v>
          </cell>
        </row>
        <row r="47">
          <cell r="A47" t="str">
            <v>MUT33B</v>
          </cell>
          <cell r="R47">
            <v>12000.000000000004</v>
          </cell>
        </row>
        <row r="48">
          <cell r="A48" t="str">
            <v>CAS33B</v>
          </cell>
          <cell r="R48">
            <v>12000.000000000004</v>
          </cell>
        </row>
        <row r="49">
          <cell r="A49" t="str">
            <v>MNY50B</v>
          </cell>
          <cell r="R49">
            <v>13999.999999999993</v>
          </cell>
        </row>
        <row r="50">
          <cell r="A50" t="str">
            <v>CHC50B</v>
          </cell>
          <cell r="R50">
            <v>15650</v>
          </cell>
        </row>
        <row r="51">
          <cell r="A51" t="str">
            <v>BFL50B</v>
          </cell>
          <cell r="R51">
            <v>16800</v>
          </cell>
        </row>
        <row r="52">
          <cell r="A52" t="str">
            <v>BFL50BP</v>
          </cell>
          <cell r="R52">
            <v>12000.000000000004</v>
          </cell>
        </row>
        <row r="53">
          <cell r="A53" t="str">
            <v>BFT50B</v>
          </cell>
          <cell r="R53">
            <v>16800</v>
          </cell>
        </row>
        <row r="54">
          <cell r="A54" t="str">
            <v>EXP50B</v>
          </cell>
          <cell r="R54">
            <v>16800</v>
          </cell>
        </row>
        <row r="55">
          <cell r="A55" t="str">
            <v>MUT50B</v>
          </cell>
          <cell r="R55">
            <v>16800</v>
          </cell>
        </row>
        <row r="56">
          <cell r="A56" t="str">
            <v>CAS50B</v>
          </cell>
          <cell r="R56">
            <v>16800</v>
          </cell>
        </row>
        <row r="57">
          <cell r="A57" t="str">
            <v>DOP50B</v>
          </cell>
          <cell r="R57">
            <v>20400.000000000004</v>
          </cell>
        </row>
        <row r="58">
          <cell r="A58" t="str">
            <v>DOP50BP</v>
          </cell>
          <cell r="R58">
            <v>13999.999999999993</v>
          </cell>
        </row>
        <row r="59">
          <cell r="A59" t="str">
            <v>ISE50B</v>
          </cell>
          <cell r="R59">
            <v>18799.999999999975</v>
          </cell>
        </row>
        <row r="60">
          <cell r="A60" t="str">
            <v>HEI50B</v>
          </cell>
          <cell r="R60">
            <v>20999.999999999942</v>
          </cell>
        </row>
        <row r="62">
          <cell r="A62" t="str">
            <v>HEINEKEN</v>
          </cell>
        </row>
        <row r="63">
          <cell r="A63" t="str">
            <v>HEI33V</v>
          </cell>
          <cell r="R63">
            <v>17899.999999999996</v>
          </cell>
        </row>
        <row r="64">
          <cell r="A64" t="str">
            <v>FÛTS</v>
          </cell>
        </row>
        <row r="65">
          <cell r="A65" t="str">
            <v>ISE20F</v>
          </cell>
          <cell r="R65">
            <v>25618.556701030928</v>
          </cell>
        </row>
        <row r="66">
          <cell r="A66" t="str">
            <v>BFL20F</v>
          </cell>
          <cell r="R66">
            <v>17420.618556701033</v>
          </cell>
        </row>
        <row r="67">
          <cell r="A67" t="str">
            <v>BFT20F</v>
          </cell>
          <cell r="R67">
            <v>17420.618556701033</v>
          </cell>
        </row>
        <row r="68">
          <cell r="A68" t="str">
            <v>EXP20F</v>
          </cell>
          <cell r="R68">
            <v>17420.618556701033</v>
          </cell>
        </row>
        <row r="69">
          <cell r="A69" t="str">
            <v>CAS20F</v>
          </cell>
          <cell r="R69">
            <v>17420.618556701033</v>
          </cell>
        </row>
        <row r="70">
          <cell r="A70" t="str">
            <v>MNY30F</v>
          </cell>
          <cell r="R70">
            <v>22544.329896907217</v>
          </cell>
        </row>
        <row r="71">
          <cell r="A71" t="str">
            <v>BFL30F</v>
          </cell>
          <cell r="R71">
            <v>25618.556701030928</v>
          </cell>
        </row>
        <row r="72">
          <cell r="A72" t="str">
            <v>BFT30F</v>
          </cell>
          <cell r="R72">
            <v>25618.556701030928</v>
          </cell>
        </row>
        <row r="73">
          <cell r="A73" t="str">
            <v>EXP30F</v>
          </cell>
          <cell r="R73">
            <v>25618.556701030928</v>
          </cell>
        </row>
        <row r="74">
          <cell r="A74" t="str">
            <v>CAS30F</v>
          </cell>
          <cell r="R74">
            <v>25618.556701030928</v>
          </cell>
        </row>
        <row r="75">
          <cell r="A75" t="str">
            <v>ISE30F</v>
          </cell>
          <cell r="R75">
            <v>30742.268041237116</v>
          </cell>
        </row>
        <row r="76">
          <cell r="A76" t="str">
            <v>MNY50F</v>
          </cell>
          <cell r="R76">
            <v>33816.49484536083</v>
          </cell>
        </row>
        <row r="77">
          <cell r="A77" t="str">
            <v>BFL50F</v>
          </cell>
          <cell r="R77">
            <v>42014.432989690722</v>
          </cell>
        </row>
        <row r="78">
          <cell r="A78" t="str">
            <v>BFT50F</v>
          </cell>
          <cell r="R78">
            <v>42014.432989690722</v>
          </cell>
        </row>
        <row r="79">
          <cell r="A79" t="str">
            <v>EXP50F</v>
          </cell>
          <cell r="R79">
            <v>42014.432989690722</v>
          </cell>
        </row>
        <row r="80">
          <cell r="A80" t="str">
            <v>CAS50F</v>
          </cell>
          <cell r="R80">
            <v>42014.432989690722</v>
          </cell>
        </row>
        <row r="81">
          <cell r="A81" t="str">
            <v>ISE50F</v>
          </cell>
          <cell r="R81">
            <v>51237.113402061856</v>
          </cell>
        </row>
        <row r="83">
          <cell r="A83" t="str">
            <v>ALCOOL MIX</v>
          </cell>
        </row>
        <row r="84">
          <cell r="A84" t="str">
            <v>BGT50C</v>
          </cell>
          <cell r="R84">
            <v>7000</v>
          </cell>
        </row>
        <row r="85">
          <cell r="A85" t="str">
            <v>BRG50C</v>
          </cell>
          <cell r="R85">
            <v>7000</v>
          </cell>
        </row>
        <row r="86">
          <cell r="A86" t="str">
            <v>BRA50C</v>
          </cell>
          <cell r="R86">
            <v>5384.6153846153848</v>
          </cell>
        </row>
        <row r="87">
          <cell r="A87" t="str">
            <v>BRA50B</v>
          </cell>
          <cell r="R87">
            <v>17399.999999999993</v>
          </cell>
        </row>
        <row r="88">
          <cell r="A88" t="str">
            <v>BRA50BP</v>
          </cell>
          <cell r="R88">
            <v>12000.000000000004</v>
          </cell>
        </row>
        <row r="89">
          <cell r="A89" t="str">
            <v>SMP50C</v>
          </cell>
          <cell r="R89">
            <v>10230</v>
          </cell>
        </row>
        <row r="90">
          <cell r="A90" t="str">
            <v>SMP50CP</v>
          </cell>
          <cell r="R90">
            <v>9690.2575000000015</v>
          </cell>
        </row>
        <row r="91">
          <cell r="A91" t="str">
            <v>SMB50C</v>
          </cell>
          <cell r="R91">
            <v>10230</v>
          </cell>
        </row>
        <row r="92">
          <cell r="A92" t="str">
            <v>SMB50CP</v>
          </cell>
          <cell r="R92">
            <v>9690.2575000000015</v>
          </cell>
        </row>
        <row r="93">
          <cell r="A93" t="str">
            <v>SMP50B</v>
          </cell>
          <cell r="R93">
            <v>26550.000000000004</v>
          </cell>
        </row>
        <row r="94">
          <cell r="A94" t="str">
            <v>SMP50BP</v>
          </cell>
          <cell r="R94">
            <v>24340</v>
          </cell>
        </row>
        <row r="95">
          <cell r="A95" t="str">
            <v>SMB50B</v>
          </cell>
          <cell r="R95">
            <v>26550.000000000004</v>
          </cell>
        </row>
        <row r="96">
          <cell r="A96" t="str">
            <v>SMB50BP</v>
          </cell>
          <cell r="R96">
            <v>24340</v>
          </cell>
        </row>
        <row r="97">
          <cell r="A97" t="str">
            <v>BWC50C</v>
          </cell>
          <cell r="R97">
            <v>7000</v>
          </cell>
        </row>
        <row r="98">
          <cell r="A98" t="str">
            <v>BWC50B</v>
          </cell>
          <cell r="R98">
            <v>17399.999999999993</v>
          </cell>
        </row>
        <row r="99">
          <cell r="A99" t="str">
            <v>BWC65C</v>
          </cell>
          <cell r="R99">
            <v>9700</v>
          </cell>
        </row>
        <row r="100">
          <cell r="A100" t="str">
            <v>BGT65C</v>
          </cell>
          <cell r="R100">
            <v>9700</v>
          </cell>
        </row>
        <row r="101">
          <cell r="A101" t="str">
            <v>ORI50C</v>
          </cell>
          <cell r="R101">
            <v>7000</v>
          </cell>
        </row>
        <row r="102">
          <cell r="A102" t="str">
            <v>ORI50CP</v>
          </cell>
          <cell r="R102">
            <v>6400.0000000000009</v>
          </cell>
        </row>
        <row r="103">
          <cell r="A103" t="str">
            <v>BCI30C</v>
          </cell>
          <cell r="R103">
            <v>9500.0000000000018</v>
          </cell>
        </row>
        <row r="104">
          <cell r="A104" t="str">
            <v>BCI50C</v>
          </cell>
          <cell r="R104">
            <v>7000</v>
          </cell>
        </row>
        <row r="105">
          <cell r="A105" t="str">
            <v>BWC33C</v>
          </cell>
          <cell r="R105">
            <v>9799.9999999999982</v>
          </cell>
        </row>
        <row r="107">
          <cell r="A107" t="str">
            <v>BOISSONS GAZEUSES</v>
          </cell>
        </row>
        <row r="108">
          <cell r="A108" t="str">
            <v xml:space="preserve">BG GM                                </v>
          </cell>
        </row>
        <row r="109">
          <cell r="A109" t="str">
            <v>SOD60C</v>
          </cell>
          <cell r="R109">
            <v>2600</v>
          </cell>
        </row>
        <row r="110">
          <cell r="A110" t="str">
            <v>SOD50C</v>
          </cell>
          <cell r="R110">
            <v>2000.0000000000002</v>
          </cell>
        </row>
        <row r="111">
          <cell r="A111" t="str">
            <v>DJC60C</v>
          </cell>
          <cell r="R111">
            <v>4900</v>
          </cell>
        </row>
        <row r="112">
          <cell r="A112" t="str">
            <v>DJP60C</v>
          </cell>
          <cell r="R112">
            <v>4900</v>
          </cell>
        </row>
        <row r="113">
          <cell r="A113" t="str">
            <v>DJA60C</v>
          </cell>
          <cell r="R113">
            <v>4900</v>
          </cell>
        </row>
        <row r="114">
          <cell r="A114" t="str">
            <v>DJM60C</v>
          </cell>
          <cell r="R114">
            <v>4900</v>
          </cell>
        </row>
        <row r="115">
          <cell r="A115" t="str">
            <v>VIM60C</v>
          </cell>
          <cell r="R115">
            <v>4900</v>
          </cell>
        </row>
        <row r="116">
          <cell r="A116" t="str">
            <v>TPA50C</v>
          </cell>
          <cell r="R116">
            <v>3100</v>
          </cell>
        </row>
        <row r="117">
          <cell r="A117" t="str">
            <v>TPP50C</v>
          </cell>
          <cell r="R117">
            <v>3100</v>
          </cell>
        </row>
        <row r="118">
          <cell r="A118" t="str">
            <v>TPO50C</v>
          </cell>
          <cell r="R118">
            <v>3100</v>
          </cell>
        </row>
        <row r="119">
          <cell r="A119" t="str">
            <v>TPG50C</v>
          </cell>
          <cell r="R119">
            <v>3100</v>
          </cell>
        </row>
        <row r="120">
          <cell r="A120" t="str">
            <v>TPA60C</v>
          </cell>
          <cell r="R120">
            <v>3668.0000000000005</v>
          </cell>
        </row>
        <row r="121">
          <cell r="A121" t="str">
            <v>TPG60C</v>
          </cell>
          <cell r="R121">
            <v>3668.0000000000005</v>
          </cell>
        </row>
        <row r="122">
          <cell r="A122" t="str">
            <v>TPO60C</v>
          </cell>
          <cell r="R122">
            <v>3668.0000000000005</v>
          </cell>
        </row>
        <row r="123">
          <cell r="A123" t="str">
            <v>TPP60C</v>
          </cell>
          <cell r="R123">
            <v>3668.0000000000005</v>
          </cell>
        </row>
        <row r="124">
          <cell r="A124" t="str">
            <v>TPT50C</v>
          </cell>
          <cell r="R124">
            <v>3100</v>
          </cell>
        </row>
        <row r="125">
          <cell r="A125" t="str">
            <v>WCO50C</v>
          </cell>
          <cell r="R125">
            <v>3100</v>
          </cell>
        </row>
        <row r="126">
          <cell r="A126" t="str">
            <v>YOU50C</v>
          </cell>
          <cell r="R126">
            <v>3100</v>
          </cell>
        </row>
        <row r="127">
          <cell r="A127" t="str">
            <v>WCO60C</v>
          </cell>
          <cell r="R127">
            <v>4050.0000000000009</v>
          </cell>
        </row>
        <row r="128">
          <cell r="A128" t="str">
            <v>YOU60C</v>
          </cell>
          <cell r="R128">
            <v>4050.0000000000009</v>
          </cell>
        </row>
        <row r="129">
          <cell r="A129" t="str">
            <v>TPB60C</v>
          </cell>
          <cell r="R129">
            <v>3668.0000000000005</v>
          </cell>
        </row>
        <row r="130">
          <cell r="A130" t="str">
            <v>ORG60C</v>
          </cell>
          <cell r="R130">
            <v>4900</v>
          </cell>
        </row>
        <row r="131">
          <cell r="A131" t="str">
            <v>DEM50C</v>
          </cell>
          <cell r="R131">
            <v>6340.0000000000009</v>
          </cell>
        </row>
        <row r="132">
          <cell r="A132" t="str">
            <v>XXL50C</v>
          </cell>
          <cell r="R132">
            <v>4900</v>
          </cell>
        </row>
        <row r="133">
          <cell r="A133" t="str">
            <v xml:space="preserve">BG PM                                </v>
          </cell>
        </row>
        <row r="134">
          <cell r="A134" t="str">
            <v>TPA30C</v>
          </cell>
          <cell r="R134">
            <v>4200</v>
          </cell>
        </row>
        <row r="135">
          <cell r="A135" t="str">
            <v>TPG30C</v>
          </cell>
          <cell r="R135">
            <v>4200</v>
          </cell>
        </row>
        <row r="136">
          <cell r="A136" t="str">
            <v>TPO30C</v>
          </cell>
          <cell r="R136">
            <v>4200</v>
          </cell>
        </row>
        <row r="137">
          <cell r="A137" t="str">
            <v>TPP30C</v>
          </cell>
          <cell r="R137">
            <v>4200</v>
          </cell>
        </row>
        <row r="138">
          <cell r="A138" t="str">
            <v>WCO30C</v>
          </cell>
          <cell r="R138">
            <v>5099.9999999999909</v>
          </cell>
        </row>
        <row r="139">
          <cell r="A139" t="str">
            <v>YOU30CP</v>
          </cell>
          <cell r="R139">
            <v>5099.9999999999909</v>
          </cell>
        </row>
        <row r="140">
          <cell r="A140" t="str">
            <v>YOU30C</v>
          </cell>
          <cell r="R140">
            <v>6119.99999999999</v>
          </cell>
        </row>
        <row r="141">
          <cell r="A141" t="str">
            <v>ORG30C</v>
          </cell>
          <cell r="R141">
            <v>6200</v>
          </cell>
        </row>
        <row r="142">
          <cell r="A142" t="str">
            <v>VIM30C</v>
          </cell>
          <cell r="R142">
            <v>6200</v>
          </cell>
        </row>
        <row r="143">
          <cell r="A143" t="str">
            <v>TPT30C</v>
          </cell>
          <cell r="R143">
            <v>5250.0000000000009</v>
          </cell>
        </row>
        <row r="144">
          <cell r="A144" t="str">
            <v>SOD30C</v>
          </cell>
          <cell r="R144">
            <v>4400</v>
          </cell>
        </row>
        <row r="145">
          <cell r="A145" t="str">
            <v>MAT30C</v>
          </cell>
          <cell r="R145">
            <v>7400.0000000000018</v>
          </cell>
        </row>
        <row r="146">
          <cell r="A146" t="str">
            <v>XXL30C</v>
          </cell>
          <cell r="R146">
            <v>6800</v>
          </cell>
        </row>
        <row r="147">
          <cell r="A147" t="str">
            <v>XLO30C</v>
          </cell>
          <cell r="R147">
            <v>6800</v>
          </cell>
        </row>
        <row r="149">
          <cell r="A149" t="str">
            <v>BG PET 35 CL</v>
          </cell>
        </row>
        <row r="150">
          <cell r="A150" t="str">
            <v>TPA35P</v>
          </cell>
          <cell r="R150">
            <v>3000.0000000000009</v>
          </cell>
        </row>
        <row r="151">
          <cell r="A151" t="str">
            <v>TPG35P</v>
          </cell>
          <cell r="R151">
            <v>3000.0000000000009</v>
          </cell>
        </row>
        <row r="152">
          <cell r="A152" t="str">
            <v>TPO35P</v>
          </cell>
          <cell r="R152">
            <v>3000.0000000000009</v>
          </cell>
        </row>
        <row r="153">
          <cell r="A153" t="str">
            <v>TPP35P</v>
          </cell>
          <cell r="R153">
            <v>3000.0000000000009</v>
          </cell>
        </row>
        <row r="154">
          <cell r="A154" t="str">
            <v>WCO35P</v>
          </cell>
          <cell r="R154">
            <v>3000.0000000000009</v>
          </cell>
        </row>
        <row r="155">
          <cell r="A155" t="str">
            <v>YOU35PP</v>
          </cell>
          <cell r="R155">
            <v>3000.0000000000009</v>
          </cell>
        </row>
        <row r="156">
          <cell r="A156" t="str">
            <v>YOU35P</v>
          </cell>
          <cell r="R156">
            <v>3500.0000000000014</v>
          </cell>
        </row>
        <row r="157">
          <cell r="A157" t="str">
            <v>TPB35P</v>
          </cell>
          <cell r="R157">
            <v>3000.0000000000009</v>
          </cell>
        </row>
        <row r="158">
          <cell r="A158" t="str">
            <v>DJC35P</v>
          </cell>
          <cell r="R158">
            <v>3600.0000000000005</v>
          </cell>
        </row>
        <row r="159">
          <cell r="A159" t="str">
            <v>DJP35P</v>
          </cell>
          <cell r="R159">
            <v>4200</v>
          </cell>
        </row>
        <row r="160">
          <cell r="A160" t="str">
            <v>DJP35PP</v>
          </cell>
          <cell r="R160">
            <v>3600.0000000000005</v>
          </cell>
        </row>
        <row r="161">
          <cell r="A161" t="str">
            <v>DJA35P</v>
          </cell>
          <cell r="R161">
            <v>4200</v>
          </cell>
        </row>
        <row r="162">
          <cell r="A162" t="str">
            <v>DJA35PP</v>
          </cell>
          <cell r="R162">
            <v>3600.0000000000005</v>
          </cell>
        </row>
        <row r="163">
          <cell r="A163" t="str">
            <v>DJM35P</v>
          </cell>
          <cell r="R163">
            <v>4200</v>
          </cell>
        </row>
        <row r="164">
          <cell r="A164" t="str">
            <v>DJM35PP</v>
          </cell>
          <cell r="R164">
            <v>3600.0000000000005</v>
          </cell>
        </row>
        <row r="165">
          <cell r="A165" t="str">
            <v>ORG35P</v>
          </cell>
          <cell r="R165">
            <v>4200</v>
          </cell>
        </row>
        <row r="166">
          <cell r="A166" t="str">
            <v>VIM35P</v>
          </cell>
          <cell r="R166">
            <v>4200</v>
          </cell>
        </row>
        <row r="167">
          <cell r="A167" t="str">
            <v>XXL35P</v>
          </cell>
          <cell r="R167">
            <v>4070.0000000000023</v>
          </cell>
        </row>
        <row r="168">
          <cell r="A168" t="str">
            <v>XLO35P</v>
          </cell>
          <cell r="R168">
            <v>4070.0000000000023</v>
          </cell>
        </row>
        <row r="169">
          <cell r="A169" t="str">
            <v>TPT35P</v>
          </cell>
          <cell r="R169">
            <v>3000.0000000000009</v>
          </cell>
        </row>
        <row r="170">
          <cell r="A170" t="str">
            <v>SOD35P</v>
          </cell>
          <cell r="R170">
            <v>2500</v>
          </cell>
        </row>
        <row r="171">
          <cell r="A171" t="str">
            <v>BG PET 50 CL</v>
          </cell>
        </row>
        <row r="172">
          <cell r="A172" t="str">
            <v>SRG05P</v>
          </cell>
          <cell r="R172">
            <v>3800</v>
          </cell>
        </row>
        <row r="173">
          <cell r="A173" t="str">
            <v>SRM05P</v>
          </cell>
          <cell r="R173">
            <v>3800</v>
          </cell>
        </row>
        <row r="174">
          <cell r="A174" t="str">
            <v>SRO05P</v>
          </cell>
          <cell r="R174">
            <v>3800</v>
          </cell>
        </row>
        <row r="175">
          <cell r="A175" t="str">
            <v>XXL05P</v>
          </cell>
          <cell r="R175">
            <v>6510</v>
          </cell>
        </row>
        <row r="176">
          <cell r="A176" t="str">
            <v>BOITES</v>
          </cell>
        </row>
        <row r="177">
          <cell r="A177" t="str">
            <v>MAT33B</v>
          </cell>
          <cell r="R177">
            <v>12139.999999999991</v>
          </cell>
        </row>
        <row r="178">
          <cell r="A178" t="str">
            <v>MAG33B</v>
          </cell>
          <cell r="R178">
            <v>13250</v>
          </cell>
        </row>
        <row r="179">
          <cell r="A179" t="str">
            <v>XXL33B</v>
          </cell>
          <cell r="R179">
            <v>10939.999999999989</v>
          </cell>
        </row>
        <row r="180">
          <cell r="A180" t="str">
            <v>TPP33B</v>
          </cell>
          <cell r="R180">
            <v>9872.4999999999891</v>
          </cell>
        </row>
        <row r="181">
          <cell r="A181" t="str">
            <v>TPA33B</v>
          </cell>
          <cell r="R181">
            <v>9872.4999999999891</v>
          </cell>
        </row>
        <row r="182">
          <cell r="A182" t="str">
            <v>TPO33B</v>
          </cell>
          <cell r="R182">
            <v>9872.4999999999891</v>
          </cell>
        </row>
        <row r="183">
          <cell r="A183" t="str">
            <v>TPG33B</v>
          </cell>
          <cell r="R183">
            <v>9872.4999999999891</v>
          </cell>
        </row>
        <row r="184">
          <cell r="A184" t="str">
            <v>VIM33B</v>
          </cell>
          <cell r="R184">
            <v>10939.999999999989</v>
          </cell>
        </row>
        <row r="185">
          <cell r="A185" t="str">
            <v>ORG33B</v>
          </cell>
          <cell r="R185">
            <v>10939.999999999989</v>
          </cell>
        </row>
        <row r="186">
          <cell r="A186" t="str">
            <v>DJC33B</v>
          </cell>
          <cell r="R186">
            <v>10939.999999999989</v>
          </cell>
        </row>
        <row r="187">
          <cell r="A187" t="str">
            <v>MAT50B</v>
          </cell>
          <cell r="R187">
            <v>13256.965</v>
          </cell>
        </row>
        <row r="188">
          <cell r="A188" t="str">
            <v>MAT50BP</v>
          </cell>
          <cell r="R188">
            <v>9872.4999999999891</v>
          </cell>
        </row>
        <row r="189">
          <cell r="A189" t="str">
            <v>MAG50B1</v>
          </cell>
          <cell r="R189">
            <v>17500</v>
          </cell>
        </row>
        <row r="190">
          <cell r="A190" t="str">
            <v>MAG50B2</v>
          </cell>
          <cell r="R190">
            <v>19700</v>
          </cell>
        </row>
        <row r="191">
          <cell r="A191" t="str">
            <v>MAG50B3</v>
          </cell>
          <cell r="R191">
            <v>21800</v>
          </cell>
        </row>
        <row r="192">
          <cell r="A192" t="str">
            <v>XXL50BP</v>
          </cell>
          <cell r="R192">
            <v>13300</v>
          </cell>
        </row>
        <row r="193">
          <cell r="A193" t="str">
            <v>XXL50B</v>
          </cell>
          <cell r="R193">
            <v>14400.000000000002</v>
          </cell>
        </row>
        <row r="194">
          <cell r="A194" t="str">
            <v>BG PET 100 CL</v>
          </cell>
        </row>
        <row r="195">
          <cell r="A195" t="str">
            <v>TPA10P</v>
          </cell>
          <cell r="R195">
            <v>2600</v>
          </cell>
        </row>
        <row r="196">
          <cell r="A196" t="str">
            <v>TPG10P</v>
          </cell>
          <cell r="R196">
            <v>2600</v>
          </cell>
        </row>
        <row r="197">
          <cell r="A197" t="str">
            <v>TPP10P</v>
          </cell>
          <cell r="R197">
            <v>2600</v>
          </cell>
        </row>
        <row r="198">
          <cell r="A198" t="str">
            <v>TPO10P</v>
          </cell>
          <cell r="R198">
            <v>2600</v>
          </cell>
        </row>
        <row r="199">
          <cell r="A199" t="str">
            <v>WCO10PP</v>
          </cell>
          <cell r="R199">
            <v>2600</v>
          </cell>
        </row>
        <row r="200">
          <cell r="A200" t="str">
            <v>WCO10P</v>
          </cell>
          <cell r="R200">
            <v>3215.0000000000009</v>
          </cell>
        </row>
        <row r="201">
          <cell r="A201" t="str">
            <v>YOU10PP</v>
          </cell>
          <cell r="R201">
            <v>2600</v>
          </cell>
        </row>
        <row r="202">
          <cell r="A202" t="str">
            <v>YOU10P</v>
          </cell>
          <cell r="R202">
            <v>3215.0000000000009</v>
          </cell>
        </row>
        <row r="203">
          <cell r="A203" t="str">
            <v>TPB10P</v>
          </cell>
          <cell r="R203">
            <v>2600</v>
          </cell>
        </row>
        <row r="204">
          <cell r="A204" t="str">
            <v>DJC10P</v>
          </cell>
          <cell r="R204">
            <v>3515.0000000000005</v>
          </cell>
        </row>
        <row r="205">
          <cell r="A205" t="str">
            <v>DJP10PP</v>
          </cell>
          <cell r="R205">
            <v>3515.0000000000005</v>
          </cell>
        </row>
        <row r="206">
          <cell r="A206" t="str">
            <v>DJP10P</v>
          </cell>
          <cell r="R206">
            <v>4000.0000000000005</v>
          </cell>
        </row>
        <row r="207">
          <cell r="A207" t="str">
            <v>DJA10PP</v>
          </cell>
          <cell r="R207">
            <v>3515.0000000000005</v>
          </cell>
        </row>
        <row r="208">
          <cell r="A208" t="str">
            <v>DJA10P</v>
          </cell>
          <cell r="R208">
            <v>4000.0000000000005</v>
          </cell>
        </row>
        <row r="209">
          <cell r="A209" t="str">
            <v>DJM10PP</v>
          </cell>
          <cell r="R209">
            <v>3515.0000000000005</v>
          </cell>
        </row>
        <row r="210">
          <cell r="A210" t="str">
            <v>DJM10P</v>
          </cell>
          <cell r="R210">
            <v>4000.0000000000005</v>
          </cell>
        </row>
        <row r="211">
          <cell r="A211" t="str">
            <v>ORG10P</v>
          </cell>
          <cell r="R211">
            <v>4115.0000000000009</v>
          </cell>
        </row>
        <row r="212">
          <cell r="A212" t="str">
            <v>VIM10P</v>
          </cell>
          <cell r="R212">
            <v>4080</v>
          </cell>
        </row>
        <row r="214">
          <cell r="A214" t="str">
            <v>FÛTS</v>
          </cell>
        </row>
        <row r="215">
          <cell r="A215" t="str">
            <v>TPP30F</v>
          </cell>
          <cell r="R215">
            <v>12296.907216494847</v>
          </cell>
        </row>
        <row r="216">
          <cell r="A216" t="str">
            <v>TPG30F</v>
          </cell>
          <cell r="R216">
            <v>12296.907216494847</v>
          </cell>
        </row>
        <row r="217">
          <cell r="A217" t="str">
            <v>TPP20F</v>
          </cell>
          <cell r="R217">
            <v>8710.3092783505163</v>
          </cell>
        </row>
        <row r="218">
          <cell r="A218" t="str">
            <v>TPG20F</v>
          </cell>
          <cell r="R218">
            <v>8710.3092783505163</v>
          </cell>
        </row>
        <row r="219">
          <cell r="A219" t="str">
            <v>TPA20F</v>
          </cell>
          <cell r="R219">
            <v>8710.3092783505163</v>
          </cell>
        </row>
        <row r="220">
          <cell r="A220" t="str">
            <v>EAUX MINERALES NATURELLES</v>
          </cell>
        </row>
        <row r="221">
          <cell r="A221" t="str">
            <v>TGI05P</v>
          </cell>
          <cell r="R221">
            <v>1000.0000000000002</v>
          </cell>
        </row>
        <row r="222">
          <cell r="A222" t="str">
            <v>VIT05P</v>
          </cell>
          <cell r="R222">
            <v>1499.9999999999907</v>
          </cell>
        </row>
        <row r="223">
          <cell r="A223" t="str">
            <v>TGI33P</v>
          </cell>
          <cell r="R223">
            <v>1100.0000000000002</v>
          </cell>
        </row>
        <row r="224">
          <cell r="A224" t="str">
            <v>TGI10P</v>
          </cell>
          <cell r="R224">
            <v>1150.0000000000002</v>
          </cell>
        </row>
        <row r="225">
          <cell r="A225" t="str">
            <v>TGI15P</v>
          </cell>
          <cell r="R225">
            <v>1449.9974999999999</v>
          </cell>
        </row>
        <row r="226">
          <cell r="A226" t="str">
            <v>TGI18P</v>
          </cell>
          <cell r="R226">
            <v>1535.0000000000002</v>
          </cell>
        </row>
        <row r="227">
          <cell r="A227" t="str">
            <v>TGI18PP</v>
          </cell>
          <cell r="R227">
            <v>1449.9974999999999</v>
          </cell>
        </row>
        <row r="228">
          <cell r="A228" t="str">
            <v>VIT15P</v>
          </cell>
          <cell r="R228">
            <v>1200.0000000000002</v>
          </cell>
        </row>
        <row r="229">
          <cell r="A229" t="str">
            <v>VIL15P</v>
          </cell>
          <cell r="R229">
            <v>1200.0000000000002</v>
          </cell>
        </row>
        <row r="230">
          <cell r="A230" t="str">
            <v>VIT15PP</v>
          </cell>
          <cell r="R230">
            <v>1100</v>
          </cell>
        </row>
        <row r="231">
          <cell r="A231" t="str">
            <v>TGI18P</v>
          </cell>
          <cell r="R231">
            <v>1400.0000000000005</v>
          </cell>
        </row>
        <row r="232">
          <cell r="A232" t="str">
            <v>TGI05J</v>
          </cell>
          <cell r="R232">
            <v>550.47500000000002</v>
          </cell>
        </row>
        <row r="233">
          <cell r="A233" t="str">
            <v>TGI10J</v>
          </cell>
          <cell r="R233">
            <v>1050</v>
          </cell>
        </row>
        <row r="234">
          <cell r="A234" t="str">
            <v>VIT10J</v>
          </cell>
          <cell r="R234">
            <v>949.99065000000007</v>
          </cell>
        </row>
        <row r="235">
          <cell r="A235" t="str">
            <v>VIL10J</v>
          </cell>
          <cell r="R235">
            <v>949.99065000000007</v>
          </cell>
        </row>
        <row r="236">
          <cell r="A236" t="str">
            <v>VIT10JP</v>
          </cell>
          <cell r="R236">
            <v>874.99999999999989</v>
          </cell>
        </row>
        <row r="238">
          <cell r="A238" t="str">
            <v>EAUX MINERALES AROMATISEES</v>
          </cell>
        </row>
        <row r="239">
          <cell r="A239" t="str">
            <v>TCI05P</v>
          </cell>
          <cell r="R239">
            <v>1250.0875000000001</v>
          </cell>
        </row>
        <row r="240">
          <cell r="A240" t="str">
            <v>TCI33P</v>
          </cell>
          <cell r="R240">
            <v>1455.9959758551313</v>
          </cell>
        </row>
        <row r="241">
          <cell r="A241" t="str">
            <v>TCI10P</v>
          </cell>
          <cell r="R241">
            <v>1706.9999999999998</v>
          </cell>
        </row>
        <row r="242">
          <cell r="A242" t="str">
            <v>TCI15P</v>
          </cell>
          <cell r="R242">
            <v>2566</v>
          </cell>
        </row>
        <row r="243">
          <cell r="A243" t="str">
            <v>EAUX DE TABLE</v>
          </cell>
        </row>
        <row r="244">
          <cell r="A244" t="str">
            <v>AQB15PP</v>
          </cell>
          <cell r="R244">
            <v>0</v>
          </cell>
        </row>
        <row r="246">
          <cell r="A246">
            <v>1</v>
          </cell>
          <cell r="R246">
            <v>18</v>
          </cell>
        </row>
        <row r="248">
          <cell r="A248">
            <v>1</v>
          </cell>
          <cell r="R248">
            <v>18</v>
          </cell>
        </row>
      </sheetData>
      <sheetData sheetId="1">
        <row r="1">
          <cell r="A1" t="str">
            <v>►</v>
          </cell>
        </row>
        <row r="2">
          <cell r="A2">
            <v>1</v>
          </cell>
          <cell r="R2">
            <v>11</v>
          </cell>
        </row>
        <row r="3">
          <cell r="A3">
            <v>1</v>
          </cell>
          <cell r="R3">
            <v>11</v>
          </cell>
        </row>
        <row r="5">
          <cell r="R5" t="str">
            <v>Prix TTC à payer (Prélev et TVA  inclus)</v>
          </cell>
        </row>
        <row r="6">
          <cell r="A6" t="str">
            <v>Code article</v>
          </cell>
        </row>
        <row r="8">
          <cell r="A8" t="str">
            <v>BIERES</v>
          </cell>
        </row>
        <row r="9">
          <cell r="A9" t="str">
            <v xml:space="preserve">BIERES GM                            </v>
          </cell>
        </row>
        <row r="10">
          <cell r="A10" t="str">
            <v>CAS50C</v>
          </cell>
          <cell r="R10">
            <v>5450</v>
          </cell>
        </row>
        <row r="11">
          <cell r="A11" t="str">
            <v>MUT50C</v>
          </cell>
          <cell r="R11">
            <v>5450</v>
          </cell>
        </row>
        <row r="12">
          <cell r="A12" t="str">
            <v>EXP50C</v>
          </cell>
          <cell r="R12">
            <v>5450</v>
          </cell>
        </row>
        <row r="13">
          <cell r="A13" t="str">
            <v>MNY65C</v>
          </cell>
          <cell r="R13">
            <v>5400.0000000000009</v>
          </cell>
        </row>
        <row r="14">
          <cell r="A14" t="str">
            <v>CHC50C</v>
          </cell>
          <cell r="R14">
            <v>5400.0000000000009</v>
          </cell>
        </row>
        <row r="15">
          <cell r="A15" t="str">
            <v>BFL50C</v>
          </cell>
          <cell r="R15">
            <v>6550.0000000000018</v>
          </cell>
        </row>
        <row r="16">
          <cell r="A16" t="str">
            <v>BFT50C</v>
          </cell>
          <cell r="R16">
            <v>6550.0000000000018</v>
          </cell>
        </row>
        <row r="17">
          <cell r="A17" t="str">
            <v>BFTT50C</v>
          </cell>
          <cell r="R17">
            <v>6550.0000000000018</v>
          </cell>
        </row>
        <row r="18">
          <cell r="A18" t="str">
            <v>DOP50C</v>
          </cell>
          <cell r="R18">
            <v>6049.9999999999991</v>
          </cell>
        </row>
        <row r="19">
          <cell r="A19" t="str">
            <v>CMS50C</v>
          </cell>
          <cell r="R19" t="e">
            <v>#N/A</v>
          </cell>
        </row>
        <row r="20">
          <cell r="A20" t="str">
            <v>EXP65C</v>
          </cell>
          <cell r="R20">
            <v>7200.0000000000009</v>
          </cell>
        </row>
        <row r="21">
          <cell r="A21" t="str">
            <v>AMS65C</v>
          </cell>
          <cell r="R21" t="e">
            <v>#N/A</v>
          </cell>
        </row>
        <row r="22">
          <cell r="A22" t="str">
            <v>MUT65C</v>
          </cell>
          <cell r="R22">
            <v>8300.0000000000018</v>
          </cell>
        </row>
        <row r="23">
          <cell r="A23" t="str">
            <v>CAS65C</v>
          </cell>
          <cell r="R23">
            <v>7200.0000000000009</v>
          </cell>
        </row>
        <row r="24">
          <cell r="A24" t="str">
            <v>DOP65C</v>
          </cell>
          <cell r="R24">
            <v>7200.0000000000009</v>
          </cell>
        </row>
        <row r="25">
          <cell r="A25" t="str">
            <v>JAP65C</v>
          </cell>
          <cell r="R25">
            <v>6645.1538461538503</v>
          </cell>
        </row>
        <row r="26">
          <cell r="A26" t="str">
            <v>PLF65C</v>
          </cell>
          <cell r="R26">
            <v>7700.0000000000018</v>
          </cell>
        </row>
        <row r="27">
          <cell r="A27" t="str">
            <v>ISE65C</v>
          </cell>
          <cell r="R27">
            <v>8300.0000000000018</v>
          </cell>
        </row>
        <row r="28">
          <cell r="A28" t="str">
            <v>DOL65C</v>
          </cell>
          <cell r="R28">
            <v>11000.000000000004</v>
          </cell>
        </row>
        <row r="29">
          <cell r="A29" t="str">
            <v xml:space="preserve">DOL65C </v>
          </cell>
          <cell r="R29">
            <v>7750.0000000000009</v>
          </cell>
        </row>
        <row r="30">
          <cell r="A30" t="str">
            <v xml:space="preserve">BIERES PM                            </v>
          </cell>
        </row>
        <row r="31">
          <cell r="A31" t="str">
            <v>CAS33C</v>
          </cell>
          <cell r="R31">
            <v>9500.0000000000018</v>
          </cell>
        </row>
        <row r="32">
          <cell r="A32" t="str">
            <v>EXP33C</v>
          </cell>
          <cell r="R32">
            <v>9500.0000000000018</v>
          </cell>
        </row>
        <row r="33">
          <cell r="A33" t="str">
            <v>BFL33C</v>
          </cell>
          <cell r="R33">
            <v>9500.0000000000018</v>
          </cell>
        </row>
        <row r="34">
          <cell r="A34" t="str">
            <v>BFT33C</v>
          </cell>
          <cell r="R34">
            <v>9500.0000000000018</v>
          </cell>
        </row>
        <row r="35">
          <cell r="A35" t="str">
            <v>PLF33C</v>
          </cell>
          <cell r="R35">
            <v>9500.0000000000018</v>
          </cell>
        </row>
        <row r="36">
          <cell r="A36" t="str">
            <v>CMS33C</v>
          </cell>
          <cell r="R36">
            <v>9500.0000000000073</v>
          </cell>
        </row>
        <row r="37">
          <cell r="A37" t="str">
            <v>DOP33C</v>
          </cell>
          <cell r="R37">
            <v>8799.9999999999964</v>
          </cell>
        </row>
        <row r="38">
          <cell r="A38" t="str">
            <v>MUT33C</v>
          </cell>
          <cell r="R38">
            <v>8800.0000000000018</v>
          </cell>
        </row>
        <row r="39">
          <cell r="A39" t="str">
            <v>ISE33C</v>
          </cell>
          <cell r="R39">
            <v>10537.000000000002</v>
          </cell>
        </row>
        <row r="40">
          <cell r="A40" t="str">
            <v>BOITE</v>
          </cell>
        </row>
        <row r="41">
          <cell r="A41" t="str">
            <v>EXP33B</v>
          </cell>
          <cell r="R41">
            <v>12000.000000000004</v>
          </cell>
        </row>
        <row r="42">
          <cell r="A42" t="str">
            <v>MUT33B</v>
          </cell>
          <cell r="R42">
            <v>12000.000000000004</v>
          </cell>
        </row>
        <row r="43">
          <cell r="A43" t="str">
            <v>CAS33B</v>
          </cell>
          <cell r="R43">
            <v>12000.000000000004</v>
          </cell>
        </row>
        <row r="44">
          <cell r="A44" t="str">
            <v>MNY50B</v>
          </cell>
          <cell r="R44">
            <v>13999.999999999993</v>
          </cell>
        </row>
        <row r="45">
          <cell r="A45" t="str">
            <v>BFL50B</v>
          </cell>
          <cell r="R45">
            <v>16800</v>
          </cell>
        </row>
        <row r="46">
          <cell r="A46" t="str">
            <v>BFT50B</v>
          </cell>
          <cell r="R46">
            <v>16800</v>
          </cell>
        </row>
        <row r="47">
          <cell r="A47" t="str">
            <v>EXP50B</v>
          </cell>
          <cell r="R47">
            <v>16800</v>
          </cell>
        </row>
        <row r="48">
          <cell r="A48" t="str">
            <v>MUT50B</v>
          </cell>
          <cell r="R48">
            <v>16800</v>
          </cell>
        </row>
        <row r="49">
          <cell r="A49" t="str">
            <v>CAS50B</v>
          </cell>
          <cell r="R49">
            <v>16800</v>
          </cell>
        </row>
        <row r="50">
          <cell r="A50" t="str">
            <v>ISE50B</v>
          </cell>
          <cell r="R50">
            <v>0</v>
          </cell>
        </row>
        <row r="51">
          <cell r="A51" t="str">
            <v>HEI50B</v>
          </cell>
          <cell r="R51">
            <v>22105.000000000004</v>
          </cell>
        </row>
        <row r="52">
          <cell r="A52" t="str">
            <v>HEINEKEN</v>
          </cell>
        </row>
        <row r="53">
          <cell r="A53" t="str">
            <v>HEI33V</v>
          </cell>
          <cell r="R53">
            <v>20135.000000000004</v>
          </cell>
        </row>
        <row r="54">
          <cell r="A54" t="str">
            <v>FÛTS</v>
          </cell>
        </row>
        <row r="55">
          <cell r="A55" t="str">
            <v>CMS20F</v>
          </cell>
          <cell r="R55" t="e">
            <v>#N/A</v>
          </cell>
        </row>
        <row r="56">
          <cell r="A56" t="str">
            <v>CMS30F</v>
          </cell>
          <cell r="R56" t="e">
            <v>#N/A</v>
          </cell>
        </row>
        <row r="57">
          <cell r="A57" t="str">
            <v>CMS50F</v>
          </cell>
          <cell r="R57" t="e">
            <v>#N/A</v>
          </cell>
        </row>
        <row r="58">
          <cell r="A58" t="str">
            <v>MAN30F</v>
          </cell>
          <cell r="R58" t="e">
            <v>#N/A</v>
          </cell>
        </row>
        <row r="59">
          <cell r="A59" t="str">
            <v>MAN50F</v>
          </cell>
          <cell r="R59" t="e">
            <v>#N/A</v>
          </cell>
        </row>
        <row r="60">
          <cell r="A60" t="str">
            <v>CAS30F</v>
          </cell>
          <cell r="R60">
            <v>25618.556701030928</v>
          </cell>
        </row>
        <row r="61">
          <cell r="A61" t="str">
            <v>EXP30F</v>
          </cell>
          <cell r="R61">
            <v>25618.556701030928</v>
          </cell>
        </row>
        <row r="62">
          <cell r="A62" t="str">
            <v>ISE30F</v>
          </cell>
          <cell r="R62">
            <v>28692.783505154643</v>
          </cell>
        </row>
        <row r="63">
          <cell r="A63" t="str">
            <v>BFL50F</v>
          </cell>
          <cell r="R63">
            <v>48162.886597938144</v>
          </cell>
        </row>
        <row r="64">
          <cell r="A64" t="str">
            <v>BFT50F</v>
          </cell>
          <cell r="R64">
            <v>48162.886597938144</v>
          </cell>
        </row>
        <row r="65">
          <cell r="A65" t="str">
            <v>CAS50F</v>
          </cell>
          <cell r="R65">
            <v>42014.432989690722</v>
          </cell>
        </row>
        <row r="66">
          <cell r="A66" t="str">
            <v>EXP50F</v>
          </cell>
          <cell r="R66">
            <v>42014.432989690722</v>
          </cell>
        </row>
        <row r="67">
          <cell r="A67" t="str">
            <v>ISE50F</v>
          </cell>
          <cell r="R67">
            <v>48162.886597938144</v>
          </cell>
        </row>
        <row r="69">
          <cell r="A69" t="str">
            <v>ALCOOL MIX</v>
          </cell>
        </row>
        <row r="70">
          <cell r="A70" t="str">
            <v>BGT50C</v>
          </cell>
          <cell r="R70">
            <v>7000</v>
          </cell>
        </row>
        <row r="71">
          <cell r="A71" t="str">
            <v>BRG50C</v>
          </cell>
          <cell r="R71">
            <v>7000</v>
          </cell>
        </row>
        <row r="72">
          <cell r="A72" t="str">
            <v>SMP50C</v>
          </cell>
          <cell r="R72">
            <v>10230</v>
          </cell>
        </row>
        <row r="73">
          <cell r="A73" t="str">
            <v>SMP50CP</v>
          </cell>
          <cell r="R73">
            <v>9690.2575000000015</v>
          </cell>
        </row>
        <row r="74">
          <cell r="A74" t="str">
            <v>SMB50C</v>
          </cell>
          <cell r="R74">
            <v>10230</v>
          </cell>
        </row>
        <row r="75">
          <cell r="A75" t="str">
            <v>SMB50CP</v>
          </cell>
          <cell r="R75">
            <v>9690.2575000000015</v>
          </cell>
        </row>
        <row r="76">
          <cell r="A76" t="str">
            <v>BRA50C</v>
          </cell>
          <cell r="R76">
            <v>5384.6153846153848</v>
          </cell>
        </row>
        <row r="77">
          <cell r="A77" t="str">
            <v>BRA50B</v>
          </cell>
          <cell r="R77">
            <v>0</v>
          </cell>
        </row>
        <row r="78">
          <cell r="A78" t="str">
            <v>BWC50C</v>
          </cell>
          <cell r="R78">
            <v>7000</v>
          </cell>
        </row>
        <row r="79">
          <cell r="A79" t="str">
            <v>BWC50B</v>
          </cell>
          <cell r="R79">
            <v>0</v>
          </cell>
        </row>
        <row r="80">
          <cell r="A80" t="str">
            <v>BWC65C</v>
          </cell>
          <cell r="R80">
            <v>9700</v>
          </cell>
        </row>
        <row r="81">
          <cell r="A81" t="str">
            <v>BGT65C</v>
          </cell>
          <cell r="R81">
            <v>9700</v>
          </cell>
        </row>
        <row r="82">
          <cell r="A82" t="str">
            <v>ORI50C</v>
          </cell>
          <cell r="R82">
            <v>7000</v>
          </cell>
        </row>
        <row r="83">
          <cell r="A83" t="str">
            <v>ORI50CP</v>
          </cell>
          <cell r="R83">
            <v>6400.0000000000009</v>
          </cell>
        </row>
        <row r="84">
          <cell r="A84" t="str">
            <v>BCI30C</v>
          </cell>
          <cell r="R84">
            <v>9500.0000000000018</v>
          </cell>
        </row>
        <row r="85">
          <cell r="A85" t="str">
            <v>BCI50C</v>
          </cell>
          <cell r="R85">
            <v>7000</v>
          </cell>
        </row>
        <row r="86">
          <cell r="A86" t="str">
            <v>BWC33C</v>
          </cell>
          <cell r="R86">
            <v>9799.9999999999982</v>
          </cell>
        </row>
        <row r="88">
          <cell r="A88" t="str">
            <v>BOISSONS GAZEUSES</v>
          </cell>
        </row>
        <row r="89">
          <cell r="A89" t="str">
            <v xml:space="preserve">BG GM                                </v>
          </cell>
        </row>
        <row r="90">
          <cell r="A90" t="str">
            <v>SOD60C</v>
          </cell>
          <cell r="R90">
            <v>3200.0000000000005</v>
          </cell>
        </row>
        <row r="91">
          <cell r="A91" t="str">
            <v>SOD50C</v>
          </cell>
          <cell r="R91">
            <v>2000.0000000000002</v>
          </cell>
        </row>
        <row r="92">
          <cell r="A92" t="str">
            <v>DJC60C</v>
          </cell>
          <cell r="R92">
            <v>4900</v>
          </cell>
        </row>
        <row r="93">
          <cell r="A93" t="str">
            <v>DJP60C</v>
          </cell>
          <cell r="R93">
            <v>4900</v>
          </cell>
        </row>
        <row r="94">
          <cell r="A94" t="str">
            <v>DJA60C</v>
          </cell>
          <cell r="R94">
            <v>4900</v>
          </cell>
        </row>
        <row r="95">
          <cell r="A95" t="str">
            <v>DJM60C</v>
          </cell>
          <cell r="R95">
            <v>4900</v>
          </cell>
        </row>
        <row r="96">
          <cell r="A96" t="str">
            <v>VIM60C</v>
          </cell>
          <cell r="R96">
            <v>4900</v>
          </cell>
        </row>
        <row r="97">
          <cell r="A97" t="str">
            <v>TPA50C</v>
          </cell>
          <cell r="R97">
            <v>3100</v>
          </cell>
        </row>
        <row r="98">
          <cell r="A98" t="str">
            <v>TPP50C</v>
          </cell>
          <cell r="R98">
            <v>3100</v>
          </cell>
        </row>
        <row r="99">
          <cell r="A99" t="str">
            <v>TPO50C</v>
          </cell>
          <cell r="R99">
            <v>3100</v>
          </cell>
        </row>
        <row r="100">
          <cell r="A100" t="str">
            <v>TPG50C</v>
          </cell>
          <cell r="R100">
            <v>3100</v>
          </cell>
        </row>
        <row r="101">
          <cell r="A101" t="str">
            <v>TPA60C</v>
          </cell>
          <cell r="R101">
            <v>3668.0000000000005</v>
          </cell>
        </row>
        <row r="102">
          <cell r="A102" t="str">
            <v>TPG60C</v>
          </cell>
          <cell r="R102">
            <v>3668.0000000000005</v>
          </cell>
        </row>
        <row r="103">
          <cell r="A103" t="str">
            <v>TPO60C</v>
          </cell>
          <cell r="R103">
            <v>3668.0000000000005</v>
          </cell>
        </row>
        <row r="104">
          <cell r="A104" t="str">
            <v>TPP60C</v>
          </cell>
          <cell r="R104">
            <v>3668.0000000000005</v>
          </cell>
        </row>
        <row r="105">
          <cell r="A105" t="str">
            <v>TPT50C</v>
          </cell>
          <cell r="R105">
            <v>3100</v>
          </cell>
        </row>
        <row r="106">
          <cell r="A106" t="str">
            <v>WCO50C</v>
          </cell>
          <cell r="R106">
            <v>3100</v>
          </cell>
        </row>
        <row r="107">
          <cell r="A107" t="str">
            <v>YOU50C</v>
          </cell>
          <cell r="R107">
            <v>3100</v>
          </cell>
        </row>
        <row r="108">
          <cell r="A108" t="str">
            <v>WCO60C</v>
          </cell>
          <cell r="R108">
            <v>4050.0000000000009</v>
          </cell>
        </row>
        <row r="109">
          <cell r="A109" t="str">
            <v>YOU60C</v>
          </cell>
          <cell r="R109">
            <v>4555</v>
          </cell>
        </row>
        <row r="110">
          <cell r="A110" t="str">
            <v>TPB60C</v>
          </cell>
          <cell r="R110">
            <v>3668.0000000000005</v>
          </cell>
        </row>
        <row r="111">
          <cell r="A111" t="str">
            <v>ORG60C</v>
          </cell>
          <cell r="R111">
            <v>4900</v>
          </cell>
        </row>
        <row r="112">
          <cell r="A112" t="str">
            <v>DEM50C</v>
          </cell>
          <cell r="R112">
            <v>6340.0000000000009</v>
          </cell>
        </row>
        <row r="113">
          <cell r="A113" t="str">
            <v>XXL50C</v>
          </cell>
          <cell r="R113">
            <v>4900</v>
          </cell>
        </row>
        <row r="114">
          <cell r="A114" t="str">
            <v xml:space="preserve">BG PM                                </v>
          </cell>
        </row>
        <row r="115">
          <cell r="A115" t="str">
            <v>TPA30C</v>
          </cell>
          <cell r="R115">
            <v>4200</v>
          </cell>
        </row>
        <row r="116">
          <cell r="A116" t="str">
            <v>TPA33C</v>
          </cell>
          <cell r="R116">
            <v>5250.0000000000009</v>
          </cell>
        </row>
        <row r="117">
          <cell r="A117" t="str">
            <v>TPG30C</v>
          </cell>
          <cell r="R117">
            <v>4200</v>
          </cell>
        </row>
        <row r="118">
          <cell r="A118" t="str">
            <v>TPO30C</v>
          </cell>
          <cell r="R118">
            <v>4200</v>
          </cell>
        </row>
        <row r="119">
          <cell r="A119" t="str">
            <v>TPP30C</v>
          </cell>
          <cell r="R119">
            <v>4200</v>
          </cell>
        </row>
        <row r="120">
          <cell r="A120" t="str">
            <v>TPC30C</v>
          </cell>
          <cell r="R120">
            <v>4200</v>
          </cell>
        </row>
        <row r="121">
          <cell r="A121" t="str">
            <v>WCO30C</v>
          </cell>
          <cell r="R121">
            <v>5100.0000000000018</v>
          </cell>
        </row>
        <row r="122">
          <cell r="A122" t="str">
            <v>YOU30CP</v>
          </cell>
          <cell r="R122">
            <v>5100.0000000000018</v>
          </cell>
        </row>
        <row r="123">
          <cell r="A123" t="str">
            <v>YOU30C</v>
          </cell>
          <cell r="R123">
            <v>6119.99999999999</v>
          </cell>
        </row>
        <row r="124">
          <cell r="A124" t="str">
            <v>ORG30C</v>
          </cell>
          <cell r="R124">
            <v>6200</v>
          </cell>
        </row>
        <row r="125">
          <cell r="A125" t="str">
            <v>VIM30C</v>
          </cell>
          <cell r="R125">
            <v>6200</v>
          </cell>
        </row>
        <row r="126">
          <cell r="A126" t="str">
            <v>TPT30C</v>
          </cell>
          <cell r="R126">
            <v>5250.0000000000009</v>
          </cell>
        </row>
        <row r="127">
          <cell r="A127" t="str">
            <v>SOD30C</v>
          </cell>
          <cell r="R127">
            <v>4400</v>
          </cell>
        </row>
        <row r="128">
          <cell r="A128" t="str">
            <v>MAT30C</v>
          </cell>
          <cell r="R128">
            <v>7400.0000000000018</v>
          </cell>
        </row>
        <row r="129">
          <cell r="A129" t="str">
            <v>XXL30C</v>
          </cell>
          <cell r="R129">
            <v>6800</v>
          </cell>
        </row>
        <row r="130">
          <cell r="A130" t="str">
            <v>XLO30C</v>
          </cell>
          <cell r="R130">
            <v>6800</v>
          </cell>
        </row>
        <row r="132">
          <cell r="A132" t="str">
            <v>BG PET 35 CL</v>
          </cell>
        </row>
        <row r="133">
          <cell r="A133" t="str">
            <v>TPA35P</v>
          </cell>
          <cell r="R133">
            <v>3000.0000000000009</v>
          </cell>
        </row>
        <row r="134">
          <cell r="A134" t="str">
            <v>TPG35P</v>
          </cell>
          <cell r="R134">
            <v>3000.0000000000009</v>
          </cell>
        </row>
        <row r="135">
          <cell r="A135" t="str">
            <v>TPO35P</v>
          </cell>
          <cell r="R135">
            <v>3000.0000000000009</v>
          </cell>
        </row>
        <row r="136">
          <cell r="A136" t="str">
            <v>TPP35P</v>
          </cell>
          <cell r="R136">
            <v>3000.0000000000009</v>
          </cell>
        </row>
        <row r="137">
          <cell r="A137" t="str">
            <v>WCO35P</v>
          </cell>
          <cell r="R137">
            <v>3000.0000000000009</v>
          </cell>
        </row>
        <row r="138">
          <cell r="A138" t="str">
            <v>YOU35PP</v>
          </cell>
          <cell r="R138">
            <v>3000.0000000000009</v>
          </cell>
        </row>
        <row r="139">
          <cell r="A139" t="str">
            <v>YOU35P</v>
          </cell>
          <cell r="R139">
            <v>3500.0000000000014</v>
          </cell>
        </row>
        <row r="140">
          <cell r="A140" t="str">
            <v>TPB35P</v>
          </cell>
          <cell r="R140">
            <v>3000.0000000000009</v>
          </cell>
        </row>
        <row r="141">
          <cell r="A141" t="str">
            <v>DJC35P</v>
          </cell>
          <cell r="R141">
            <v>3600.0000000000005</v>
          </cell>
        </row>
        <row r="142">
          <cell r="A142" t="str">
            <v>DJP35P</v>
          </cell>
          <cell r="R142">
            <v>4200</v>
          </cell>
        </row>
        <row r="143">
          <cell r="A143" t="str">
            <v>DJP35PP</v>
          </cell>
          <cell r="R143">
            <v>3600.0000000000005</v>
          </cell>
        </row>
        <row r="144">
          <cell r="A144" t="str">
            <v>DJA35P</v>
          </cell>
          <cell r="R144">
            <v>4200</v>
          </cell>
        </row>
        <row r="145">
          <cell r="A145" t="str">
            <v>DJA35PP</v>
          </cell>
          <cell r="R145">
            <v>3600.0000000000005</v>
          </cell>
        </row>
        <row r="146">
          <cell r="A146" t="str">
            <v>DJM35P</v>
          </cell>
          <cell r="R146">
            <v>4200</v>
          </cell>
        </row>
        <row r="147">
          <cell r="A147" t="str">
            <v>DJM35PP</v>
          </cell>
          <cell r="R147">
            <v>3600.0000000000005</v>
          </cell>
        </row>
        <row r="148">
          <cell r="A148" t="str">
            <v>ORG35P</v>
          </cell>
          <cell r="R148">
            <v>4200</v>
          </cell>
        </row>
        <row r="149">
          <cell r="A149" t="str">
            <v>VIM35P</v>
          </cell>
          <cell r="R149">
            <v>4200</v>
          </cell>
        </row>
        <row r="150">
          <cell r="A150" t="str">
            <v>XXL35P</v>
          </cell>
          <cell r="R150">
            <v>4070.0000000000023</v>
          </cell>
        </row>
        <row r="151">
          <cell r="A151" t="str">
            <v>XLO35P</v>
          </cell>
          <cell r="R151">
            <v>4070.0000000000023</v>
          </cell>
        </row>
        <row r="152">
          <cell r="A152" t="str">
            <v>TPT35P</v>
          </cell>
          <cell r="R152">
            <v>3000.0000000000009</v>
          </cell>
        </row>
        <row r="153">
          <cell r="A153" t="str">
            <v>SOD35P</v>
          </cell>
          <cell r="R153">
            <v>2500</v>
          </cell>
        </row>
        <row r="154">
          <cell r="A154" t="str">
            <v>BG PET 50 CL</v>
          </cell>
        </row>
        <row r="155">
          <cell r="A155" t="str">
            <v>SRG05P</v>
          </cell>
          <cell r="R155">
            <v>3800</v>
          </cell>
        </row>
        <row r="156">
          <cell r="A156" t="str">
            <v>SRM05P</v>
          </cell>
          <cell r="R156">
            <v>3800</v>
          </cell>
        </row>
        <row r="157">
          <cell r="A157" t="str">
            <v>SRO05P</v>
          </cell>
          <cell r="R157">
            <v>3800</v>
          </cell>
        </row>
        <row r="158">
          <cell r="A158" t="str">
            <v>XXL05P</v>
          </cell>
          <cell r="R158">
            <v>6510</v>
          </cell>
        </row>
        <row r="160">
          <cell r="A160" t="str">
            <v>BOITES</v>
          </cell>
        </row>
        <row r="161">
          <cell r="A161" t="str">
            <v>MAT33B</v>
          </cell>
          <cell r="R161" t="e">
            <v>#N/A</v>
          </cell>
        </row>
        <row r="162">
          <cell r="A162" t="str">
            <v>XXL33B</v>
          </cell>
          <cell r="R162" t="e">
            <v>#N/A</v>
          </cell>
        </row>
        <row r="163">
          <cell r="A163" t="str">
            <v>COK33B</v>
          </cell>
          <cell r="R163" t="e">
            <v>#N/A</v>
          </cell>
        </row>
        <row r="164">
          <cell r="A164" t="str">
            <v>FTO33B</v>
          </cell>
          <cell r="R164" t="e">
            <v>#N/A</v>
          </cell>
        </row>
        <row r="165">
          <cell r="A165" t="str">
            <v>SPR33B</v>
          </cell>
          <cell r="R165" t="e">
            <v>#N/A</v>
          </cell>
        </row>
        <row r="166">
          <cell r="A166" t="str">
            <v>VIM33B</v>
          </cell>
          <cell r="R166" t="e">
            <v>#N/A</v>
          </cell>
        </row>
        <row r="167">
          <cell r="A167" t="str">
            <v>ORG33B</v>
          </cell>
          <cell r="R167" t="e">
            <v>#N/A</v>
          </cell>
        </row>
        <row r="169">
          <cell r="A169" t="str">
            <v>BG PET 100 CL</v>
          </cell>
        </row>
        <row r="170">
          <cell r="A170" t="str">
            <v>TPA10P</v>
          </cell>
          <cell r="R170">
            <v>2600</v>
          </cell>
        </row>
        <row r="171">
          <cell r="A171" t="str">
            <v>TPG10P</v>
          </cell>
          <cell r="R171">
            <v>2600</v>
          </cell>
        </row>
        <row r="172">
          <cell r="A172" t="str">
            <v>TPP10P</v>
          </cell>
          <cell r="R172">
            <v>2600</v>
          </cell>
        </row>
        <row r="173">
          <cell r="A173" t="str">
            <v>TPC10P</v>
          </cell>
          <cell r="R173">
            <v>2600</v>
          </cell>
        </row>
        <row r="174">
          <cell r="A174" t="str">
            <v>TPO10P</v>
          </cell>
          <cell r="R174">
            <v>2600</v>
          </cell>
        </row>
        <row r="175">
          <cell r="A175" t="str">
            <v>WCO10PP</v>
          </cell>
          <cell r="R175">
            <v>2600</v>
          </cell>
        </row>
        <row r="176">
          <cell r="A176" t="str">
            <v>WCO10P</v>
          </cell>
          <cell r="R176">
            <v>3215.0000000000009</v>
          </cell>
        </row>
        <row r="177">
          <cell r="A177" t="str">
            <v>YOU10PP</v>
          </cell>
          <cell r="R177">
            <v>2600</v>
          </cell>
        </row>
        <row r="178">
          <cell r="A178" t="str">
            <v>YOU10P</v>
          </cell>
          <cell r="R178">
            <v>3215.0000000000009</v>
          </cell>
        </row>
        <row r="179">
          <cell r="A179" t="str">
            <v>TPB10P</v>
          </cell>
          <cell r="R179">
            <v>2600</v>
          </cell>
        </row>
        <row r="180">
          <cell r="A180" t="str">
            <v>DJC10P</v>
          </cell>
          <cell r="R180">
            <v>3515.0000000000005</v>
          </cell>
        </row>
        <row r="181">
          <cell r="A181" t="str">
            <v>DJP10PP</v>
          </cell>
          <cell r="R181">
            <v>3515.0000000000005</v>
          </cell>
        </row>
        <row r="182">
          <cell r="A182" t="str">
            <v>DJP10P</v>
          </cell>
          <cell r="R182">
            <v>4000.0000000000005</v>
          </cell>
        </row>
        <row r="183">
          <cell r="A183" t="str">
            <v>DJA10PP</v>
          </cell>
          <cell r="R183">
            <v>3515.0000000000005</v>
          </cell>
        </row>
        <row r="184">
          <cell r="A184" t="str">
            <v>DJA10P</v>
          </cell>
          <cell r="R184">
            <v>4000.0000000000005</v>
          </cell>
        </row>
        <row r="185">
          <cell r="A185" t="str">
            <v>DJM10PP</v>
          </cell>
          <cell r="R185">
            <v>3515.0000000000005</v>
          </cell>
        </row>
        <row r="186">
          <cell r="A186" t="str">
            <v>DJM10P</v>
          </cell>
          <cell r="R186">
            <v>4000.0000000000005</v>
          </cell>
        </row>
        <row r="187">
          <cell r="A187" t="str">
            <v>ORG10P</v>
          </cell>
          <cell r="R187">
            <v>4115.0000000000009</v>
          </cell>
        </row>
        <row r="188">
          <cell r="A188" t="str">
            <v>VIM10P</v>
          </cell>
          <cell r="R188">
            <v>4080</v>
          </cell>
        </row>
        <row r="190">
          <cell r="A190" t="str">
            <v>BG PET 200 CL</v>
          </cell>
        </row>
        <row r="191">
          <cell r="A191" t="str">
            <v>COK20P</v>
          </cell>
          <cell r="R191">
            <v>6480</v>
          </cell>
        </row>
        <row r="192">
          <cell r="A192" t="str">
            <v>COZ20P</v>
          </cell>
          <cell r="R192">
            <v>6480</v>
          </cell>
        </row>
        <row r="193">
          <cell r="A193" t="str">
            <v>FTO20P</v>
          </cell>
          <cell r="R193">
            <v>6480</v>
          </cell>
        </row>
        <row r="194">
          <cell r="A194" t="str">
            <v>SPR20P</v>
          </cell>
          <cell r="R194">
            <v>6480</v>
          </cell>
        </row>
        <row r="195">
          <cell r="A195" t="str">
            <v>TPA20P</v>
          </cell>
          <cell r="R195">
            <v>5280.0000000000009</v>
          </cell>
        </row>
        <row r="196">
          <cell r="A196" t="str">
            <v>TPG20P</v>
          </cell>
          <cell r="R196">
            <v>5280.0000000000009</v>
          </cell>
        </row>
        <row r="197">
          <cell r="A197" t="str">
            <v>TPO20P</v>
          </cell>
          <cell r="R197">
            <v>5280.0000000000009</v>
          </cell>
        </row>
        <row r="198">
          <cell r="A198" t="str">
            <v>TPP20P</v>
          </cell>
          <cell r="R198">
            <v>5280.0000000000009</v>
          </cell>
        </row>
        <row r="199">
          <cell r="A199" t="str">
            <v>DJC20P</v>
          </cell>
          <cell r="R199">
            <v>6780.0000000000009</v>
          </cell>
        </row>
        <row r="200">
          <cell r="A200" t="str">
            <v>EAUX MINERALES NATURELLES</v>
          </cell>
        </row>
        <row r="201">
          <cell r="A201" t="str">
            <v>TGI05P</v>
          </cell>
          <cell r="R201">
            <v>0</v>
          </cell>
        </row>
        <row r="202">
          <cell r="A202" t="str">
            <v>VIT05P</v>
          </cell>
          <cell r="R202">
            <v>0</v>
          </cell>
        </row>
        <row r="203">
          <cell r="A203" t="str">
            <v>TGI33P</v>
          </cell>
          <cell r="R203">
            <v>0</v>
          </cell>
        </row>
        <row r="204">
          <cell r="A204" t="str">
            <v>TGI10P</v>
          </cell>
          <cell r="R204">
            <v>0</v>
          </cell>
        </row>
        <row r="205">
          <cell r="A205" t="str">
            <v>TGI15P</v>
          </cell>
          <cell r="R205">
            <v>0</v>
          </cell>
        </row>
        <row r="206">
          <cell r="A206" t="str">
            <v>VIT15P</v>
          </cell>
          <cell r="R206">
            <v>0</v>
          </cell>
        </row>
        <row r="207">
          <cell r="A207" t="str">
            <v>VIL15P</v>
          </cell>
          <cell r="R207">
            <v>0</v>
          </cell>
        </row>
        <row r="208">
          <cell r="A208" t="str">
            <v>VIT15PP</v>
          </cell>
          <cell r="R208">
            <v>0</v>
          </cell>
        </row>
        <row r="209">
          <cell r="A209" t="str">
            <v>TGI18P</v>
          </cell>
          <cell r="R209">
            <v>0</v>
          </cell>
        </row>
        <row r="210">
          <cell r="A210" t="str">
            <v>TGI05J</v>
          </cell>
          <cell r="R210">
            <v>0</v>
          </cell>
        </row>
        <row r="211">
          <cell r="A211" t="str">
            <v>TGI10J</v>
          </cell>
          <cell r="R211">
            <v>0</v>
          </cell>
        </row>
        <row r="212">
          <cell r="A212" t="str">
            <v>VIT10J</v>
          </cell>
          <cell r="R212">
            <v>0</v>
          </cell>
        </row>
        <row r="213">
          <cell r="A213" t="str">
            <v>VIL10J</v>
          </cell>
          <cell r="R213">
            <v>0</v>
          </cell>
        </row>
        <row r="214">
          <cell r="A214" t="str">
            <v>VIT10JP</v>
          </cell>
          <cell r="R214">
            <v>0</v>
          </cell>
        </row>
        <row r="216">
          <cell r="A216" t="str">
            <v>EAUX MINERALES AROMATISEES</v>
          </cell>
        </row>
        <row r="217">
          <cell r="A217" t="str">
            <v>TCI05P</v>
          </cell>
          <cell r="R217" t="e">
            <v>#N/A</v>
          </cell>
        </row>
        <row r="218">
          <cell r="A218" t="str">
            <v>TCI33P</v>
          </cell>
          <cell r="R218" t="e">
            <v>#N/A</v>
          </cell>
        </row>
        <row r="219">
          <cell r="A219" t="str">
            <v>TCI10P</v>
          </cell>
          <cell r="R219">
            <v>0</v>
          </cell>
        </row>
        <row r="220">
          <cell r="A220" t="str">
            <v>TCI15P</v>
          </cell>
          <cell r="R220" t="e">
            <v>#N/A</v>
          </cell>
        </row>
        <row r="221">
          <cell r="A221" t="str">
            <v>EAUX DE TABLE</v>
          </cell>
        </row>
        <row r="222">
          <cell r="A222" t="str">
            <v>AQB05P</v>
          </cell>
          <cell r="R222">
            <v>1549.9999999999995</v>
          </cell>
        </row>
        <row r="223">
          <cell r="A223" t="str">
            <v>AQB15P</v>
          </cell>
          <cell r="R223">
            <v>1650</v>
          </cell>
        </row>
        <row r="224">
          <cell r="A224" t="str">
            <v>AQB15PP</v>
          </cell>
          <cell r="R224">
            <v>1400.0000000000002</v>
          </cell>
        </row>
        <row r="226">
          <cell r="A226">
            <v>1</v>
          </cell>
          <cell r="R226">
            <v>11</v>
          </cell>
        </row>
        <row r="228">
          <cell r="A228">
            <v>1</v>
          </cell>
          <cell r="R228">
            <v>11</v>
          </cell>
        </row>
      </sheetData>
      <sheetData sheetId="2"/>
      <sheetData sheetId="3">
        <row r="1">
          <cell r="A1">
            <v>1</v>
          </cell>
          <cell r="R1">
            <v>18</v>
          </cell>
          <cell r="AI1">
            <v>35</v>
          </cell>
          <cell r="AO1">
            <v>41</v>
          </cell>
          <cell r="AP1">
            <v>42</v>
          </cell>
        </row>
        <row r="2">
          <cell r="A2" t="str">
            <v>►</v>
          </cell>
        </row>
        <row r="3">
          <cell r="A3">
            <v>1</v>
          </cell>
          <cell r="R3">
            <v>65</v>
          </cell>
          <cell r="AI3">
            <v>65</v>
          </cell>
          <cell r="AO3">
            <v>87</v>
          </cell>
          <cell r="AP3">
            <v>88</v>
          </cell>
        </row>
        <row r="4">
          <cell r="A4">
            <v>1</v>
          </cell>
          <cell r="R4">
            <v>29</v>
          </cell>
          <cell r="AI4">
            <v>29</v>
          </cell>
          <cell r="AO4">
            <v>37</v>
          </cell>
          <cell r="AP4">
            <v>38</v>
          </cell>
        </row>
        <row r="6">
          <cell r="R6" t="str">
            <v xml:space="preserve">Prix TTC à payer (Prélev et TVA  inclus) </v>
          </cell>
          <cell r="AI6" t="str">
            <v xml:space="preserve">Prix TTC à payer (Prélev et TVA  inclus) </v>
          </cell>
        </row>
        <row r="7">
          <cell r="A7" t="str">
            <v>Code article</v>
          </cell>
          <cell r="AO7" t="str">
            <v>PRIX PUBLIC CONSEILLÉ</v>
          </cell>
        </row>
        <row r="8">
          <cell r="AO8" t="str">
            <v>AU COL (PP)</v>
          </cell>
          <cell r="AP8" t="str">
            <v>PACKS</v>
          </cell>
        </row>
        <row r="9">
          <cell r="A9" t="str">
            <v>BIERES</v>
          </cell>
        </row>
        <row r="10">
          <cell r="A10" t="str">
            <v xml:space="preserve">BIERES GM                            </v>
          </cell>
        </row>
        <row r="11">
          <cell r="A11" t="str">
            <v>CAS50C</v>
          </cell>
          <cell r="R11">
            <v>4827.344598518951</v>
          </cell>
          <cell r="AI11">
            <v>4827.344598518951</v>
          </cell>
          <cell r="AO11">
            <v>500</v>
          </cell>
          <cell r="AP11">
            <v>6000</v>
          </cell>
        </row>
        <row r="12">
          <cell r="A12" t="str">
            <v>MUT50C</v>
          </cell>
          <cell r="R12">
            <v>4827.344598518951</v>
          </cell>
          <cell r="AI12">
            <v>4827.344598518951</v>
          </cell>
          <cell r="AO12">
            <v>500</v>
          </cell>
          <cell r="AP12">
            <v>6000</v>
          </cell>
        </row>
        <row r="13">
          <cell r="A13" t="str">
            <v>EXP50C</v>
          </cell>
          <cell r="R13">
            <v>4827.344598518951</v>
          </cell>
          <cell r="AI13">
            <v>4827.344598518951</v>
          </cell>
          <cell r="AO13">
            <v>500</v>
          </cell>
          <cell r="AP13">
            <v>6000</v>
          </cell>
        </row>
        <row r="14">
          <cell r="A14" t="str">
            <v>MNY65C</v>
          </cell>
          <cell r="R14">
            <v>4779.5241775832064</v>
          </cell>
          <cell r="AI14">
            <v>4779.5241775832064</v>
          </cell>
          <cell r="AO14">
            <v>500</v>
          </cell>
          <cell r="AP14">
            <v>6000</v>
          </cell>
        </row>
        <row r="15">
          <cell r="A15" t="str">
            <v>CHC50C</v>
          </cell>
          <cell r="R15">
            <v>4779.1177062374254</v>
          </cell>
          <cell r="AI15">
            <v>4779.1177062374254</v>
          </cell>
          <cell r="AO15">
            <v>500</v>
          </cell>
          <cell r="AP15">
            <v>6000</v>
          </cell>
        </row>
        <row r="16">
          <cell r="A16" t="str">
            <v>BFL50C</v>
          </cell>
          <cell r="R16">
            <v>5755.6849499056207</v>
          </cell>
          <cell r="AI16">
            <v>5805.0813281752389</v>
          </cell>
          <cell r="AO16">
            <v>600</v>
          </cell>
          <cell r="AP16">
            <v>7200</v>
          </cell>
        </row>
        <row r="17">
          <cell r="A17" t="str">
            <v>BFT50C</v>
          </cell>
          <cell r="R17">
            <v>5755.6849499056207</v>
          </cell>
          <cell r="AI17">
            <v>5805.0813281752389</v>
          </cell>
          <cell r="AO17">
            <v>600</v>
          </cell>
          <cell r="AP17">
            <v>7200</v>
          </cell>
        </row>
        <row r="18">
          <cell r="A18" t="str">
            <v>BFTT50C</v>
          </cell>
          <cell r="R18">
            <v>5755.6849499056207</v>
          </cell>
          <cell r="AI18">
            <v>5805.0813281752389</v>
          </cell>
          <cell r="AO18">
            <v>600</v>
          </cell>
          <cell r="AP18">
            <v>7200</v>
          </cell>
        </row>
        <row r="19">
          <cell r="A19" t="str">
            <v>DOP50C</v>
          </cell>
          <cell r="R19">
            <v>5401.992485842894</v>
          </cell>
          <cell r="AI19">
            <v>5401.992485842894</v>
          </cell>
          <cell r="AO19">
            <v>550</v>
          </cell>
          <cell r="AP19">
            <v>6600</v>
          </cell>
        </row>
        <row r="20">
          <cell r="A20" t="str">
            <v>CMS50C</v>
          </cell>
          <cell r="R20">
            <v>6330.3328372295646</v>
          </cell>
          <cell r="AO20">
            <v>650</v>
          </cell>
          <cell r="AP20">
            <v>7800</v>
          </cell>
        </row>
        <row r="21">
          <cell r="A21" t="str">
            <v>GUI50C</v>
          </cell>
          <cell r="R21">
            <v>9592.1537627828875</v>
          </cell>
          <cell r="AO21">
            <v>1000</v>
          </cell>
          <cell r="AP21">
            <v>12000</v>
          </cell>
        </row>
        <row r="22">
          <cell r="A22" t="str">
            <v>GUI50C1</v>
          </cell>
          <cell r="R22">
            <v>10626.560201414673</v>
          </cell>
          <cell r="AO22">
            <v>1100</v>
          </cell>
          <cell r="AP22">
            <v>13200</v>
          </cell>
        </row>
        <row r="23">
          <cell r="A23" t="str">
            <v>GUI50C2</v>
          </cell>
          <cell r="R23">
            <v>11660.966640046465</v>
          </cell>
          <cell r="AO23">
            <v>1200</v>
          </cell>
          <cell r="AP23">
            <v>14400</v>
          </cell>
        </row>
        <row r="24">
          <cell r="A24" t="str">
            <v>EXP65C</v>
          </cell>
          <cell r="R24">
            <v>6503.4009365471193</v>
          </cell>
          <cell r="AI24">
            <v>6503.4009365471193</v>
          </cell>
          <cell r="AO24">
            <v>650</v>
          </cell>
          <cell r="AP24">
            <v>7800</v>
          </cell>
        </row>
        <row r="25">
          <cell r="A25" t="str">
            <v>AMS65C</v>
          </cell>
          <cell r="R25">
            <v>6503.4009365471193</v>
          </cell>
          <cell r="AO25">
            <v>650</v>
          </cell>
          <cell r="AP25">
            <v>7800</v>
          </cell>
        </row>
        <row r="26">
          <cell r="A26" t="str">
            <v>MUT65C</v>
          </cell>
          <cell r="R26">
            <v>6503.4009365471193</v>
          </cell>
          <cell r="AI26">
            <v>7476.8415804102988</v>
          </cell>
          <cell r="AO26">
            <v>650</v>
          </cell>
          <cell r="AP26">
            <v>7800</v>
          </cell>
        </row>
        <row r="27">
          <cell r="A27" t="str">
            <v>CAS65C</v>
          </cell>
          <cell r="R27">
            <v>6503.4009365471193</v>
          </cell>
          <cell r="AI27">
            <v>6503.4009365471193</v>
          </cell>
          <cell r="AO27">
            <v>650</v>
          </cell>
          <cell r="AP27">
            <v>7800</v>
          </cell>
        </row>
        <row r="28">
          <cell r="A28" t="str">
            <v>DOP65C</v>
          </cell>
          <cell r="R28">
            <v>6503.4009365471193</v>
          </cell>
          <cell r="AI28">
            <v>6503.4009365471193</v>
          </cell>
          <cell r="AO28">
            <v>650</v>
          </cell>
          <cell r="AP28">
            <v>7800</v>
          </cell>
        </row>
        <row r="29">
          <cell r="A29" t="str">
            <v>JAP65C</v>
          </cell>
          <cell r="R29">
            <v>5961.9514705201909</v>
          </cell>
          <cell r="AI29">
            <v>5961.9514705201909</v>
          </cell>
          <cell r="AO29">
            <v>600</v>
          </cell>
          <cell r="AP29">
            <v>7200</v>
          </cell>
        </row>
        <row r="30">
          <cell r="A30" t="str">
            <v>PLF65C</v>
          </cell>
          <cell r="R30">
            <v>6881.0370625816786</v>
          </cell>
          <cell r="AI30">
            <v>6881.0370625816786</v>
          </cell>
          <cell r="AO30">
            <v>700</v>
          </cell>
          <cell r="AP30">
            <v>8400</v>
          </cell>
        </row>
        <row r="31">
          <cell r="A31" t="str">
            <v>ISE65C</v>
          </cell>
          <cell r="R31">
            <v>7455.6849499056225</v>
          </cell>
          <cell r="AI31">
            <v>7455.6849499056225</v>
          </cell>
          <cell r="AO31">
            <v>750</v>
          </cell>
          <cell r="AP31">
            <v>9000</v>
          </cell>
        </row>
        <row r="32">
          <cell r="A32" t="str">
            <v>DOL65C</v>
          </cell>
          <cell r="R32">
            <v>10090.493803024337</v>
          </cell>
          <cell r="AI32">
            <v>10090.493803024337</v>
          </cell>
          <cell r="AO32">
            <v>1000</v>
          </cell>
          <cell r="AP32">
            <v>12000</v>
          </cell>
        </row>
        <row r="33">
          <cell r="A33" t="str">
            <v xml:space="preserve">DOL65C </v>
          </cell>
          <cell r="R33">
            <v>6918.96462797403</v>
          </cell>
          <cell r="AI33">
            <v>6918.96462797403</v>
          </cell>
          <cell r="AO33">
            <v>750</v>
          </cell>
          <cell r="AP33">
            <v>9000</v>
          </cell>
        </row>
        <row r="34">
          <cell r="A34" t="str">
            <v xml:space="preserve">BIERES PM                            </v>
          </cell>
        </row>
        <row r="35">
          <cell r="A35" t="str">
            <v>CAS33C</v>
          </cell>
          <cell r="R35">
            <v>8035.7953027443027</v>
          </cell>
          <cell r="AI35">
            <v>8668.8938942935984</v>
          </cell>
          <cell r="AO35">
            <v>400</v>
          </cell>
          <cell r="AP35">
            <v>9600</v>
          </cell>
        </row>
        <row r="36">
          <cell r="A36" t="str">
            <v>EXP33C</v>
          </cell>
          <cell r="R36">
            <v>8035.7953027443036</v>
          </cell>
          <cell r="AI36">
            <v>8718.8938942936002</v>
          </cell>
          <cell r="AO36">
            <v>400</v>
          </cell>
          <cell r="AP36">
            <v>9600</v>
          </cell>
        </row>
        <row r="37">
          <cell r="A37" t="str">
            <v>EXP33C</v>
          </cell>
          <cell r="R37">
            <v>8035.7953027443036</v>
          </cell>
          <cell r="AI37">
            <v>8718.8938942936002</v>
          </cell>
          <cell r="AO37">
            <v>400</v>
          </cell>
          <cell r="AP37">
            <v>9600</v>
          </cell>
        </row>
        <row r="38">
          <cell r="A38" t="str">
            <v>BFL33C</v>
          </cell>
          <cell r="R38">
            <v>8035.7953027443036</v>
          </cell>
          <cell r="AI38">
            <v>8718.8938942936002</v>
          </cell>
          <cell r="AO38">
            <v>400</v>
          </cell>
          <cell r="AP38">
            <v>9600</v>
          </cell>
        </row>
        <row r="39">
          <cell r="A39" t="str">
            <v>CHC33C</v>
          </cell>
          <cell r="R39">
            <v>6962.354658881125</v>
          </cell>
          <cell r="AI39">
            <v>0</v>
          </cell>
          <cell r="AO39">
            <v>350</v>
          </cell>
          <cell r="AP39">
            <v>8400</v>
          </cell>
        </row>
        <row r="40">
          <cell r="A40" t="str">
            <v>PLF33C</v>
          </cell>
          <cell r="R40">
            <v>8655.599281254541</v>
          </cell>
          <cell r="AI40">
            <v>8655.599281254541</v>
          </cell>
          <cell r="AO40">
            <v>450</v>
          </cell>
          <cell r="AP40">
            <v>10800</v>
          </cell>
        </row>
        <row r="41">
          <cell r="A41" t="str">
            <v>CMS33C</v>
          </cell>
          <cell r="R41">
            <v>8655.5992812545392</v>
          </cell>
          <cell r="AI41">
            <v>8655.5992812545446</v>
          </cell>
          <cell r="AO41">
            <v>450</v>
          </cell>
          <cell r="AP41">
            <v>10800</v>
          </cell>
        </row>
        <row r="42">
          <cell r="A42" t="str">
            <v>DOP33C</v>
          </cell>
          <cell r="R42">
            <v>8706.2178379555717</v>
          </cell>
          <cell r="AI42">
            <v>8023.1192464062697</v>
          </cell>
          <cell r="AO42">
            <v>450</v>
          </cell>
          <cell r="AP42">
            <v>10800</v>
          </cell>
        </row>
        <row r="43">
          <cell r="A43" t="str">
            <v>MUT33C</v>
          </cell>
          <cell r="R43">
            <v>8035.7953027443036</v>
          </cell>
          <cell r="AI43">
            <v>8035.7953027443036</v>
          </cell>
          <cell r="AO43">
            <v>400</v>
          </cell>
          <cell r="AP43">
            <v>9600</v>
          </cell>
        </row>
        <row r="44">
          <cell r="A44" t="str">
            <v>ISE33C</v>
          </cell>
          <cell r="R44">
            <v>8655.5992812545392</v>
          </cell>
          <cell r="AI44">
            <v>9617.5610518782833</v>
          </cell>
          <cell r="AO44">
            <v>450</v>
          </cell>
          <cell r="AP44">
            <v>10800</v>
          </cell>
        </row>
        <row r="45">
          <cell r="A45" t="str">
            <v>BOITE</v>
          </cell>
        </row>
        <row r="46">
          <cell r="A46" t="str">
            <v>EXP33B</v>
          </cell>
          <cell r="R46">
            <v>11249.786246843416</v>
          </cell>
          <cell r="AI46">
            <v>11249.786246843416</v>
          </cell>
          <cell r="AO46">
            <v>550</v>
          </cell>
          <cell r="AP46">
            <v>13200</v>
          </cell>
        </row>
        <row r="47">
          <cell r="A47" t="str">
            <v>MUT33B</v>
          </cell>
          <cell r="R47">
            <v>11249.786246843416</v>
          </cell>
          <cell r="AI47">
            <v>11249.786246843416</v>
          </cell>
          <cell r="AO47">
            <v>550</v>
          </cell>
          <cell r="AP47">
            <v>13200</v>
          </cell>
        </row>
        <row r="48">
          <cell r="A48" t="str">
            <v>CAS33B</v>
          </cell>
          <cell r="R48">
            <v>11249.786246843416</v>
          </cell>
          <cell r="AI48">
            <v>11249.786246843416</v>
          </cell>
          <cell r="AO48">
            <v>550</v>
          </cell>
          <cell r="AP48">
            <v>13200</v>
          </cell>
        </row>
        <row r="49">
          <cell r="A49" t="str">
            <v>MNY50B</v>
          </cell>
          <cell r="R49">
            <v>13114.706212532925</v>
          </cell>
          <cell r="AI49">
            <v>13114.706212532925</v>
          </cell>
          <cell r="AO49">
            <v>625</v>
          </cell>
          <cell r="AP49">
            <v>15000</v>
          </cell>
        </row>
        <row r="50">
          <cell r="A50" t="str">
            <v>CHC50B</v>
          </cell>
          <cell r="R50">
            <v>14724.867178327699</v>
          </cell>
          <cell r="AI50">
            <v>0</v>
          </cell>
          <cell r="AO50">
            <v>700</v>
          </cell>
          <cell r="AP50">
            <v>16800</v>
          </cell>
        </row>
        <row r="51">
          <cell r="A51" t="str">
            <v>BFL50B</v>
          </cell>
          <cell r="R51">
            <v>15847.100578730115</v>
          </cell>
          <cell r="AI51">
            <v>15847.100578730115</v>
          </cell>
          <cell r="AO51">
            <v>725</v>
          </cell>
          <cell r="AP51">
            <v>17400</v>
          </cell>
        </row>
        <row r="52">
          <cell r="A52" t="str">
            <v>BFL50BP</v>
          </cell>
          <cell r="R52">
            <v>11162.995950963517</v>
          </cell>
          <cell r="AI52">
            <v>0</v>
          </cell>
          <cell r="AO52">
            <v>550</v>
          </cell>
          <cell r="AP52">
            <v>13000</v>
          </cell>
        </row>
        <row r="53">
          <cell r="A53" t="str">
            <v>BFT50B</v>
          </cell>
          <cell r="R53">
            <v>15847.100578730115</v>
          </cell>
          <cell r="AI53">
            <v>15847.100578730115</v>
          </cell>
          <cell r="AO53">
            <v>725</v>
          </cell>
          <cell r="AP53">
            <v>17400</v>
          </cell>
        </row>
        <row r="54">
          <cell r="A54" t="str">
            <v>EXP50B</v>
          </cell>
          <cell r="R54">
            <v>15847.100578730115</v>
          </cell>
          <cell r="AI54">
            <v>15847.100578730115</v>
          </cell>
          <cell r="AO54">
            <v>725</v>
          </cell>
          <cell r="AP54">
            <v>17400</v>
          </cell>
        </row>
        <row r="55">
          <cell r="A55" t="str">
            <v>MUT50B</v>
          </cell>
          <cell r="R55">
            <v>15847.100578730115</v>
          </cell>
          <cell r="AI55">
            <v>15847.100578730115</v>
          </cell>
          <cell r="AO55">
            <v>725</v>
          </cell>
          <cell r="AP55">
            <v>17400</v>
          </cell>
        </row>
        <row r="56">
          <cell r="A56" t="str">
            <v>CAS50B</v>
          </cell>
          <cell r="R56">
            <v>15847.100578730115</v>
          </cell>
          <cell r="AI56">
            <v>15847.100578730115</v>
          </cell>
          <cell r="AO56">
            <v>725</v>
          </cell>
          <cell r="AP56">
            <v>17400</v>
          </cell>
        </row>
        <row r="57">
          <cell r="A57" t="str">
            <v>DOP50B</v>
          </cell>
          <cell r="R57">
            <v>19323.961745732129</v>
          </cell>
          <cell r="AO57">
            <v>900</v>
          </cell>
          <cell r="AP57">
            <v>21600</v>
          </cell>
        </row>
        <row r="58">
          <cell r="A58" t="str">
            <v>DOP50BP</v>
          </cell>
          <cell r="R58">
            <v>13078.488908709985</v>
          </cell>
          <cell r="AO58">
            <v>625</v>
          </cell>
          <cell r="AP58">
            <v>15000</v>
          </cell>
        </row>
        <row r="59">
          <cell r="A59" t="str">
            <v>ISE50B</v>
          </cell>
          <cell r="R59">
            <v>17762.593536476568</v>
          </cell>
          <cell r="AO59">
            <v>825</v>
          </cell>
          <cell r="AP59">
            <v>19800</v>
          </cell>
        </row>
        <row r="60">
          <cell r="A60" t="str">
            <v>HEI50B</v>
          </cell>
          <cell r="R60">
            <v>20209.957746478816</v>
          </cell>
          <cell r="AI60">
            <v>21288.277665995982</v>
          </cell>
          <cell r="AO60">
            <v>950</v>
          </cell>
          <cell r="AP60">
            <v>22800</v>
          </cell>
        </row>
        <row r="61">
          <cell r="A61" t="str">
            <v>HEINEKEN</v>
          </cell>
          <cell r="R61">
            <v>842.08157276995064</v>
          </cell>
        </row>
        <row r="62">
          <cell r="A62" t="str">
            <v>HEI33V</v>
          </cell>
          <cell r="R62">
            <v>17184.806841046273</v>
          </cell>
          <cell r="AI62">
            <v>19365.843058350103</v>
          </cell>
          <cell r="AO62">
            <v>800</v>
          </cell>
          <cell r="AP62">
            <v>19200</v>
          </cell>
        </row>
        <row r="63">
          <cell r="A63" t="str">
            <v>FÛTS</v>
          </cell>
          <cell r="R63">
            <v>716.03361837692808</v>
          </cell>
        </row>
        <row r="64">
          <cell r="A64" t="str">
            <v>ISE20F</v>
          </cell>
          <cell r="R64">
            <v>25000</v>
          </cell>
          <cell r="AP64">
            <v>30000</v>
          </cell>
        </row>
        <row r="65">
          <cell r="A65" t="str">
            <v>BFL20F</v>
          </cell>
          <cell r="R65">
            <v>17000.000000000004</v>
          </cell>
          <cell r="AP65">
            <v>22500</v>
          </cell>
        </row>
        <row r="66">
          <cell r="A66" t="str">
            <v>BFT20F</v>
          </cell>
          <cell r="R66">
            <v>17000.000000000004</v>
          </cell>
          <cell r="AP66">
            <v>22500</v>
          </cell>
        </row>
        <row r="67">
          <cell r="A67" t="str">
            <v>EXP20F</v>
          </cell>
          <cell r="R67">
            <v>17000.000000000004</v>
          </cell>
          <cell r="AP67">
            <v>22500</v>
          </cell>
        </row>
        <row r="68">
          <cell r="A68" t="str">
            <v>CAS20F</v>
          </cell>
          <cell r="R68">
            <v>17000.000000000004</v>
          </cell>
          <cell r="AP68">
            <v>22500</v>
          </cell>
        </row>
        <row r="69">
          <cell r="A69" t="str">
            <v>MNY30F</v>
          </cell>
          <cell r="R69">
            <v>22000</v>
          </cell>
          <cell r="AP69">
            <v>33000</v>
          </cell>
        </row>
        <row r="70">
          <cell r="A70" t="str">
            <v>BFL30F</v>
          </cell>
          <cell r="R70">
            <v>25000</v>
          </cell>
          <cell r="AO70">
            <v>3000</v>
          </cell>
          <cell r="AP70">
            <v>35000</v>
          </cell>
        </row>
        <row r="71">
          <cell r="A71" t="str">
            <v>BFT30F</v>
          </cell>
          <cell r="R71">
            <v>25000</v>
          </cell>
          <cell r="AO71">
            <v>3000</v>
          </cell>
          <cell r="AP71">
            <v>35000</v>
          </cell>
        </row>
        <row r="72">
          <cell r="A72" t="str">
            <v>EXP30F</v>
          </cell>
          <cell r="R72">
            <v>25000</v>
          </cell>
          <cell r="AO72">
            <v>3000</v>
          </cell>
          <cell r="AP72">
            <v>35000</v>
          </cell>
        </row>
        <row r="73">
          <cell r="A73" t="str">
            <v>CAS30F</v>
          </cell>
          <cell r="R73">
            <v>25000</v>
          </cell>
          <cell r="AO73">
            <v>3000</v>
          </cell>
          <cell r="AP73">
            <v>35000</v>
          </cell>
        </row>
        <row r="74">
          <cell r="A74" t="str">
            <v>ISE30F</v>
          </cell>
          <cell r="R74">
            <v>30000.000000000007</v>
          </cell>
          <cell r="AO74">
            <v>3000</v>
          </cell>
          <cell r="AP74">
            <v>37000</v>
          </cell>
        </row>
        <row r="75">
          <cell r="A75" t="str">
            <v>MNY50F</v>
          </cell>
          <cell r="R75">
            <v>33000.000000000015</v>
          </cell>
          <cell r="AP75">
            <v>44000</v>
          </cell>
        </row>
        <row r="76">
          <cell r="A76" t="str">
            <v>BFL50F</v>
          </cell>
          <cell r="R76">
            <v>41000</v>
          </cell>
          <cell r="AO76">
            <v>6400</v>
          </cell>
          <cell r="AP76">
            <v>55000</v>
          </cell>
        </row>
        <row r="77">
          <cell r="A77" t="str">
            <v>BFT50F</v>
          </cell>
          <cell r="R77">
            <v>41000</v>
          </cell>
          <cell r="AO77">
            <v>6400</v>
          </cell>
          <cell r="AP77">
            <v>55000</v>
          </cell>
        </row>
        <row r="78">
          <cell r="A78" t="str">
            <v>EXP50F</v>
          </cell>
          <cell r="R78">
            <v>41000</v>
          </cell>
          <cell r="AO78">
            <v>6400</v>
          </cell>
          <cell r="AP78">
            <v>55000</v>
          </cell>
        </row>
        <row r="79">
          <cell r="A79" t="str">
            <v>CAS50F</v>
          </cell>
          <cell r="R79">
            <v>41000</v>
          </cell>
          <cell r="AO79">
            <v>6400</v>
          </cell>
          <cell r="AP79">
            <v>55000</v>
          </cell>
        </row>
        <row r="80">
          <cell r="A80" t="str">
            <v>ISE50F</v>
          </cell>
          <cell r="R80">
            <v>50000</v>
          </cell>
          <cell r="AO80">
            <v>6400</v>
          </cell>
          <cell r="AP80">
            <v>64000</v>
          </cell>
        </row>
        <row r="82">
          <cell r="A82" t="str">
            <v>ALCOOL MIX</v>
          </cell>
        </row>
        <row r="83">
          <cell r="A83" t="str">
            <v>BGT50C</v>
          </cell>
          <cell r="R83">
            <v>6323.6583418033997</v>
          </cell>
          <cell r="AI83">
            <v>6323.6583418033997</v>
          </cell>
          <cell r="AO83">
            <v>650</v>
          </cell>
          <cell r="AP83">
            <v>7800</v>
          </cell>
        </row>
        <row r="84">
          <cell r="A84" t="str">
            <v>BRG50C</v>
          </cell>
          <cell r="R84">
            <v>6273.0397851023663</v>
          </cell>
          <cell r="AI84">
            <v>6273.0397851023663</v>
          </cell>
          <cell r="AO84">
            <v>650</v>
          </cell>
          <cell r="AP84">
            <v>7800</v>
          </cell>
        </row>
        <row r="85">
          <cell r="A85" t="str">
            <v>BRA50C</v>
          </cell>
          <cell r="R85">
            <v>4747.276976689639</v>
          </cell>
          <cell r="AI85">
            <v>4747.276976689639</v>
          </cell>
          <cell r="AO85">
            <v>500</v>
          </cell>
          <cell r="AP85">
            <v>6000</v>
          </cell>
        </row>
        <row r="86">
          <cell r="A86" t="str">
            <v>BRA50B</v>
          </cell>
          <cell r="R86">
            <v>16102.063929971577</v>
          </cell>
          <cell r="AO86">
            <v>750</v>
          </cell>
          <cell r="AP86">
            <v>18000</v>
          </cell>
        </row>
        <row r="87">
          <cell r="A87" t="str">
            <v>BRA50BP</v>
          </cell>
          <cell r="R87">
            <v>10832.446223734163</v>
          </cell>
          <cell r="AO87">
            <v>550</v>
          </cell>
          <cell r="AP87">
            <v>13000</v>
          </cell>
        </row>
        <row r="88">
          <cell r="A88" t="str">
            <v>SMP50C</v>
          </cell>
          <cell r="R88">
            <v>9475.6704142380077</v>
          </cell>
          <cell r="AI88">
            <v>9475.6704142380077</v>
          </cell>
          <cell r="AO88">
            <v>1000</v>
          </cell>
          <cell r="AP88">
            <v>12000</v>
          </cell>
        </row>
        <row r="89">
          <cell r="A89" t="str">
            <v>SMP50CP</v>
          </cell>
          <cell r="R89">
            <v>8948.9599263104446</v>
          </cell>
          <cell r="AI89">
            <v>8948.9599263104446</v>
          </cell>
          <cell r="AO89">
            <v>950</v>
          </cell>
          <cell r="AP89">
            <v>11400</v>
          </cell>
        </row>
        <row r="90">
          <cell r="A90" t="str">
            <v>SMB50C</v>
          </cell>
          <cell r="R90">
            <v>9475.6704142380077</v>
          </cell>
          <cell r="AI90">
            <v>9475.6704142380077</v>
          </cell>
          <cell r="AO90">
            <v>1000</v>
          </cell>
          <cell r="AP90">
            <v>12000</v>
          </cell>
        </row>
        <row r="91">
          <cell r="A91" t="str">
            <v>SMB50CP</v>
          </cell>
          <cell r="R91">
            <v>8948.9599263104446</v>
          </cell>
          <cell r="AI91">
            <v>8948.9599263104446</v>
          </cell>
          <cell r="AO91">
            <v>950</v>
          </cell>
          <cell r="AP91">
            <v>11400</v>
          </cell>
        </row>
        <row r="92">
          <cell r="A92" t="str">
            <v>SMP50B</v>
          </cell>
          <cell r="R92">
            <v>25281.13837665167</v>
          </cell>
          <cell r="AO92">
            <v>1200</v>
          </cell>
          <cell r="AP92">
            <v>28800</v>
          </cell>
        </row>
        <row r="93">
          <cell r="A93" t="str">
            <v>SMP50BP</v>
          </cell>
          <cell r="R93">
            <v>23124.498537617459</v>
          </cell>
          <cell r="AO93">
            <v>1100</v>
          </cell>
          <cell r="AP93">
            <v>26400</v>
          </cell>
        </row>
        <row r="94">
          <cell r="A94" t="str">
            <v>SMB50B</v>
          </cell>
          <cell r="R94">
            <v>25281.13837665167</v>
          </cell>
          <cell r="AO94">
            <v>1200</v>
          </cell>
          <cell r="AP94">
            <v>28800</v>
          </cell>
        </row>
        <row r="95">
          <cell r="A95" t="str">
            <v>SMB50BP</v>
          </cell>
          <cell r="R95">
            <v>23124.498537617459</v>
          </cell>
          <cell r="AO95">
            <v>1100</v>
          </cell>
          <cell r="AP95">
            <v>26400</v>
          </cell>
        </row>
        <row r="96">
          <cell r="A96" t="str">
            <v>BWC50C</v>
          </cell>
          <cell r="R96">
            <v>6323.6583418033997</v>
          </cell>
          <cell r="AI96">
            <v>6323.6583418033997</v>
          </cell>
          <cell r="AO96">
            <v>650</v>
          </cell>
          <cell r="AP96">
            <v>7800</v>
          </cell>
        </row>
        <row r="97">
          <cell r="A97" t="str">
            <v>BWC50B</v>
          </cell>
          <cell r="R97">
            <v>16102.063929971577</v>
          </cell>
          <cell r="AO97">
            <v>750</v>
          </cell>
          <cell r="AP97">
            <v>18000</v>
          </cell>
        </row>
        <row r="98">
          <cell r="A98" t="str">
            <v>BWC65C</v>
          </cell>
          <cell r="R98">
            <v>8958.467194922112</v>
          </cell>
          <cell r="AI98">
            <v>8958.467194922112</v>
          </cell>
          <cell r="AO98">
            <v>900</v>
          </cell>
          <cell r="AP98">
            <v>10800</v>
          </cell>
        </row>
        <row r="99">
          <cell r="A99" t="str">
            <v>BGT65C</v>
          </cell>
          <cell r="R99">
            <v>8958.467194922112</v>
          </cell>
          <cell r="AI99">
            <v>8958.467194922112</v>
          </cell>
          <cell r="AO99">
            <v>900</v>
          </cell>
          <cell r="AP99">
            <v>10800</v>
          </cell>
        </row>
        <row r="100">
          <cell r="A100" t="str">
            <v>ORI50C</v>
          </cell>
          <cell r="R100">
            <v>6323.6583418033997</v>
          </cell>
          <cell r="AI100">
            <v>6323.6583418033997</v>
          </cell>
          <cell r="AO100">
            <v>650</v>
          </cell>
          <cell r="AP100">
            <v>7800</v>
          </cell>
        </row>
        <row r="101">
          <cell r="A101" t="str">
            <v>ORI50CP</v>
          </cell>
          <cell r="R101">
            <v>5738.1452633325753</v>
          </cell>
          <cell r="AI101">
            <v>5738.1452633325753</v>
          </cell>
          <cell r="AO101">
            <v>600</v>
          </cell>
          <cell r="AP101">
            <v>7200</v>
          </cell>
        </row>
        <row r="102">
          <cell r="A102" t="str">
            <v>BCI30C</v>
          </cell>
          <cell r="R102">
            <v>8667.405982285467</v>
          </cell>
          <cell r="AI102">
            <v>8667.405982285467</v>
          </cell>
          <cell r="AO102">
            <v>450</v>
          </cell>
          <cell r="AP102">
            <v>10800</v>
          </cell>
        </row>
        <row r="103">
          <cell r="A103" t="str">
            <v>BCI50C</v>
          </cell>
          <cell r="R103">
            <v>6323.6583418033997</v>
          </cell>
          <cell r="AI103">
            <v>6323.6583418033997</v>
          </cell>
          <cell r="AO103">
            <v>650</v>
          </cell>
          <cell r="AP103">
            <v>7800</v>
          </cell>
        </row>
        <row r="104">
          <cell r="A104" t="str">
            <v>BWC33C</v>
          </cell>
          <cell r="R104">
            <v>8954.7299259474348</v>
          </cell>
          <cell r="AI104">
            <v>8954.7299259474348</v>
          </cell>
          <cell r="AO104">
            <v>450</v>
          </cell>
          <cell r="AP104">
            <v>10800</v>
          </cell>
        </row>
        <row r="106">
          <cell r="A106" t="str">
            <v>BOISSONS GAZEUSES</v>
          </cell>
        </row>
        <row r="107">
          <cell r="A107" t="str">
            <v xml:space="preserve">BG GM                                </v>
          </cell>
        </row>
        <row r="108">
          <cell r="A108" t="str">
            <v>SOD60C</v>
          </cell>
          <cell r="R108">
            <v>2160.1923914621752</v>
          </cell>
          <cell r="AI108">
            <v>2745.7054699330001</v>
          </cell>
          <cell r="AO108">
            <v>250</v>
          </cell>
          <cell r="AP108">
            <v>3000</v>
          </cell>
        </row>
        <row r="109">
          <cell r="A109" t="str">
            <v>SOD50C</v>
          </cell>
          <cell r="R109">
            <v>1574.6793129913501</v>
          </cell>
          <cell r="AI109">
            <v>1574.6793129913501</v>
          </cell>
          <cell r="AO109">
            <v>200</v>
          </cell>
          <cell r="AP109">
            <v>2400</v>
          </cell>
        </row>
        <row r="110">
          <cell r="A110" t="str">
            <v>DJC60C</v>
          </cell>
          <cell r="R110">
            <v>4211.1536227675342</v>
          </cell>
          <cell r="AI110">
            <v>4211.1536227675342</v>
          </cell>
          <cell r="AO110">
            <v>500</v>
          </cell>
          <cell r="AP110">
            <v>6000</v>
          </cell>
        </row>
        <row r="111">
          <cell r="A111" t="str">
            <v>DJP60C</v>
          </cell>
          <cell r="R111">
            <v>4211.1536227675342</v>
          </cell>
          <cell r="AI111">
            <v>4211.1536227675342</v>
          </cell>
          <cell r="AO111">
            <v>500</v>
          </cell>
          <cell r="AP111">
            <v>6000</v>
          </cell>
        </row>
        <row r="112">
          <cell r="A112" t="str">
            <v>DJA60C</v>
          </cell>
          <cell r="R112">
            <v>4211.1536227675342</v>
          </cell>
          <cell r="AI112">
            <v>4211.1536227675342</v>
          </cell>
          <cell r="AO112">
            <v>500</v>
          </cell>
          <cell r="AP112">
            <v>6000</v>
          </cell>
        </row>
        <row r="113">
          <cell r="A113" t="str">
            <v>DJM60C</v>
          </cell>
          <cell r="R113">
            <v>4211.1536227675342</v>
          </cell>
          <cell r="AI113">
            <v>4211.1536227675342</v>
          </cell>
          <cell r="AO113">
            <v>500</v>
          </cell>
          <cell r="AP113">
            <v>6000</v>
          </cell>
        </row>
        <row r="114">
          <cell r="A114" t="str">
            <v>VIM60C</v>
          </cell>
          <cell r="R114">
            <v>4211.1536227675342</v>
          </cell>
          <cell r="AI114">
            <v>4211.1536227675342</v>
          </cell>
          <cell r="AO114">
            <v>500</v>
          </cell>
          <cell r="AP114">
            <v>6000</v>
          </cell>
        </row>
        <row r="115">
          <cell r="A115" t="str">
            <v>TPA50C</v>
          </cell>
          <cell r="R115">
            <v>2530.917373657755</v>
          </cell>
          <cell r="AI115">
            <v>2530.917373657755</v>
          </cell>
          <cell r="AO115">
            <v>300</v>
          </cell>
          <cell r="AP115">
            <v>3600</v>
          </cell>
        </row>
        <row r="116">
          <cell r="A116" t="str">
            <v>TPP50C</v>
          </cell>
          <cell r="R116">
            <v>2530.917373657755</v>
          </cell>
          <cell r="AI116">
            <v>2530.917373657755</v>
          </cell>
          <cell r="AO116">
            <v>300</v>
          </cell>
          <cell r="AP116">
            <v>3600</v>
          </cell>
        </row>
        <row r="117">
          <cell r="A117" t="str">
            <v>TPO50C</v>
          </cell>
          <cell r="R117">
            <v>2530.917373657755</v>
          </cell>
          <cell r="AI117">
            <v>2530.917373657755</v>
          </cell>
          <cell r="AO117">
            <v>300</v>
          </cell>
          <cell r="AP117">
            <v>3600</v>
          </cell>
        </row>
        <row r="118">
          <cell r="A118" t="str">
            <v>TPG50C</v>
          </cell>
          <cell r="R118">
            <v>2530.917373657755</v>
          </cell>
          <cell r="AI118">
            <v>2530.917373657755</v>
          </cell>
          <cell r="AO118">
            <v>300</v>
          </cell>
          <cell r="AP118">
            <v>3600</v>
          </cell>
        </row>
        <row r="119">
          <cell r="A119" t="str">
            <v>TPA60C</v>
          </cell>
          <cell r="R119">
            <v>3085.2030879434697</v>
          </cell>
          <cell r="AI119">
            <v>3085.2030879434697</v>
          </cell>
          <cell r="AO119">
            <v>350</v>
          </cell>
          <cell r="AP119">
            <v>4200</v>
          </cell>
        </row>
        <row r="120">
          <cell r="A120" t="str">
            <v>TPG60C</v>
          </cell>
          <cell r="R120">
            <v>3085.2030879434697</v>
          </cell>
          <cell r="AI120">
            <v>3085.2030879434697</v>
          </cell>
          <cell r="AO120">
            <v>350</v>
          </cell>
          <cell r="AP120">
            <v>4200</v>
          </cell>
        </row>
        <row r="121">
          <cell r="A121" t="str">
            <v>TPO60C</v>
          </cell>
          <cell r="R121">
            <v>3085.2030879434697</v>
          </cell>
          <cell r="AI121">
            <v>3085.2030879434697</v>
          </cell>
          <cell r="AO121">
            <v>350</v>
          </cell>
          <cell r="AP121">
            <v>4200</v>
          </cell>
        </row>
        <row r="122">
          <cell r="A122" t="str">
            <v>TPP60C</v>
          </cell>
          <cell r="R122">
            <v>3085.2030879434697</v>
          </cell>
          <cell r="AI122">
            <v>3085.2030879434697</v>
          </cell>
          <cell r="AO122">
            <v>350</v>
          </cell>
          <cell r="AP122">
            <v>4200</v>
          </cell>
        </row>
        <row r="123">
          <cell r="A123" t="str">
            <v>TPT50C</v>
          </cell>
          <cell r="R123">
            <v>2530.4842387659301</v>
          </cell>
          <cell r="AI123">
            <v>2530.4842387659301</v>
          </cell>
          <cell r="AO123">
            <v>300</v>
          </cell>
          <cell r="AP123">
            <v>3600</v>
          </cell>
        </row>
        <row r="124">
          <cell r="A124" t="str">
            <v>WCO50C</v>
          </cell>
          <cell r="R124">
            <v>2530.4842387659301</v>
          </cell>
          <cell r="AI124">
            <v>2530.4842387659301</v>
          </cell>
          <cell r="AO124">
            <v>300</v>
          </cell>
          <cell r="AP124">
            <v>3600</v>
          </cell>
        </row>
        <row r="125">
          <cell r="A125" t="str">
            <v>YOU50C</v>
          </cell>
          <cell r="R125">
            <v>2530.4842387659301</v>
          </cell>
          <cell r="AI125">
            <v>2530.4842387659301</v>
          </cell>
          <cell r="AO125">
            <v>300</v>
          </cell>
          <cell r="AP125">
            <v>3600</v>
          </cell>
        </row>
        <row r="126">
          <cell r="A126" t="str">
            <v>WCO60C</v>
          </cell>
          <cell r="R126">
            <v>3447.6876724263111</v>
          </cell>
          <cell r="AI126">
            <v>3497.6876724263116</v>
          </cell>
          <cell r="AO126">
            <v>400</v>
          </cell>
          <cell r="AP126">
            <v>4800</v>
          </cell>
        </row>
        <row r="127">
          <cell r="A127" t="str">
            <v>YOU60C</v>
          </cell>
          <cell r="R127">
            <v>3447.6876724263111</v>
          </cell>
          <cell r="AI127">
            <v>3990.4945134725886</v>
          </cell>
          <cell r="AO127">
            <v>400</v>
          </cell>
          <cell r="AP127">
            <v>4800</v>
          </cell>
        </row>
        <row r="128">
          <cell r="A128" t="str">
            <v>TPB60C</v>
          </cell>
          <cell r="R128">
            <v>3085.2030879434697</v>
          </cell>
          <cell r="AI128">
            <v>3085.2030879434697</v>
          </cell>
          <cell r="AO128">
            <v>350</v>
          </cell>
          <cell r="AP128">
            <v>4200</v>
          </cell>
        </row>
        <row r="129">
          <cell r="A129" t="str">
            <v>ORG60C</v>
          </cell>
          <cell r="R129">
            <v>4211.1536227675342</v>
          </cell>
          <cell r="AI129">
            <v>4186.1536227675333</v>
          </cell>
          <cell r="AO129">
            <v>500</v>
          </cell>
          <cell r="AP129">
            <v>6000</v>
          </cell>
        </row>
        <row r="130">
          <cell r="A130" t="str">
            <v>DEM50C</v>
          </cell>
          <cell r="R130">
            <v>5571.1133813188426</v>
          </cell>
          <cell r="AI130">
            <v>5571.1133813188426</v>
          </cell>
          <cell r="AO130">
            <v>500</v>
          </cell>
          <cell r="AP130">
            <v>6000</v>
          </cell>
        </row>
        <row r="131">
          <cell r="A131" t="str">
            <v>XXL50C</v>
          </cell>
          <cell r="R131">
            <v>4211.1536227675342</v>
          </cell>
          <cell r="AI131">
            <v>4186.1536227675333</v>
          </cell>
          <cell r="AO131">
            <v>500</v>
          </cell>
          <cell r="AP131">
            <v>6000</v>
          </cell>
        </row>
        <row r="132">
          <cell r="A132" t="str">
            <v xml:space="preserve">BG PM                                </v>
          </cell>
        </row>
        <row r="133">
          <cell r="A133" t="str">
            <v>TPA30C</v>
          </cell>
          <cell r="R133">
            <v>3652.577630732852</v>
          </cell>
          <cell r="AI133">
            <v>3652.577630732852</v>
          </cell>
          <cell r="AO133">
            <v>200</v>
          </cell>
          <cell r="AP133">
            <v>4800</v>
          </cell>
        </row>
        <row r="134">
          <cell r="A134" t="str">
            <v>TPG30C</v>
          </cell>
          <cell r="R134">
            <v>3652.577630732852</v>
          </cell>
          <cell r="AI134">
            <v>3652.577630732852</v>
          </cell>
          <cell r="AO134">
            <v>200</v>
          </cell>
          <cell r="AP134">
            <v>4800</v>
          </cell>
        </row>
        <row r="135">
          <cell r="A135" t="str">
            <v>TPO30C</v>
          </cell>
          <cell r="R135">
            <v>3652.577630732852</v>
          </cell>
          <cell r="AI135">
            <v>3652.577630732852</v>
          </cell>
          <cell r="AO135">
            <v>200</v>
          </cell>
          <cell r="AP135">
            <v>4800</v>
          </cell>
        </row>
        <row r="136">
          <cell r="A136" t="str">
            <v>TPP30C</v>
          </cell>
          <cell r="R136">
            <v>3652.577630732852</v>
          </cell>
          <cell r="AI136">
            <v>3652.577630732852</v>
          </cell>
          <cell r="AO136">
            <v>200</v>
          </cell>
          <cell r="AP136">
            <v>4800</v>
          </cell>
        </row>
        <row r="137">
          <cell r="A137" t="str">
            <v>TPC30C</v>
          </cell>
          <cell r="R137" t="e">
            <v>#N/A</v>
          </cell>
          <cell r="AI137">
            <v>3652.577630732852</v>
          </cell>
          <cell r="AO137">
            <v>200</v>
          </cell>
          <cell r="AP137">
            <v>4800</v>
          </cell>
        </row>
        <row r="138">
          <cell r="A138" t="str">
            <v>WCO30C</v>
          </cell>
          <cell r="R138">
            <v>4250.8472484390813</v>
          </cell>
          <cell r="AI138">
            <v>4250.8472484390904</v>
          </cell>
          <cell r="AO138">
            <v>250</v>
          </cell>
          <cell r="AP138">
            <v>6000</v>
          </cell>
        </row>
        <row r="139">
          <cell r="A139" t="str">
            <v>YOU30CP</v>
          </cell>
          <cell r="R139">
            <v>4250.8472484390813</v>
          </cell>
          <cell r="AI139">
            <v>4250.8472484390904</v>
          </cell>
          <cell r="AO139">
            <v>250</v>
          </cell>
          <cell r="AP139">
            <v>6000</v>
          </cell>
        </row>
        <row r="140">
          <cell r="A140" t="str">
            <v>YOU30C</v>
          </cell>
          <cell r="R140">
            <v>5246.2194818394828</v>
          </cell>
          <cell r="AI140">
            <v>5246.2194818394828</v>
          </cell>
          <cell r="AO140">
            <v>250</v>
          </cell>
          <cell r="AP140">
            <v>6000</v>
          </cell>
        </row>
        <row r="141">
          <cell r="A141" t="str">
            <v>ORG30C</v>
          </cell>
          <cell r="R141">
            <v>5456.2240453027443</v>
          </cell>
          <cell r="AI141">
            <v>5456.2240453027443</v>
          </cell>
          <cell r="AO141">
            <v>300</v>
          </cell>
          <cell r="AP141">
            <v>7200</v>
          </cell>
        </row>
        <row r="142">
          <cell r="A142" t="str">
            <v>VIM30C</v>
          </cell>
          <cell r="R142">
            <v>5456.2240453027443</v>
          </cell>
          <cell r="AI142">
            <v>5456.2240453027443</v>
          </cell>
          <cell r="AO142">
            <v>300</v>
          </cell>
          <cell r="AP142">
            <v>7200</v>
          </cell>
        </row>
        <row r="143">
          <cell r="A143" t="str">
            <v>TPT30C</v>
          </cell>
          <cell r="R143">
            <v>4596.9834470741998</v>
          </cell>
          <cell r="AI143">
            <v>4596.9834470741998</v>
          </cell>
          <cell r="AO143">
            <v>250</v>
          </cell>
          <cell r="AP143">
            <v>6000</v>
          </cell>
        </row>
        <row r="144">
          <cell r="A144" t="str">
            <v>SOD30C</v>
          </cell>
          <cell r="R144">
            <v>3884.1360534340074</v>
          </cell>
          <cell r="AI144">
            <v>3884.1360534340074</v>
          </cell>
          <cell r="AO144">
            <v>200</v>
          </cell>
          <cell r="AP144">
            <v>4800</v>
          </cell>
        </row>
        <row r="145">
          <cell r="A145" t="str">
            <v>MAT30C</v>
          </cell>
          <cell r="R145">
            <v>6605.5198199506349</v>
          </cell>
          <cell r="AI145">
            <v>6605.5198199506349</v>
          </cell>
          <cell r="AO145">
            <v>350</v>
          </cell>
          <cell r="AP145">
            <v>8400</v>
          </cell>
        </row>
        <row r="146">
          <cell r="A146" t="str">
            <v>XXL30C</v>
          </cell>
          <cell r="R146">
            <v>6030.8719326266892</v>
          </cell>
          <cell r="AI146">
            <v>6030.8719326266892</v>
          </cell>
          <cell r="AO146">
            <v>325</v>
          </cell>
          <cell r="AP146">
            <v>7800</v>
          </cell>
        </row>
        <row r="147">
          <cell r="A147" t="str">
            <v>XLO30C</v>
          </cell>
          <cell r="R147">
            <v>6030.8719326266892</v>
          </cell>
          <cell r="AI147">
            <v>6030.8719326266892</v>
          </cell>
          <cell r="AO147">
            <v>325</v>
          </cell>
          <cell r="AP147">
            <v>7800</v>
          </cell>
        </row>
        <row r="149">
          <cell r="A149" t="str">
            <v>BG PET 35 CL</v>
          </cell>
        </row>
        <row r="150">
          <cell r="A150" t="str">
            <v>TPA35P</v>
          </cell>
          <cell r="R150">
            <v>2751.7549005372457</v>
          </cell>
          <cell r="AI150">
            <v>2751.7549005372457</v>
          </cell>
          <cell r="AO150">
            <v>300</v>
          </cell>
          <cell r="AP150">
            <v>3600</v>
          </cell>
        </row>
        <row r="151">
          <cell r="A151" t="str">
            <v>TPG35P</v>
          </cell>
          <cell r="R151">
            <v>2751.7549005372457</v>
          </cell>
          <cell r="AI151">
            <v>2751.7549005372457</v>
          </cell>
          <cell r="AO151">
            <v>300</v>
          </cell>
          <cell r="AP151">
            <v>3600</v>
          </cell>
        </row>
        <row r="152">
          <cell r="A152" t="str">
            <v>TPO35P</v>
          </cell>
          <cell r="R152">
            <v>2751.7549005372457</v>
          </cell>
          <cell r="AI152">
            <v>2751.7549005372457</v>
          </cell>
          <cell r="AO152">
            <v>300</v>
          </cell>
          <cell r="AP152">
            <v>3600</v>
          </cell>
        </row>
        <row r="153">
          <cell r="A153" t="str">
            <v>TPP35P</v>
          </cell>
          <cell r="R153">
            <v>2751.7549005372457</v>
          </cell>
          <cell r="AI153">
            <v>2751.7549005372457</v>
          </cell>
          <cell r="AO153">
            <v>300</v>
          </cell>
          <cell r="AP153">
            <v>3600</v>
          </cell>
        </row>
        <row r="154">
          <cell r="A154" t="str">
            <v>WCO35P</v>
          </cell>
          <cell r="R154">
            <v>2751.7549005372457</v>
          </cell>
          <cell r="AI154">
            <v>2751.7549005372457</v>
          </cell>
          <cell r="AO154">
            <v>300</v>
          </cell>
          <cell r="AP154">
            <v>3600</v>
          </cell>
        </row>
        <row r="155">
          <cell r="A155" t="str">
            <v>YOU35PP</v>
          </cell>
          <cell r="R155">
            <v>2751.7549005372457</v>
          </cell>
          <cell r="AI155">
            <v>2751.7549005372457</v>
          </cell>
          <cell r="AO155">
            <v>300</v>
          </cell>
          <cell r="AP155">
            <v>3600</v>
          </cell>
        </row>
        <row r="156">
          <cell r="A156" t="str">
            <v>YOU35P</v>
          </cell>
          <cell r="R156">
            <v>3239.6824659295994</v>
          </cell>
          <cell r="AI156">
            <v>3239.6824659295994</v>
          </cell>
          <cell r="AO156">
            <v>300</v>
          </cell>
          <cell r="AP156">
            <v>3600</v>
          </cell>
        </row>
        <row r="157">
          <cell r="A157" t="str">
            <v>TPB35P</v>
          </cell>
          <cell r="R157">
            <v>2751.7549005372457</v>
          </cell>
          <cell r="AI157">
            <v>2751.7549005372457</v>
          </cell>
          <cell r="AO157">
            <v>300</v>
          </cell>
          <cell r="AP157">
            <v>3600</v>
          </cell>
        </row>
        <row r="158">
          <cell r="A158" t="str">
            <v>DJC35P</v>
          </cell>
          <cell r="R158">
            <v>3326.4027878611887</v>
          </cell>
          <cell r="AI158">
            <v>3326.4027878611887</v>
          </cell>
          <cell r="AO158">
            <v>350</v>
          </cell>
          <cell r="AP158">
            <v>4200</v>
          </cell>
        </row>
        <row r="159">
          <cell r="A159" t="str">
            <v>DJP35P</v>
          </cell>
          <cell r="R159">
            <v>3911.9158663320136</v>
          </cell>
          <cell r="AI159">
            <v>3911.9158663320136</v>
          </cell>
          <cell r="AO159">
            <v>400</v>
          </cell>
          <cell r="AP159">
            <v>4800</v>
          </cell>
        </row>
        <row r="160">
          <cell r="A160" t="str">
            <v>DJP35PP</v>
          </cell>
          <cell r="R160">
            <v>3326.4027878611887</v>
          </cell>
          <cell r="AI160">
            <v>3326.4027878611887</v>
          </cell>
          <cell r="AO160">
            <v>350</v>
          </cell>
          <cell r="AP160">
            <v>4200</v>
          </cell>
        </row>
        <row r="161">
          <cell r="A161" t="str">
            <v>DJA35P</v>
          </cell>
          <cell r="R161">
            <v>3911.9158663320136</v>
          </cell>
          <cell r="AI161">
            <v>3911.9158663320136</v>
          </cell>
          <cell r="AO161">
            <v>400</v>
          </cell>
          <cell r="AP161">
            <v>4800</v>
          </cell>
        </row>
        <row r="162">
          <cell r="A162" t="str">
            <v>DJA35PP</v>
          </cell>
          <cell r="R162">
            <v>3326.4027878611887</v>
          </cell>
          <cell r="AI162">
            <v>3326.4027878611887</v>
          </cell>
          <cell r="AO162">
            <v>350</v>
          </cell>
          <cell r="AP162">
            <v>4200</v>
          </cell>
        </row>
        <row r="163">
          <cell r="A163" t="str">
            <v>DJM35P</v>
          </cell>
          <cell r="R163">
            <v>3911.9158663320136</v>
          </cell>
          <cell r="AI163">
            <v>3911.9158663320136</v>
          </cell>
          <cell r="AO163">
            <v>400</v>
          </cell>
          <cell r="AP163">
            <v>4800</v>
          </cell>
        </row>
        <row r="164">
          <cell r="A164" t="str">
            <v>DJM35PP</v>
          </cell>
          <cell r="R164">
            <v>3326.4027878611887</v>
          </cell>
          <cell r="AI164">
            <v>3326.4027878611887</v>
          </cell>
          <cell r="AO164">
            <v>350</v>
          </cell>
          <cell r="AP164">
            <v>4200</v>
          </cell>
        </row>
        <row r="165">
          <cell r="A165" t="str">
            <v>ORG35P</v>
          </cell>
          <cell r="R165">
            <v>3901.2961751851321</v>
          </cell>
          <cell r="AI165">
            <v>3901.2961751851321</v>
          </cell>
          <cell r="AO165">
            <v>400</v>
          </cell>
          <cell r="AP165">
            <v>4800</v>
          </cell>
        </row>
        <row r="166">
          <cell r="A166" t="str">
            <v>VIM35P</v>
          </cell>
          <cell r="R166">
            <v>3901.0506751851321</v>
          </cell>
          <cell r="AI166">
            <v>3901.0506751851321</v>
          </cell>
          <cell r="AO166">
            <v>400</v>
          </cell>
          <cell r="AP166">
            <v>4800</v>
          </cell>
        </row>
        <row r="167">
          <cell r="A167" t="str">
            <v>XXL35P</v>
          </cell>
          <cell r="R167">
            <v>3644.9353855089325</v>
          </cell>
          <cell r="AI167">
            <v>3644.9353855089325</v>
          </cell>
          <cell r="AO167">
            <v>400</v>
          </cell>
          <cell r="AP167">
            <v>4800</v>
          </cell>
        </row>
        <row r="168">
          <cell r="A168" t="str">
            <v>XLO35P</v>
          </cell>
          <cell r="R168">
            <v>3644.9353855089325</v>
          </cell>
          <cell r="AI168">
            <v>3644.9353855089325</v>
          </cell>
          <cell r="AO168">
            <v>400</v>
          </cell>
          <cell r="AP168">
            <v>4800</v>
          </cell>
        </row>
        <row r="169">
          <cell r="A169" t="str">
            <v>TPT35P</v>
          </cell>
          <cell r="R169">
            <v>2751.5653923541258</v>
          </cell>
          <cell r="AI169">
            <v>2751.5653923541258</v>
          </cell>
          <cell r="AO169">
            <v>300</v>
          </cell>
          <cell r="AP169">
            <v>3600</v>
          </cell>
        </row>
        <row r="170">
          <cell r="A170" t="str">
            <v>SOD35P</v>
          </cell>
          <cell r="R170">
            <v>2242.8428301769386</v>
          </cell>
          <cell r="AI170">
            <v>2242.8428301769386</v>
          </cell>
          <cell r="AO170">
            <v>250</v>
          </cell>
          <cell r="AP170">
            <v>3000</v>
          </cell>
        </row>
        <row r="171">
          <cell r="A171" t="str">
            <v>BG PET 50 CL</v>
          </cell>
        </row>
        <row r="172">
          <cell r="A172" t="str">
            <v>SRG05P</v>
          </cell>
          <cell r="R172">
            <v>3335.7252795121249</v>
          </cell>
          <cell r="AI172">
            <v>3335.7252795121249</v>
          </cell>
          <cell r="AO172">
            <v>700</v>
          </cell>
          <cell r="AP172">
            <v>4200</v>
          </cell>
        </row>
        <row r="173">
          <cell r="A173" t="str">
            <v>SRM05P</v>
          </cell>
          <cell r="R173">
            <v>3335.7252795121249</v>
          </cell>
          <cell r="AI173">
            <v>3335.7252795121249</v>
          </cell>
          <cell r="AO173">
            <v>700</v>
          </cell>
          <cell r="AP173">
            <v>4200</v>
          </cell>
        </row>
        <row r="174">
          <cell r="A174" t="str">
            <v>SRO05P</v>
          </cell>
          <cell r="R174">
            <v>3335.7252795121249</v>
          </cell>
          <cell r="AI174">
            <v>3335.7252795121249</v>
          </cell>
          <cell r="AO174">
            <v>700</v>
          </cell>
          <cell r="AP174">
            <v>4200</v>
          </cell>
        </row>
        <row r="175">
          <cell r="A175" t="str">
            <v>XXL05P</v>
          </cell>
          <cell r="R175">
            <v>5980.2926839386837</v>
          </cell>
          <cell r="AI175">
            <v>5980.2926839386837</v>
          </cell>
          <cell r="AO175">
            <v>600</v>
          </cell>
          <cell r="AP175">
            <v>7200</v>
          </cell>
        </row>
        <row r="176">
          <cell r="A176" t="str">
            <v>BOITES</v>
          </cell>
        </row>
        <row r="177">
          <cell r="A177" t="str">
            <v>MAT33B</v>
          </cell>
          <cell r="R177">
            <v>11164.317451098337</v>
          </cell>
          <cell r="AO177">
            <v>550</v>
          </cell>
          <cell r="AP177">
            <v>13200</v>
          </cell>
        </row>
        <row r="178">
          <cell r="A178" t="str">
            <v>MAG33B</v>
          </cell>
          <cell r="R178">
            <v>12347.516646269371</v>
          </cell>
          <cell r="AO178">
            <v>600</v>
          </cell>
          <cell r="AP178">
            <v>14400</v>
          </cell>
        </row>
        <row r="179">
          <cell r="A179" t="str">
            <v>XXL33B</v>
          </cell>
          <cell r="R179">
            <v>10015.021676450444</v>
          </cell>
          <cell r="AO179">
            <v>500</v>
          </cell>
          <cell r="AP179">
            <v>12000</v>
          </cell>
        </row>
        <row r="180">
          <cell r="A180" t="str">
            <v>TPP33B</v>
          </cell>
          <cell r="R180">
            <v>9058.4314339646025</v>
          </cell>
          <cell r="AO180">
            <v>450</v>
          </cell>
          <cell r="AP180">
            <v>10800</v>
          </cell>
        </row>
        <row r="181">
          <cell r="A181" t="str">
            <v>TPA33B</v>
          </cell>
          <cell r="R181">
            <v>9058.4314339646025</v>
          </cell>
          <cell r="AO181">
            <v>450</v>
          </cell>
          <cell r="AP181">
            <v>10800</v>
          </cell>
        </row>
        <row r="182">
          <cell r="A182" t="str">
            <v>TPO33B</v>
          </cell>
          <cell r="R182">
            <v>9058.4314339646025</v>
          </cell>
          <cell r="AO182">
            <v>450</v>
          </cell>
          <cell r="AP182">
            <v>10800</v>
          </cell>
        </row>
        <row r="183">
          <cell r="A183" t="str">
            <v>TPG33B</v>
          </cell>
          <cell r="R183">
            <v>9058.4314339646025</v>
          </cell>
          <cell r="AO183">
            <v>450</v>
          </cell>
          <cell r="AP183">
            <v>10800</v>
          </cell>
        </row>
        <row r="184">
          <cell r="A184" t="str">
            <v>VIM33B</v>
          </cell>
          <cell r="R184">
            <v>10080.021676450444</v>
          </cell>
          <cell r="AO184">
            <v>500</v>
          </cell>
          <cell r="AP184">
            <v>12000</v>
          </cell>
        </row>
        <row r="185">
          <cell r="A185" t="str">
            <v>ORG33B</v>
          </cell>
          <cell r="R185">
            <v>10080.021676450444</v>
          </cell>
          <cell r="AO185">
            <v>500</v>
          </cell>
          <cell r="AP185">
            <v>12000</v>
          </cell>
        </row>
        <row r="186">
          <cell r="A186" t="str">
            <v>DJC33B</v>
          </cell>
          <cell r="R186">
            <v>10080.021676450444</v>
          </cell>
          <cell r="AO186">
            <v>500</v>
          </cell>
          <cell r="AP186">
            <v>12000</v>
          </cell>
        </row>
        <row r="187">
          <cell r="A187" t="str">
            <v>MAT50B</v>
          </cell>
          <cell r="R187">
            <v>12254.313477255288</v>
          </cell>
          <cell r="AO187">
            <v>600</v>
          </cell>
          <cell r="AP187">
            <v>14400</v>
          </cell>
        </row>
        <row r="188">
          <cell r="A188" t="str">
            <v>MAT50BP</v>
          </cell>
          <cell r="R188">
            <v>8951.5659420440079</v>
          </cell>
          <cell r="AO188">
            <v>450</v>
          </cell>
          <cell r="AP188">
            <v>10800</v>
          </cell>
        </row>
        <row r="189">
          <cell r="A189" t="str">
            <v>MAG50B1</v>
          </cell>
          <cell r="R189">
            <v>16394.900952104381</v>
          </cell>
          <cell r="AO189">
            <v>800</v>
          </cell>
          <cell r="AP189">
            <v>19200</v>
          </cell>
        </row>
        <row r="190">
          <cell r="A190" t="str">
            <v>MAG50B2</v>
          </cell>
          <cell r="R190">
            <v>18541.78223983074</v>
          </cell>
          <cell r="AO190">
            <v>900</v>
          </cell>
          <cell r="AP190">
            <v>21600</v>
          </cell>
        </row>
        <row r="191">
          <cell r="A191" t="str">
            <v>MAG50B3</v>
          </cell>
          <cell r="R191">
            <v>20591.078014478629</v>
          </cell>
          <cell r="AO191">
            <v>1000</v>
          </cell>
          <cell r="AP191">
            <v>24000</v>
          </cell>
        </row>
        <row r="192">
          <cell r="A192" t="str">
            <v>XXL50BP</v>
          </cell>
          <cell r="R192">
            <v>12296.309402808605</v>
          </cell>
          <cell r="AO192">
            <v>600</v>
          </cell>
          <cell r="AP192">
            <v>14400</v>
          </cell>
        </row>
        <row r="193">
          <cell r="A193" t="str">
            <v>XXL50B</v>
          </cell>
          <cell r="R193">
            <v>13402.345620112432</v>
          </cell>
          <cell r="AO193">
            <v>650</v>
          </cell>
          <cell r="AP193">
            <v>15600</v>
          </cell>
        </row>
        <row r="194">
          <cell r="A194" t="str">
            <v>BG PET 100 CL</v>
          </cell>
        </row>
        <row r="195">
          <cell r="A195" t="str">
            <v>TPA10P</v>
          </cell>
          <cell r="R195">
            <v>2338.28517496733</v>
          </cell>
          <cell r="AI195">
            <v>2338.28517496733</v>
          </cell>
          <cell r="AO195">
            <v>500</v>
          </cell>
          <cell r="AP195">
            <v>3000</v>
          </cell>
        </row>
        <row r="196">
          <cell r="A196" t="str">
            <v>TPG10P</v>
          </cell>
          <cell r="R196">
            <v>2338.28517496733</v>
          </cell>
          <cell r="AI196">
            <v>2338.28517496733</v>
          </cell>
          <cell r="AO196">
            <v>500</v>
          </cell>
          <cell r="AP196">
            <v>3000</v>
          </cell>
        </row>
        <row r="197">
          <cell r="A197" t="str">
            <v>TPP10P</v>
          </cell>
          <cell r="R197">
            <v>2338.28517496733</v>
          </cell>
          <cell r="AI197">
            <v>2338.28517496733</v>
          </cell>
          <cell r="AO197">
            <v>500</v>
          </cell>
          <cell r="AP197">
            <v>3000</v>
          </cell>
        </row>
        <row r="198">
          <cell r="A198" t="str">
            <v>TPO10P</v>
          </cell>
          <cell r="R198">
            <v>2338.28517496733</v>
          </cell>
          <cell r="AI198">
            <v>2338.28517496733</v>
          </cell>
          <cell r="AO198">
            <v>500</v>
          </cell>
          <cell r="AP198">
            <v>3000</v>
          </cell>
        </row>
        <row r="199">
          <cell r="A199" t="str">
            <v>WCO10PP</v>
          </cell>
          <cell r="R199">
            <v>2338.28517496733</v>
          </cell>
          <cell r="AI199">
            <v>2338.28517496733</v>
          </cell>
          <cell r="AO199">
            <v>500</v>
          </cell>
          <cell r="AP199">
            <v>3000</v>
          </cell>
        </row>
        <row r="200">
          <cell r="A200" t="str">
            <v>WCO10P</v>
          </cell>
          <cell r="R200">
            <v>2876.6807027733425</v>
          </cell>
          <cell r="AI200">
            <v>2876.6807027733425</v>
          </cell>
          <cell r="AO200">
            <v>600</v>
          </cell>
          <cell r="AP200">
            <v>3600</v>
          </cell>
        </row>
        <row r="201">
          <cell r="A201" t="str">
            <v>YOU10PP</v>
          </cell>
          <cell r="R201">
            <v>2338.28517496733</v>
          </cell>
          <cell r="AI201">
            <v>2338.28517496733</v>
          </cell>
          <cell r="AO201">
            <v>500</v>
          </cell>
          <cell r="AP201">
            <v>3000</v>
          </cell>
        </row>
        <row r="202">
          <cell r="A202" t="str">
            <v>YOU10P</v>
          </cell>
          <cell r="R202">
            <v>2876.6807027733425</v>
          </cell>
          <cell r="AI202">
            <v>2876.6807027733425</v>
          </cell>
          <cell r="AO202">
            <v>600</v>
          </cell>
          <cell r="AP202">
            <v>3600</v>
          </cell>
        </row>
        <row r="203">
          <cell r="A203" t="str">
            <v>TPB10P</v>
          </cell>
          <cell r="R203">
            <v>2338.28517496733</v>
          </cell>
          <cell r="AI203">
            <v>2338.28517496733</v>
          </cell>
          <cell r="AO203">
            <v>500</v>
          </cell>
          <cell r="AP203">
            <v>3000</v>
          </cell>
        </row>
        <row r="204">
          <cell r="A204" t="str">
            <v>DJC10P</v>
          </cell>
          <cell r="R204">
            <v>3164.0046464353136</v>
          </cell>
          <cell r="AI204">
            <v>3164.0046464353136</v>
          </cell>
          <cell r="AO204">
            <v>650</v>
          </cell>
          <cell r="AP204">
            <v>3900</v>
          </cell>
        </row>
        <row r="205">
          <cell r="A205" t="str">
            <v>DJP10PP</v>
          </cell>
          <cell r="R205">
            <v>3164.0046464353136</v>
          </cell>
          <cell r="AI205">
            <v>3164.0046464353136</v>
          </cell>
          <cell r="AO205">
            <v>650</v>
          </cell>
          <cell r="AP205">
            <v>3900</v>
          </cell>
        </row>
        <row r="206">
          <cell r="A206" t="str">
            <v>DJP10P</v>
          </cell>
          <cell r="R206">
            <v>3626.429193719016</v>
          </cell>
          <cell r="AI206">
            <v>3626.429193719016</v>
          </cell>
          <cell r="AO206">
            <v>750</v>
          </cell>
          <cell r="AP206">
            <v>4500</v>
          </cell>
        </row>
        <row r="207">
          <cell r="A207" t="str">
            <v>DJA10PP</v>
          </cell>
          <cell r="R207">
            <v>3164.0046464353136</v>
          </cell>
          <cell r="AI207">
            <v>3164.0046464353136</v>
          </cell>
          <cell r="AO207">
            <v>650</v>
          </cell>
          <cell r="AP207">
            <v>3900</v>
          </cell>
        </row>
        <row r="208">
          <cell r="A208" t="str">
            <v>DJA10P</v>
          </cell>
          <cell r="R208">
            <v>3626.429193719016</v>
          </cell>
          <cell r="AI208">
            <v>3626.429193719016</v>
          </cell>
          <cell r="AO208">
            <v>750</v>
          </cell>
          <cell r="AP208">
            <v>4500</v>
          </cell>
        </row>
        <row r="209">
          <cell r="A209" t="str">
            <v>DJM10PP</v>
          </cell>
          <cell r="R209">
            <v>3164.0046464353136</v>
          </cell>
          <cell r="AI209">
            <v>3164.0046464353136</v>
          </cell>
          <cell r="AO209">
            <v>650</v>
          </cell>
          <cell r="AP209">
            <v>3900</v>
          </cell>
        </row>
        <row r="210">
          <cell r="A210" t="str">
            <v>DJM10P</v>
          </cell>
          <cell r="R210">
            <v>3626.429193719016</v>
          </cell>
          <cell r="AI210">
            <v>3626.429193719016</v>
          </cell>
          <cell r="AO210">
            <v>750</v>
          </cell>
          <cell r="AP210">
            <v>4500</v>
          </cell>
        </row>
        <row r="211">
          <cell r="A211" t="str">
            <v>ORG10P</v>
          </cell>
          <cell r="R211">
            <v>3738.6525337592575</v>
          </cell>
          <cell r="AI211">
            <v>3738.6525337592575</v>
          </cell>
          <cell r="AO211">
            <v>750</v>
          </cell>
          <cell r="AP211">
            <v>4500</v>
          </cell>
        </row>
        <row r="212">
          <cell r="A212" t="str">
            <v>VIM10P</v>
          </cell>
          <cell r="R212">
            <v>3765.8736750399321</v>
          </cell>
          <cell r="AI212">
            <v>3765.8736750399321</v>
          </cell>
          <cell r="AO212">
            <v>750</v>
          </cell>
          <cell r="AP212">
            <v>4500</v>
          </cell>
        </row>
        <row r="213">
          <cell r="A213" t="str">
            <v>FÛTS</v>
          </cell>
        </row>
        <row r="214">
          <cell r="A214" t="str">
            <v>TPP30F</v>
          </cell>
          <cell r="R214">
            <v>12000.000000000004</v>
          </cell>
          <cell r="AP214">
            <v>14500</v>
          </cell>
        </row>
        <row r="215">
          <cell r="A215" t="str">
            <v>TPG30F</v>
          </cell>
          <cell r="R215">
            <v>12000.000000000004</v>
          </cell>
          <cell r="AP215">
            <v>14500</v>
          </cell>
        </row>
        <row r="216">
          <cell r="A216" t="str">
            <v>TPP20F</v>
          </cell>
          <cell r="R216">
            <v>8500.0000000000018</v>
          </cell>
          <cell r="AP216">
            <v>10000</v>
          </cell>
        </row>
        <row r="217">
          <cell r="A217" t="str">
            <v>TPG20F</v>
          </cell>
          <cell r="R217">
            <v>8500.0000000000018</v>
          </cell>
          <cell r="AP217">
            <v>10000</v>
          </cell>
        </row>
        <row r="218">
          <cell r="A218" t="str">
            <v>TPA20F</v>
          </cell>
          <cell r="R218">
            <v>8500.0000000000018</v>
          </cell>
          <cell r="AP218">
            <v>10000</v>
          </cell>
        </row>
        <row r="219">
          <cell r="A219" t="str">
            <v>EAUX MINERALES NATURELLES</v>
          </cell>
        </row>
        <row r="220">
          <cell r="A220" t="str">
            <v>TGI05P</v>
          </cell>
          <cell r="R220">
            <v>945.85513078470876</v>
          </cell>
          <cell r="AO220">
            <v>200</v>
          </cell>
          <cell r="AP220">
            <v>1100</v>
          </cell>
        </row>
        <row r="221">
          <cell r="A221" t="str">
            <v>VIT05P</v>
          </cell>
          <cell r="R221">
            <v>1383.7826961770536</v>
          </cell>
          <cell r="AO221">
            <v>150</v>
          </cell>
          <cell r="AP221">
            <v>1800</v>
          </cell>
        </row>
        <row r="222">
          <cell r="A222" t="str">
            <v>TGI33P</v>
          </cell>
          <cell r="R222">
            <v>1043.4406438631795</v>
          </cell>
          <cell r="AO222">
            <v>100</v>
          </cell>
          <cell r="AP222">
            <v>1200</v>
          </cell>
        </row>
        <row r="223">
          <cell r="A223" t="str">
            <v>TGI10P</v>
          </cell>
          <cell r="R223">
            <v>1062.2334004024149</v>
          </cell>
          <cell r="AO223">
            <v>200</v>
          </cell>
          <cell r="AP223">
            <v>1200</v>
          </cell>
        </row>
        <row r="224">
          <cell r="A224" t="str">
            <v>TGI15P</v>
          </cell>
          <cell r="R224">
            <v>1309.9875</v>
          </cell>
          <cell r="AO224">
            <v>300</v>
          </cell>
          <cell r="AP224">
            <v>1700</v>
          </cell>
        </row>
        <row r="225">
          <cell r="A225" t="str">
            <v>TGI18P</v>
          </cell>
          <cell r="R225">
            <v>1394.9376257545275</v>
          </cell>
          <cell r="AO225">
            <v>300</v>
          </cell>
          <cell r="AP225">
            <v>1800</v>
          </cell>
        </row>
        <row r="226">
          <cell r="A226" t="str">
            <v>TGI18PP</v>
          </cell>
          <cell r="R226">
            <v>1309.9875</v>
          </cell>
          <cell r="AO226">
            <v>300</v>
          </cell>
          <cell r="AP226">
            <v>1700</v>
          </cell>
        </row>
        <row r="227">
          <cell r="A227" t="str">
            <v>VIT15P</v>
          </cell>
          <cell r="R227">
            <v>1090.7611569416501</v>
          </cell>
          <cell r="AO227">
            <v>250</v>
          </cell>
          <cell r="AP227">
            <v>1400</v>
          </cell>
        </row>
        <row r="228">
          <cell r="A228" t="str">
            <v>VIL15P</v>
          </cell>
          <cell r="R228">
            <v>1090.7611569416501</v>
          </cell>
          <cell r="AO228">
            <v>250</v>
          </cell>
          <cell r="AP228">
            <v>1400</v>
          </cell>
        </row>
        <row r="229">
          <cell r="A229" t="str">
            <v>VIT15PP</v>
          </cell>
          <cell r="R229">
            <v>992.9756438631789</v>
          </cell>
          <cell r="AO229">
            <v>225</v>
          </cell>
          <cell r="AP229">
            <v>1300</v>
          </cell>
        </row>
        <row r="230">
          <cell r="A230" t="str">
            <v>TGI18P</v>
          </cell>
          <cell r="R230">
            <v>1417.9376257545273</v>
          </cell>
          <cell r="AO230">
            <v>250</v>
          </cell>
          <cell r="AP230">
            <v>1500</v>
          </cell>
        </row>
        <row r="231">
          <cell r="A231" t="str">
            <v>TGI05J</v>
          </cell>
          <cell r="R231">
            <v>487.18385311871225</v>
          </cell>
          <cell r="AO231">
            <v>600</v>
          </cell>
          <cell r="AP231">
            <v>600</v>
          </cell>
        </row>
        <row r="232">
          <cell r="A232" t="str">
            <v>TGI10J</v>
          </cell>
          <cell r="R232">
            <v>944.64788732394379</v>
          </cell>
          <cell r="AO232">
            <v>1250</v>
          </cell>
          <cell r="AP232">
            <v>1250</v>
          </cell>
        </row>
        <row r="233">
          <cell r="A233" t="str">
            <v>VIT10J</v>
          </cell>
          <cell r="R233">
            <v>830.05325000000005</v>
          </cell>
          <cell r="AO233">
            <v>1200</v>
          </cell>
          <cell r="AP233">
            <v>1200</v>
          </cell>
        </row>
        <row r="234">
          <cell r="A234" t="str">
            <v>VIL10J</v>
          </cell>
          <cell r="R234">
            <v>830.05325000000005</v>
          </cell>
          <cell r="AO234">
            <v>1200</v>
          </cell>
          <cell r="AP234">
            <v>1200</v>
          </cell>
        </row>
        <row r="235">
          <cell r="A235" t="str">
            <v>VIT10JP</v>
          </cell>
          <cell r="R235">
            <v>773.87323943661977</v>
          </cell>
          <cell r="AO235">
            <v>1100</v>
          </cell>
          <cell r="AP235">
            <v>1100</v>
          </cell>
        </row>
        <row r="237">
          <cell r="A237" t="str">
            <v>EAUX MINERALES AROMATISEES</v>
          </cell>
        </row>
        <row r="238">
          <cell r="A238" t="str">
            <v>TCI05P</v>
          </cell>
          <cell r="R238">
            <v>1169.7118008048292</v>
          </cell>
          <cell r="AO238">
            <v>300</v>
          </cell>
          <cell r="AP238">
            <v>1500</v>
          </cell>
        </row>
        <row r="239">
          <cell r="A239" t="str">
            <v>TCI33P</v>
          </cell>
          <cell r="R239">
            <v>1420.841143440118</v>
          </cell>
          <cell r="AO239">
            <v>200</v>
          </cell>
          <cell r="AP239">
            <v>2400</v>
          </cell>
        </row>
        <row r="240">
          <cell r="A240" t="str">
            <v>TCI10P</v>
          </cell>
          <cell r="R240">
            <v>1615.8422082494972</v>
          </cell>
          <cell r="AO240">
            <v>350</v>
          </cell>
          <cell r="AP240">
            <v>2100</v>
          </cell>
        </row>
        <row r="241">
          <cell r="A241" t="str">
            <v>TCI15P</v>
          </cell>
          <cell r="R241">
            <v>2454.3167655935613</v>
          </cell>
          <cell r="AO241">
            <v>500</v>
          </cell>
          <cell r="AP241">
            <v>3000</v>
          </cell>
        </row>
        <row r="242">
          <cell r="A242" t="str">
            <v>EAUX DE TABLE</v>
          </cell>
        </row>
        <row r="243">
          <cell r="A243" t="str">
            <v>AQB05P</v>
          </cell>
          <cell r="R243">
            <v>0</v>
          </cell>
          <cell r="AI243">
            <v>1305.5754527162976</v>
          </cell>
          <cell r="AO243">
            <v>150</v>
          </cell>
          <cell r="AP243">
            <v>1800</v>
          </cell>
        </row>
        <row r="244">
          <cell r="A244" t="str">
            <v>AQB15PP</v>
          </cell>
          <cell r="R244">
            <v>0</v>
          </cell>
          <cell r="AI244">
            <v>1109.1971830985917</v>
          </cell>
          <cell r="AO244">
            <v>300</v>
          </cell>
          <cell r="AP244">
            <v>1800</v>
          </cell>
        </row>
        <row r="245">
          <cell r="A245" t="str">
            <v>AQB15P</v>
          </cell>
          <cell r="R245">
            <v>0</v>
          </cell>
          <cell r="AI245">
            <v>1353.1609657947686</v>
          </cell>
          <cell r="AO245">
            <v>300</v>
          </cell>
          <cell r="AP245">
            <v>1800</v>
          </cell>
        </row>
        <row r="246">
          <cell r="A246">
            <v>1</v>
          </cell>
          <cell r="R246">
            <v>18</v>
          </cell>
          <cell r="AI246">
            <v>35</v>
          </cell>
          <cell r="AO246">
            <v>41</v>
          </cell>
          <cell r="AP246">
            <v>42</v>
          </cell>
        </row>
        <row r="274">
          <cell r="A274">
            <v>1</v>
          </cell>
          <cell r="R274">
            <v>72</v>
          </cell>
          <cell r="AI274">
            <v>72</v>
          </cell>
          <cell r="AO274">
            <v>94</v>
          </cell>
          <cell r="AP274">
            <v>95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G149"/>
  <sheetViews>
    <sheetView workbookViewId="0">
      <selection activeCell="Q49" sqref="Q49"/>
    </sheetView>
  </sheetViews>
  <sheetFormatPr baseColWidth="10" defaultColWidth="8.7265625" defaultRowHeight="14.5" x14ac:dyDescent="0.35"/>
  <cols>
    <col min="2" max="2" width="14.36328125" style="16" bestFit="1" customWidth="1"/>
    <col min="3" max="3" width="11" style="1" bestFit="1" customWidth="1"/>
    <col min="4" max="4" width="34.08984375" customWidth="1"/>
    <col min="5" max="6" width="7.6328125" style="1" customWidth="1"/>
    <col min="7" max="7" width="17.1796875" style="1" customWidth="1"/>
    <col min="8" max="8" width="8.7265625" style="1" bestFit="1" customWidth="1"/>
    <col min="9" max="9" width="7.1796875" style="1" bestFit="1" customWidth="1"/>
    <col min="10" max="10" width="2.6328125" style="1" customWidth="1"/>
    <col min="11" max="14" width="6.6328125" customWidth="1"/>
    <col min="15" max="15" width="2.6328125" style="1" customWidth="1"/>
    <col min="19" max="19" width="2.6328125" customWidth="1"/>
    <col min="20" max="20" width="10.6328125" bestFit="1" customWidth="1"/>
    <col min="22" max="22" width="10" customWidth="1"/>
    <col min="25" max="25" width="2.6328125" customWidth="1"/>
    <col min="26" max="26" width="10.6328125" bestFit="1" customWidth="1"/>
    <col min="31" max="31" width="2.6328125" customWidth="1"/>
    <col min="32" max="32" width="11.453125" bestFit="1" customWidth="1"/>
    <col min="33" max="33" width="9.81640625" bestFit="1" customWidth="1"/>
  </cols>
  <sheetData>
    <row r="3" spans="1:33" ht="15" thickBot="1" x14ac:dyDescent="0.4"/>
    <row r="4" spans="1:33" x14ac:dyDescent="0.35">
      <c r="K4" s="37" t="s">
        <v>5</v>
      </c>
      <c r="L4" s="38"/>
      <c r="M4" s="38"/>
      <c r="N4" s="39"/>
      <c r="P4" s="43" t="s">
        <v>6</v>
      </c>
      <c r="Q4" s="44"/>
      <c r="R4" s="45"/>
      <c r="T4" s="46" t="s">
        <v>12</v>
      </c>
      <c r="U4" s="47"/>
      <c r="V4" s="47"/>
      <c r="W4" s="47"/>
      <c r="X4" s="48"/>
      <c r="Z4" s="29" t="s">
        <v>18</v>
      </c>
      <c r="AA4" s="30"/>
      <c r="AB4" s="30"/>
      <c r="AC4" s="30"/>
      <c r="AD4" s="31"/>
      <c r="AF4" s="32" t="s">
        <v>21</v>
      </c>
      <c r="AG4" s="33"/>
    </row>
    <row r="5" spans="1:33" ht="25" customHeight="1" thickBot="1" x14ac:dyDescent="0.4">
      <c r="A5" s="4" t="s">
        <v>32</v>
      </c>
      <c r="B5" s="4" t="s">
        <v>33</v>
      </c>
      <c r="C5" s="4" t="s">
        <v>0</v>
      </c>
      <c r="D5" s="4" t="s">
        <v>1</v>
      </c>
      <c r="E5" s="4" t="s">
        <v>2</v>
      </c>
      <c r="F5" s="4" t="s">
        <v>11</v>
      </c>
      <c r="G5" s="4" t="s">
        <v>3</v>
      </c>
      <c r="H5" s="4" t="s">
        <v>4</v>
      </c>
      <c r="I5" s="4" t="s">
        <v>10</v>
      </c>
      <c r="K5" s="40"/>
      <c r="L5" s="41"/>
      <c r="M5" s="41"/>
      <c r="N5" s="42"/>
      <c r="P5" s="5" t="s">
        <v>7</v>
      </c>
      <c r="Q5" s="6" t="s">
        <v>8</v>
      </c>
      <c r="R5" s="7" t="s">
        <v>9</v>
      </c>
      <c r="S5" s="1"/>
      <c r="T5" s="8" t="s">
        <v>13</v>
      </c>
      <c r="U5" s="9" t="s">
        <v>14</v>
      </c>
      <c r="V5" s="9" t="s">
        <v>15</v>
      </c>
      <c r="W5" s="9" t="s">
        <v>16</v>
      </c>
      <c r="X5" s="10" t="s">
        <v>17</v>
      </c>
      <c r="Y5" s="1"/>
      <c r="Z5" s="11" t="s">
        <v>13</v>
      </c>
      <c r="AA5" s="12" t="s">
        <v>19</v>
      </c>
      <c r="AB5" s="12" t="s">
        <v>20</v>
      </c>
      <c r="AC5" s="12" t="s">
        <v>16</v>
      </c>
      <c r="AD5" s="13" t="s">
        <v>17</v>
      </c>
      <c r="AE5" s="1"/>
      <c r="AF5" s="14" t="s">
        <v>22</v>
      </c>
      <c r="AG5" s="15" t="s">
        <v>23</v>
      </c>
    </row>
    <row r="6" spans="1:33" ht="21" customHeight="1" x14ac:dyDescent="0.35">
      <c r="A6" s="34" t="s">
        <v>86</v>
      </c>
      <c r="B6" s="35" t="s">
        <v>87</v>
      </c>
      <c r="C6" s="19" t="s">
        <v>24</v>
      </c>
      <c r="D6" s="18" t="s">
        <v>25</v>
      </c>
      <c r="E6" s="19" t="s">
        <v>98</v>
      </c>
      <c r="F6" s="19" t="s">
        <v>101</v>
      </c>
      <c r="G6" s="19" t="s">
        <v>106</v>
      </c>
      <c r="H6" s="19">
        <v>3600</v>
      </c>
      <c r="I6" s="19" t="s">
        <v>115</v>
      </c>
      <c r="K6" s="25"/>
      <c r="L6" s="25"/>
      <c r="M6" s="25"/>
      <c r="N6" s="25"/>
      <c r="P6" s="25"/>
      <c r="Q6" s="25"/>
      <c r="R6" s="25"/>
      <c r="S6" s="25"/>
      <c r="T6" s="22">
        <f>+_xlfn.XLOOKUP(C6,'[1]DISTRIBUTEUR (2025)'!$A:$A,'[1]DISTRIBUTEUR (2025)'!$R:$R)</f>
        <v>6503.4009365471193</v>
      </c>
      <c r="U6" s="1">
        <v>339</v>
      </c>
      <c r="V6" s="1">
        <v>528.45000000000005</v>
      </c>
      <c r="W6" s="22">
        <f>Z6-T6+U6-AA6+AB6-V6</f>
        <v>782.84906345288164</v>
      </c>
      <c r="X6" s="23">
        <f>W6/(T6+V6)</f>
        <v>0.11132901856382175</v>
      </c>
      <c r="Y6" s="1"/>
      <c r="Z6" s="1">
        <f>_xlfn.XLOOKUP(C6,'[1]DETAILLANT SUD 2025'!$A:$A,'[1]DETAILLANT SUD 2025'!$R:$R)</f>
        <v>7200.0000000000009</v>
      </c>
      <c r="AA6" s="1">
        <v>324.3</v>
      </c>
      <c r="AB6" s="1">
        <v>600</v>
      </c>
      <c r="AC6" s="1">
        <f>AG6-Z6+AA6</f>
        <v>924.29999999999905</v>
      </c>
      <c r="AD6" s="23">
        <f>AC6/Z6</f>
        <v>0.12837499999999985</v>
      </c>
      <c r="AE6" s="1"/>
      <c r="AF6" s="1">
        <f>_xlfn.XLOOKUP(C6,'[1]DISTRIBUTEUR (2025)'!$A:$A,'[1]DISTRIBUTEUR (2025)'!$AO:$AO)</f>
        <v>650</v>
      </c>
      <c r="AG6" s="1">
        <f>_xlfn.XLOOKUP(C6,'[1]DISTRIBUTEUR (2025)'!$A:$A,'[1]DISTRIBUTEUR (2025)'!$AP:$AP)</f>
        <v>7800</v>
      </c>
    </row>
    <row r="7" spans="1:33" ht="21" customHeight="1" x14ac:dyDescent="0.35">
      <c r="A7" s="34"/>
      <c r="B7" s="36"/>
      <c r="C7" s="20" t="s">
        <v>26</v>
      </c>
      <c r="D7" s="3" t="s">
        <v>27</v>
      </c>
      <c r="E7" s="20" t="s">
        <v>99</v>
      </c>
      <c r="F7" s="20" t="s">
        <v>101</v>
      </c>
      <c r="G7" s="20" t="s">
        <v>107</v>
      </c>
      <c r="H7" s="20">
        <v>3600</v>
      </c>
      <c r="I7" s="20" t="s">
        <v>116</v>
      </c>
      <c r="K7" s="24"/>
      <c r="L7" s="24"/>
      <c r="M7" s="24"/>
      <c r="N7" s="24"/>
      <c r="P7" s="24"/>
      <c r="Q7" s="24"/>
      <c r="R7" s="24"/>
      <c r="S7" s="24"/>
      <c r="T7" s="22">
        <f>+_xlfn.XLOOKUP(C7,'[1]DISTRIBUTEUR (2025)'!$A:$A,'[1]DISTRIBUTEUR (2025)'!$R:$R)</f>
        <v>4827.344598518951</v>
      </c>
      <c r="U7" s="1">
        <v>339</v>
      </c>
      <c r="V7" s="1">
        <v>528.45000000000005</v>
      </c>
      <c r="W7" s="22">
        <f t="shared" ref="W7:W45" si="0">Z7-T7+U7-AA7+AB7-V7</f>
        <v>708.90540148104901</v>
      </c>
      <c r="X7" s="23">
        <f t="shared" ref="X7:X45" si="1">W7/(T7+V7)</f>
        <v>0.13236232055596084</v>
      </c>
      <c r="Y7" s="1"/>
      <c r="Z7" s="1">
        <f>_xlfn.XLOOKUP(C7,'[1]DETAILLANT SUD 2025'!$A:$A,'[1]DETAILLANT SUD 2025'!$R:$R)</f>
        <v>5450</v>
      </c>
      <c r="AA7" s="1">
        <v>324.3</v>
      </c>
      <c r="AB7" s="1">
        <v>600</v>
      </c>
      <c r="AC7" s="1">
        <f t="shared" ref="AC7:AC45" si="2">AG7-Z7+AA7</f>
        <v>874.3</v>
      </c>
      <c r="AD7" s="23">
        <f t="shared" ref="AD7:AD45" si="3">AC7/Z7</f>
        <v>0.16042201834862385</v>
      </c>
      <c r="AE7" s="1"/>
      <c r="AF7" s="1">
        <f>_xlfn.XLOOKUP(C7,'[1]DISTRIBUTEUR (2025)'!$A:$A,'[1]DISTRIBUTEUR (2025)'!$AO:$AO)</f>
        <v>500</v>
      </c>
      <c r="AG7" s="1">
        <f>_xlfn.XLOOKUP(C7,'[1]DISTRIBUTEUR (2025)'!$A:$A,'[1]DISTRIBUTEUR (2025)'!$AP:$AP)</f>
        <v>6000</v>
      </c>
    </row>
    <row r="8" spans="1:33" ht="21" customHeight="1" x14ac:dyDescent="0.35">
      <c r="A8" s="34"/>
      <c r="B8" s="36"/>
      <c r="C8" s="20" t="s">
        <v>28</v>
      </c>
      <c r="D8" s="3" t="s">
        <v>29</v>
      </c>
      <c r="E8" s="20" t="s">
        <v>100</v>
      </c>
      <c r="F8" s="20" t="s">
        <v>102</v>
      </c>
      <c r="G8" s="20" t="s">
        <v>108</v>
      </c>
      <c r="H8" s="20">
        <v>3600</v>
      </c>
      <c r="I8" s="20" t="s">
        <v>115</v>
      </c>
      <c r="K8" s="24"/>
      <c r="L8" s="24"/>
      <c r="M8" s="24"/>
      <c r="N8" s="24"/>
      <c r="P8" s="24"/>
      <c r="Q8" s="24"/>
      <c r="R8" s="24"/>
      <c r="S8" s="24"/>
      <c r="T8" s="22">
        <f>+_xlfn.XLOOKUP(C8,'[1]DISTRIBUTEUR (2025)'!$A:$A,'[1]DISTRIBUTEUR (2025)'!$R:$R)</f>
        <v>8035.7953027443036</v>
      </c>
      <c r="U8" s="1">
        <v>528</v>
      </c>
      <c r="V8" s="1">
        <f>528.45*2</f>
        <v>1056.9000000000001</v>
      </c>
      <c r="W8" s="22">
        <f t="shared" si="0"/>
        <v>1036.3046972556981</v>
      </c>
      <c r="X8" s="23">
        <f t="shared" si="1"/>
        <v>0.1139711232755074</v>
      </c>
      <c r="Y8" s="1"/>
      <c r="Z8" s="1">
        <f>_xlfn.XLOOKUP(C8,'[1]DETAILLANT SUD 2025'!$A:$A,'[1]DETAILLANT SUD 2025'!$R:$R)</f>
        <v>8800.0000000000018</v>
      </c>
      <c r="AA8" s="1">
        <v>399</v>
      </c>
      <c r="AB8" s="1">
        <f>600*2</f>
        <v>1200</v>
      </c>
      <c r="AC8" s="1">
        <f t="shared" si="2"/>
        <v>1198.9999999999982</v>
      </c>
      <c r="AD8" s="23">
        <f t="shared" si="3"/>
        <v>0.13624999999999976</v>
      </c>
      <c r="AE8" s="1"/>
      <c r="AF8" s="1">
        <f>_xlfn.XLOOKUP(C8,'[1]DISTRIBUTEUR (2025)'!$A:$A,'[1]DISTRIBUTEUR (2025)'!$AO:$AO)</f>
        <v>400</v>
      </c>
      <c r="AG8" s="1">
        <f>_xlfn.XLOOKUP(C8,'[1]DISTRIBUTEUR (2025)'!$A:$A,'[1]DISTRIBUTEUR (2025)'!$AP:$AP)</f>
        <v>9600</v>
      </c>
    </row>
    <row r="9" spans="1:33" ht="21" customHeight="1" x14ac:dyDescent="0.35">
      <c r="A9" s="34"/>
      <c r="B9" s="36"/>
      <c r="C9" s="20" t="s">
        <v>30</v>
      </c>
      <c r="D9" s="3" t="s">
        <v>31</v>
      </c>
      <c r="E9" s="20" t="s">
        <v>99</v>
      </c>
      <c r="F9" s="20" t="s">
        <v>103</v>
      </c>
      <c r="G9" s="20" t="s">
        <v>105</v>
      </c>
      <c r="H9" s="20"/>
      <c r="I9" s="20" t="s">
        <v>117</v>
      </c>
      <c r="K9" s="24"/>
      <c r="L9" s="24"/>
      <c r="M9" s="24"/>
      <c r="N9" s="24"/>
      <c r="P9" s="24"/>
      <c r="Q9" s="24"/>
      <c r="R9" s="24"/>
      <c r="S9" s="24"/>
      <c r="T9" s="22">
        <f>+_xlfn.XLOOKUP(C9,'[1]DISTRIBUTEUR (2025)'!$A:$A,'[1]DISTRIBUTEUR (2025)'!$R:$R)</f>
        <v>15847.100578730115</v>
      </c>
      <c r="U9" s="1"/>
      <c r="V9" s="1"/>
      <c r="W9" s="22">
        <f t="shared" si="0"/>
        <v>952.89942126988535</v>
      </c>
      <c r="X9" s="23">
        <f t="shared" si="1"/>
        <v>6.0130836965145623E-2</v>
      </c>
      <c r="Y9" s="1"/>
      <c r="Z9" s="1">
        <f>_xlfn.XLOOKUP(C9,'[1]DETAILLANT SUD 2025'!$A:$A,'[1]DETAILLANT SUD 2025'!$R:$R)</f>
        <v>16800</v>
      </c>
      <c r="AA9" s="1"/>
      <c r="AB9" s="1"/>
      <c r="AC9" s="1">
        <f t="shared" si="2"/>
        <v>600</v>
      </c>
      <c r="AD9" s="23">
        <f t="shared" si="3"/>
        <v>3.5714285714285712E-2</v>
      </c>
      <c r="AE9" s="1"/>
      <c r="AF9" s="1">
        <f>_xlfn.XLOOKUP(C9,'[1]DISTRIBUTEUR (2025)'!$A:$A,'[1]DISTRIBUTEUR (2025)'!$AO:$AO)</f>
        <v>725</v>
      </c>
      <c r="AG9" s="1">
        <f>_xlfn.XLOOKUP(C9,'[1]DISTRIBUTEUR (2025)'!$A:$A,'[1]DISTRIBUTEUR (2025)'!$AP:$AP)</f>
        <v>17400</v>
      </c>
    </row>
    <row r="10" spans="1:33" ht="21" customHeight="1" x14ac:dyDescent="0.35">
      <c r="A10" s="34"/>
      <c r="T10" s="22"/>
      <c r="U10" s="1"/>
      <c r="V10" s="1"/>
      <c r="W10" s="22"/>
      <c r="X10" s="23"/>
      <c r="Y10" s="1"/>
      <c r="Z10" s="1"/>
      <c r="AA10" s="1"/>
      <c r="AB10" s="1"/>
      <c r="AC10" s="1"/>
      <c r="AD10" s="23"/>
      <c r="AE10" s="1"/>
      <c r="AF10" s="1"/>
      <c r="AG10" s="1"/>
    </row>
    <row r="11" spans="1:33" ht="21" customHeight="1" x14ac:dyDescent="0.35">
      <c r="A11" s="34"/>
      <c r="B11" s="35" t="s">
        <v>88</v>
      </c>
      <c r="C11" s="20" t="s">
        <v>34</v>
      </c>
      <c r="D11" s="3" t="s">
        <v>35</v>
      </c>
      <c r="E11" s="20" t="s">
        <v>98</v>
      </c>
      <c r="F11" s="20" t="s">
        <v>101</v>
      </c>
      <c r="G11" s="20" t="s">
        <v>109</v>
      </c>
      <c r="H11" s="20">
        <v>3600</v>
      </c>
      <c r="I11" s="20" t="s">
        <v>115</v>
      </c>
      <c r="K11" s="26"/>
      <c r="L11" s="26"/>
      <c r="M11" s="26"/>
      <c r="N11" s="26"/>
      <c r="P11" s="26"/>
      <c r="Q11" s="26"/>
      <c r="R11" s="26"/>
      <c r="S11" s="26"/>
      <c r="T11" s="22">
        <f>+_xlfn.XLOOKUP(C11,'[1]DISTRIBUTEUR (2025)'!$A:$A,'[1]DISTRIBUTEUR (2025)'!$R:$R)</f>
        <v>6503.4009365471193</v>
      </c>
      <c r="U11" s="1">
        <v>339</v>
      </c>
      <c r="V11" s="1">
        <v>528.45000000000005</v>
      </c>
      <c r="W11" s="22">
        <f t="shared" si="0"/>
        <v>782.84906345288164</v>
      </c>
      <c r="X11" s="23">
        <f t="shared" si="1"/>
        <v>0.11132901856382175</v>
      </c>
      <c r="Y11" s="1"/>
      <c r="Z11" s="1">
        <f>_xlfn.XLOOKUP(C11,'[1]DETAILLANT SUD 2025'!$A:$A,'[1]DETAILLANT SUD 2025'!$R:$R)</f>
        <v>7200.0000000000009</v>
      </c>
      <c r="AA11" s="1">
        <v>324.3</v>
      </c>
      <c r="AB11" s="1">
        <v>600</v>
      </c>
      <c r="AC11" s="1">
        <f t="shared" si="2"/>
        <v>924.29999999999905</v>
      </c>
      <c r="AD11" s="23">
        <f t="shared" si="3"/>
        <v>0.12837499999999985</v>
      </c>
      <c r="AE11" s="1"/>
      <c r="AF11" s="1">
        <f>_xlfn.XLOOKUP(C11,'[1]DISTRIBUTEUR (2025)'!$A:$A,'[1]DISTRIBUTEUR (2025)'!$AO:$AO)</f>
        <v>650</v>
      </c>
      <c r="AG11" s="1">
        <f>_xlfn.XLOOKUP(C11,'[1]DISTRIBUTEUR (2025)'!$A:$A,'[1]DISTRIBUTEUR (2025)'!$AP:$AP)</f>
        <v>7800</v>
      </c>
    </row>
    <row r="12" spans="1:33" ht="21" customHeight="1" x14ac:dyDescent="0.35">
      <c r="A12" s="34"/>
      <c r="B12" s="36"/>
      <c r="C12" s="20" t="s">
        <v>36</v>
      </c>
      <c r="D12" s="3" t="s">
        <v>37</v>
      </c>
      <c r="E12" s="20" t="s">
        <v>99</v>
      </c>
      <c r="F12" s="20" t="s">
        <v>101</v>
      </c>
      <c r="G12" s="20" t="s">
        <v>107</v>
      </c>
      <c r="H12" s="20">
        <v>3600</v>
      </c>
      <c r="I12" s="20" t="s">
        <v>116</v>
      </c>
      <c r="K12" s="26"/>
      <c r="L12" s="26"/>
      <c r="M12" s="26"/>
      <c r="N12" s="26"/>
      <c r="P12" s="26"/>
      <c r="Q12" s="26"/>
      <c r="R12" s="26"/>
      <c r="S12" s="26"/>
      <c r="T12" s="22">
        <f>+_xlfn.XLOOKUP(C12,'[1]DISTRIBUTEUR (2025)'!$A:$A,'[1]DISTRIBUTEUR (2025)'!$R:$R)</f>
        <v>4827.344598518951</v>
      </c>
      <c r="U12" s="1">
        <v>339</v>
      </c>
      <c r="V12" s="1">
        <v>528.45000000000005</v>
      </c>
      <c r="W12" s="22">
        <f t="shared" si="0"/>
        <v>708.90540148104901</v>
      </c>
      <c r="X12" s="23">
        <f t="shared" si="1"/>
        <v>0.13236232055596084</v>
      </c>
      <c r="Y12" s="1"/>
      <c r="Z12" s="1">
        <f>_xlfn.XLOOKUP(C12,'[1]DETAILLANT SUD 2025'!$A:$A,'[1]DETAILLANT SUD 2025'!$R:$R)</f>
        <v>5450</v>
      </c>
      <c r="AA12" s="1">
        <v>324.3</v>
      </c>
      <c r="AB12" s="1">
        <v>600</v>
      </c>
      <c r="AC12" s="1">
        <f t="shared" si="2"/>
        <v>874.3</v>
      </c>
      <c r="AD12" s="23">
        <f t="shared" si="3"/>
        <v>0.16042201834862385</v>
      </c>
      <c r="AE12" s="1"/>
      <c r="AF12" s="1">
        <f>_xlfn.XLOOKUP(C12,'[1]DISTRIBUTEUR (2025)'!$A:$A,'[1]DISTRIBUTEUR (2025)'!$AO:$AO)</f>
        <v>500</v>
      </c>
      <c r="AG12" s="1">
        <f>_xlfn.XLOOKUP(C12,'[1]DISTRIBUTEUR (2025)'!$A:$A,'[1]DISTRIBUTEUR (2025)'!$AP:$AP)</f>
        <v>6000</v>
      </c>
    </row>
    <row r="13" spans="1:33" ht="21" customHeight="1" x14ac:dyDescent="0.35">
      <c r="A13" s="34"/>
      <c r="B13" s="36"/>
      <c r="C13" s="20" t="s">
        <v>38</v>
      </c>
      <c r="D13" s="3" t="s">
        <v>39</v>
      </c>
      <c r="E13" s="20" t="s">
        <v>100</v>
      </c>
      <c r="F13" s="20" t="s">
        <v>102</v>
      </c>
      <c r="G13" s="20" t="s">
        <v>110</v>
      </c>
      <c r="H13" s="20">
        <v>3600</v>
      </c>
      <c r="I13" s="20" t="s">
        <v>115</v>
      </c>
      <c r="K13" s="26"/>
      <c r="L13" s="26"/>
      <c r="M13" s="26"/>
      <c r="N13" s="26"/>
      <c r="P13" s="26"/>
      <c r="Q13" s="26"/>
      <c r="R13" s="26"/>
      <c r="S13" s="26"/>
      <c r="T13" s="22">
        <f>+_xlfn.XLOOKUP(C13,'[1]DISTRIBUTEUR (2025)'!$A:$A,'[1]DISTRIBUTEUR (2025)'!$R:$R)</f>
        <v>8035.7953027443027</v>
      </c>
      <c r="U13" s="1">
        <v>528</v>
      </c>
      <c r="V13" s="1">
        <f>528.45*2</f>
        <v>1056.9000000000001</v>
      </c>
      <c r="W13" s="22">
        <f t="shared" si="0"/>
        <v>1036.304697255699</v>
      </c>
      <c r="X13" s="23">
        <f t="shared" si="1"/>
        <v>0.1139711232755075</v>
      </c>
      <c r="Y13" s="1"/>
      <c r="Z13" s="1">
        <f>_xlfn.XLOOKUP(C13,'[1]DETAILLANT SUD 2025'!$A:$A,'[1]DETAILLANT SUD 2025'!$R:$R)</f>
        <v>8800.0000000000018</v>
      </c>
      <c r="AA13" s="1">
        <v>399</v>
      </c>
      <c r="AB13" s="1">
        <f>600*2</f>
        <v>1200</v>
      </c>
      <c r="AC13" s="1">
        <f t="shared" si="2"/>
        <v>1198.9999999999982</v>
      </c>
      <c r="AD13" s="23">
        <f t="shared" si="3"/>
        <v>0.13624999999999976</v>
      </c>
      <c r="AE13" s="1"/>
      <c r="AF13" s="1">
        <f>_xlfn.XLOOKUP(C13,'[1]DISTRIBUTEUR (2025)'!$A:$A,'[1]DISTRIBUTEUR (2025)'!$AO:$AO)</f>
        <v>400</v>
      </c>
      <c r="AG13" s="1">
        <f>_xlfn.XLOOKUP(C13,'[1]DISTRIBUTEUR (2025)'!$A:$A,'[1]DISTRIBUTEUR (2025)'!$AP:$AP)</f>
        <v>9600</v>
      </c>
    </row>
    <row r="14" spans="1:33" ht="21" customHeight="1" x14ac:dyDescent="0.35">
      <c r="A14" s="34"/>
      <c r="B14" s="36"/>
      <c r="C14" s="20" t="s">
        <v>40</v>
      </c>
      <c r="D14" s="3" t="s">
        <v>41</v>
      </c>
      <c r="E14" s="20" t="s">
        <v>99</v>
      </c>
      <c r="F14" s="20" t="s">
        <v>103</v>
      </c>
      <c r="G14" s="20" t="s">
        <v>105</v>
      </c>
      <c r="H14" s="20"/>
      <c r="I14" s="20" t="s">
        <v>117</v>
      </c>
      <c r="K14" s="26"/>
      <c r="L14" s="26"/>
      <c r="M14" s="26"/>
      <c r="N14" s="26"/>
      <c r="P14" s="26"/>
      <c r="Q14" s="26"/>
      <c r="R14" s="26"/>
      <c r="S14" s="26"/>
      <c r="T14" s="22">
        <f>+_xlfn.XLOOKUP(C14,'[1]DISTRIBUTEUR (2025)'!$A:$A,'[1]DISTRIBUTEUR (2025)'!$R:$R)</f>
        <v>15847.100578730115</v>
      </c>
      <c r="U14" s="1"/>
      <c r="V14" s="1"/>
      <c r="W14" s="22">
        <f t="shared" si="0"/>
        <v>952.89942126988535</v>
      </c>
      <c r="X14" s="23">
        <f t="shared" si="1"/>
        <v>6.0130836965145623E-2</v>
      </c>
      <c r="Y14" s="1"/>
      <c r="Z14" s="1">
        <f>_xlfn.XLOOKUP(C14,'[1]DETAILLANT SUD 2025'!$A:$A,'[1]DETAILLANT SUD 2025'!$R:$R)</f>
        <v>16800</v>
      </c>
      <c r="AA14" s="1"/>
      <c r="AB14" s="1"/>
      <c r="AC14" s="1">
        <f t="shared" si="2"/>
        <v>600</v>
      </c>
      <c r="AD14" s="23">
        <f t="shared" si="3"/>
        <v>3.5714285714285712E-2</v>
      </c>
      <c r="AE14" s="1"/>
      <c r="AF14" s="1">
        <f>_xlfn.XLOOKUP(C14,'[1]DISTRIBUTEUR (2025)'!$A:$A,'[1]DISTRIBUTEUR (2025)'!$AO:$AO)</f>
        <v>725</v>
      </c>
      <c r="AG14" s="1">
        <f>_xlfn.XLOOKUP(C14,'[1]DISTRIBUTEUR (2025)'!$A:$A,'[1]DISTRIBUTEUR (2025)'!$AP:$AP)</f>
        <v>17400</v>
      </c>
    </row>
    <row r="15" spans="1:33" ht="21" customHeight="1" x14ac:dyDescent="0.35">
      <c r="A15" s="34"/>
      <c r="T15" s="22"/>
      <c r="U15" s="1"/>
      <c r="V15" s="1"/>
      <c r="W15" s="22"/>
      <c r="X15" s="23"/>
      <c r="Y15" s="1"/>
      <c r="Z15" s="1"/>
      <c r="AA15" s="1"/>
      <c r="AB15" s="1"/>
      <c r="AC15" s="1"/>
      <c r="AD15" s="23"/>
      <c r="AE15" s="1"/>
      <c r="AF15" s="1"/>
      <c r="AG15" s="1"/>
    </row>
    <row r="16" spans="1:33" ht="28" customHeight="1" x14ac:dyDescent="0.35">
      <c r="A16" s="34"/>
      <c r="B16" s="28" t="s">
        <v>89</v>
      </c>
      <c r="C16" s="20" t="s">
        <v>42</v>
      </c>
      <c r="D16" s="3" t="s">
        <v>43</v>
      </c>
      <c r="E16" s="20" t="s">
        <v>98</v>
      </c>
      <c r="F16" s="20" t="s">
        <v>101</v>
      </c>
      <c r="G16" s="20" t="s">
        <v>111</v>
      </c>
      <c r="H16" s="20">
        <v>3600</v>
      </c>
      <c r="I16" s="20" t="s">
        <v>117</v>
      </c>
      <c r="K16" s="24"/>
      <c r="L16" s="24"/>
      <c r="M16" s="24"/>
      <c r="N16" s="24"/>
      <c r="P16" s="24"/>
      <c r="Q16" s="24"/>
      <c r="R16" s="24"/>
      <c r="S16" s="24"/>
      <c r="T16" s="22">
        <f>+_xlfn.XLOOKUP(C16,'[1]DISTRIBUTEUR (2025)'!$A:$A,'[1]DISTRIBUTEUR (2025)'!$R:$R)</f>
        <v>6503.4009365471193</v>
      </c>
      <c r="U16" s="1">
        <v>339</v>
      </c>
      <c r="V16" s="1">
        <v>528.45000000000005</v>
      </c>
      <c r="W16" s="22">
        <f t="shared" si="0"/>
        <v>782.84906345288164</v>
      </c>
      <c r="X16" s="23">
        <f t="shared" si="1"/>
        <v>0.11132901856382175</v>
      </c>
      <c r="Y16" s="1"/>
      <c r="Z16" s="1">
        <f>_xlfn.XLOOKUP(C16,'[1]DETAILLANT SUD 2025'!$A:$A,'[1]DETAILLANT SUD 2025'!$R:$R)</f>
        <v>7200.0000000000009</v>
      </c>
      <c r="AA16" s="1">
        <v>324.3</v>
      </c>
      <c r="AB16" s="1">
        <v>600</v>
      </c>
      <c r="AC16" s="1">
        <f t="shared" si="2"/>
        <v>924.29999999999905</v>
      </c>
      <c r="AD16" s="23">
        <f t="shared" si="3"/>
        <v>0.12837499999999985</v>
      </c>
      <c r="AE16" s="1"/>
      <c r="AF16" s="1">
        <f>_xlfn.XLOOKUP(C16,'[1]DISTRIBUTEUR (2025)'!$A:$A,'[1]DISTRIBUTEUR (2025)'!$AO:$AO)</f>
        <v>650</v>
      </c>
      <c r="AG16" s="1">
        <f>_xlfn.XLOOKUP(C16,'[1]DISTRIBUTEUR (2025)'!$A:$A,'[1]DISTRIBUTEUR (2025)'!$AP:$AP)</f>
        <v>7800</v>
      </c>
    </row>
    <row r="17" spans="1:33" ht="28" customHeight="1" x14ac:dyDescent="0.35">
      <c r="A17" s="34"/>
      <c r="B17" s="28"/>
      <c r="C17" s="20" t="s">
        <v>44</v>
      </c>
      <c r="D17" s="3" t="s">
        <v>45</v>
      </c>
      <c r="E17" s="20" t="s">
        <v>100</v>
      </c>
      <c r="F17" s="20" t="s">
        <v>102</v>
      </c>
      <c r="G17" s="20" t="s">
        <v>112</v>
      </c>
      <c r="H17" s="20">
        <v>3600</v>
      </c>
      <c r="I17" s="20" t="s">
        <v>117</v>
      </c>
      <c r="K17" s="24"/>
      <c r="L17" s="24"/>
      <c r="M17" s="24"/>
      <c r="N17" s="24"/>
      <c r="P17" s="24"/>
      <c r="Q17" s="24"/>
      <c r="R17" s="24"/>
      <c r="S17" s="24"/>
      <c r="T17" s="22">
        <f>+_xlfn.XLOOKUP(C17,'[1]DISTRIBUTEUR (2025)'!$A:$A,'[1]DISTRIBUTEUR (2025)'!$R:$R)</f>
        <v>8035.7953027443036</v>
      </c>
      <c r="U17" s="1">
        <v>528</v>
      </c>
      <c r="V17" s="1">
        <f>528.45*2</f>
        <v>1056.9000000000001</v>
      </c>
      <c r="W17" s="22">
        <f t="shared" si="0"/>
        <v>1036.3046972556981</v>
      </c>
      <c r="X17" s="23">
        <f t="shared" si="1"/>
        <v>0.1139711232755074</v>
      </c>
      <c r="Y17" s="1"/>
      <c r="Z17" s="1">
        <f>_xlfn.XLOOKUP(C17,'[1]DETAILLANT SUD 2025'!$A:$A,'[1]DETAILLANT SUD 2025'!$R:$R)</f>
        <v>8800.0000000000018</v>
      </c>
      <c r="AA17" s="1">
        <v>399</v>
      </c>
      <c r="AB17" s="1">
        <f>600*2</f>
        <v>1200</v>
      </c>
      <c r="AC17" s="1">
        <f t="shared" si="2"/>
        <v>1198.9999999999982</v>
      </c>
      <c r="AD17" s="23">
        <f t="shared" si="3"/>
        <v>0.13624999999999976</v>
      </c>
      <c r="AE17" s="1"/>
      <c r="AF17" s="1">
        <f>_xlfn.XLOOKUP(C17,'[1]DISTRIBUTEUR (2025)'!$A:$A,'[1]DISTRIBUTEUR (2025)'!$AO:$AO)</f>
        <v>400</v>
      </c>
      <c r="AG17" s="1">
        <f>_xlfn.XLOOKUP(C17,'[1]DISTRIBUTEUR (2025)'!$A:$A,'[1]DISTRIBUTEUR (2025)'!$AP:$AP)</f>
        <v>9600</v>
      </c>
    </row>
    <row r="18" spans="1:33" ht="28" customHeight="1" x14ac:dyDescent="0.35">
      <c r="A18" s="34"/>
      <c r="B18" s="28"/>
      <c r="C18" s="20" t="s">
        <v>46</v>
      </c>
      <c r="D18" s="3" t="s">
        <v>47</v>
      </c>
      <c r="E18" s="20" t="s">
        <v>99</v>
      </c>
      <c r="F18" s="20" t="s">
        <v>103</v>
      </c>
      <c r="G18" s="20" t="s">
        <v>105</v>
      </c>
      <c r="H18" s="20"/>
      <c r="I18" s="20" t="s">
        <v>117</v>
      </c>
      <c r="K18" s="24"/>
      <c r="L18" s="24"/>
      <c r="M18" s="24"/>
      <c r="N18" s="24"/>
      <c r="P18" s="24"/>
      <c r="Q18" s="24"/>
      <c r="R18" s="24"/>
      <c r="S18" s="24"/>
      <c r="T18" s="22">
        <f>+_xlfn.XLOOKUP(C18,'[1]DISTRIBUTEUR (2025)'!$A:$A,'[1]DISTRIBUTEUR (2025)'!$R:$R)</f>
        <v>15847.100578730115</v>
      </c>
      <c r="U18" s="1"/>
      <c r="V18" s="1"/>
      <c r="W18" s="22">
        <f t="shared" si="0"/>
        <v>952.89942126988535</v>
      </c>
      <c r="X18" s="23">
        <f t="shared" si="1"/>
        <v>6.0130836965145623E-2</v>
      </c>
      <c r="Y18" s="1"/>
      <c r="Z18" s="1">
        <f>_xlfn.XLOOKUP(C18,'[1]DETAILLANT SUD 2025'!$A:$A,'[1]DETAILLANT SUD 2025'!$R:$R)</f>
        <v>16800</v>
      </c>
      <c r="AA18" s="1"/>
      <c r="AB18" s="1"/>
      <c r="AC18" s="1">
        <f t="shared" si="2"/>
        <v>600</v>
      </c>
      <c r="AD18" s="23">
        <f t="shared" si="3"/>
        <v>3.5714285714285712E-2</v>
      </c>
      <c r="AE18" s="1"/>
      <c r="AF18" s="1">
        <f>_xlfn.XLOOKUP(C18,'[1]DISTRIBUTEUR (2025)'!$A:$A,'[1]DISTRIBUTEUR (2025)'!$AO:$AO)</f>
        <v>725</v>
      </c>
      <c r="AG18" s="1">
        <f>_xlfn.XLOOKUP(C18,'[1]DISTRIBUTEUR (2025)'!$A:$A,'[1]DISTRIBUTEUR (2025)'!$AP:$AP)</f>
        <v>17400</v>
      </c>
    </row>
    <row r="19" spans="1:33" ht="21" customHeight="1" x14ac:dyDescent="0.35">
      <c r="A19" s="34"/>
      <c r="T19" s="22"/>
      <c r="U19" s="1"/>
      <c r="V19" s="1"/>
      <c r="W19" s="22"/>
      <c r="X19" s="23"/>
      <c r="Y19" s="1"/>
      <c r="Z19" s="1"/>
      <c r="AA19" s="1"/>
      <c r="AB19" s="1"/>
      <c r="AC19" s="1"/>
      <c r="AD19" s="23"/>
      <c r="AE19" s="1"/>
      <c r="AF19" s="1"/>
      <c r="AG19" s="1"/>
    </row>
    <row r="20" spans="1:33" ht="35" customHeight="1" x14ac:dyDescent="0.35">
      <c r="A20" s="34"/>
      <c r="B20" s="28" t="s">
        <v>90</v>
      </c>
      <c r="C20" s="20" t="s">
        <v>48</v>
      </c>
      <c r="D20" s="3" t="s">
        <v>49</v>
      </c>
      <c r="E20" s="20" t="s">
        <v>98</v>
      </c>
      <c r="F20" s="20" t="s">
        <v>101</v>
      </c>
      <c r="G20" s="20" t="s">
        <v>111</v>
      </c>
      <c r="H20" s="20">
        <v>3600</v>
      </c>
      <c r="I20" s="20" t="s">
        <v>115</v>
      </c>
      <c r="K20" s="24"/>
      <c r="L20" s="24"/>
      <c r="M20" s="24"/>
      <c r="N20" s="24"/>
      <c r="P20" s="24"/>
      <c r="Q20" s="24"/>
      <c r="R20" s="24"/>
      <c r="S20" s="24"/>
      <c r="T20" s="22">
        <f>+_xlfn.XLOOKUP(C20,'[1]DISTRIBUTEUR (2025)'!$A:$A,'[1]DISTRIBUTEUR (2025)'!$R:$R)</f>
        <v>4779.5241775832064</v>
      </c>
      <c r="U20" s="1">
        <v>339</v>
      </c>
      <c r="V20" s="1">
        <v>528.45000000000005</v>
      </c>
      <c r="W20" s="22">
        <f t="shared" si="0"/>
        <v>706.72582241679447</v>
      </c>
      <c r="X20" s="23">
        <f t="shared" si="1"/>
        <v>0.13314417116071511</v>
      </c>
      <c r="Y20" s="1"/>
      <c r="Z20" s="1">
        <f>_xlfn.XLOOKUP(C20,'[1]DETAILLANT SUD 2025'!$A:$A,'[1]DETAILLANT SUD 2025'!$R:$R)</f>
        <v>5400.0000000000009</v>
      </c>
      <c r="AA20" s="1">
        <v>324.3</v>
      </c>
      <c r="AB20" s="1">
        <v>600</v>
      </c>
      <c r="AC20" s="1">
        <f t="shared" si="2"/>
        <v>924.29999999999905</v>
      </c>
      <c r="AD20" s="23">
        <f t="shared" si="3"/>
        <v>0.17116666666666647</v>
      </c>
      <c r="AE20" s="1"/>
      <c r="AF20" s="1">
        <f>_xlfn.XLOOKUP(C20,'[1]DISTRIBUTEUR (2025)'!$A:$A,'[1]DISTRIBUTEUR (2025)'!$AO:$AO)</f>
        <v>500</v>
      </c>
      <c r="AG20" s="1">
        <f>_xlfn.XLOOKUP(C20,'[1]DISTRIBUTEUR (2025)'!$A:$A,'[1]DISTRIBUTEUR (2025)'!$AP:$AP)</f>
        <v>6000</v>
      </c>
    </row>
    <row r="21" spans="1:33" ht="35" customHeight="1" x14ac:dyDescent="0.35">
      <c r="A21" s="34"/>
      <c r="B21" s="28"/>
      <c r="C21" s="20" t="s">
        <v>50</v>
      </c>
      <c r="D21" s="3" t="s">
        <v>51</v>
      </c>
      <c r="E21" s="20" t="s">
        <v>99</v>
      </c>
      <c r="F21" s="20" t="s">
        <v>103</v>
      </c>
      <c r="G21" s="20" t="s">
        <v>105</v>
      </c>
      <c r="H21" s="20"/>
      <c r="I21" s="20" t="s">
        <v>117</v>
      </c>
      <c r="K21" s="24"/>
      <c r="L21" s="24"/>
      <c r="M21" s="24"/>
      <c r="N21" s="24"/>
      <c r="P21" s="24"/>
      <c r="Q21" s="24"/>
      <c r="R21" s="24"/>
      <c r="S21" s="24"/>
      <c r="T21" s="22">
        <f>+_xlfn.XLOOKUP(C21,'[1]DISTRIBUTEUR (2025)'!$A:$A,'[1]DISTRIBUTEUR (2025)'!$R:$R)</f>
        <v>13114.706212532925</v>
      </c>
      <c r="U21" s="1"/>
      <c r="V21" s="1"/>
      <c r="W21" s="22">
        <f t="shared" si="0"/>
        <v>885.29378746706789</v>
      </c>
      <c r="X21" s="23">
        <f t="shared" si="1"/>
        <v>6.7503897770965438E-2</v>
      </c>
      <c r="Y21" s="1"/>
      <c r="Z21" s="1">
        <f>_xlfn.XLOOKUP(C21,'[1]DETAILLANT SUD 2025'!$A:$A,'[1]DETAILLANT SUD 2025'!$R:$R)</f>
        <v>13999.999999999993</v>
      </c>
      <c r="AA21" s="1"/>
      <c r="AB21" s="1"/>
      <c r="AC21" s="1">
        <f t="shared" si="2"/>
        <v>1000.0000000000073</v>
      </c>
      <c r="AD21" s="23">
        <f t="shared" si="3"/>
        <v>7.142857142857198E-2</v>
      </c>
      <c r="AE21" s="1"/>
      <c r="AF21" s="1">
        <f>_xlfn.XLOOKUP(C21,'[1]DISTRIBUTEUR (2025)'!$A:$A,'[1]DISTRIBUTEUR (2025)'!$AO:$AO)</f>
        <v>625</v>
      </c>
      <c r="AG21" s="1">
        <f>_xlfn.XLOOKUP(C21,'[1]DISTRIBUTEUR (2025)'!$A:$A,'[1]DISTRIBUTEUR (2025)'!$AP:$AP)</f>
        <v>15000</v>
      </c>
    </row>
    <row r="22" spans="1:33" ht="21" customHeight="1" x14ac:dyDescent="0.35">
      <c r="A22" s="34"/>
      <c r="T22" s="22"/>
      <c r="U22" s="1"/>
      <c r="V22" s="1"/>
      <c r="W22" s="22"/>
      <c r="X22" s="23"/>
      <c r="Y22" s="1"/>
      <c r="Z22" s="1"/>
      <c r="AA22" s="1"/>
      <c r="AB22" s="1"/>
      <c r="AC22" s="1"/>
      <c r="AD22" s="23"/>
      <c r="AE22" s="1"/>
      <c r="AF22" s="1"/>
      <c r="AG22" s="1"/>
    </row>
    <row r="23" spans="1:33" ht="28" customHeight="1" x14ac:dyDescent="0.35">
      <c r="A23" s="34"/>
      <c r="B23" s="36" t="s">
        <v>91</v>
      </c>
      <c r="C23" s="20" t="s">
        <v>64</v>
      </c>
      <c r="D23" s="3" t="s">
        <v>65</v>
      </c>
      <c r="E23" s="20" t="s">
        <v>98</v>
      </c>
      <c r="F23" s="20" t="s">
        <v>101</v>
      </c>
      <c r="G23" s="20" t="s">
        <v>109</v>
      </c>
      <c r="H23" s="20">
        <v>3600</v>
      </c>
      <c r="I23" s="20" t="s">
        <v>115</v>
      </c>
      <c r="K23" s="24"/>
      <c r="L23" s="24"/>
      <c r="M23" s="24"/>
      <c r="N23" s="24"/>
      <c r="P23" s="24"/>
      <c r="Q23" s="24"/>
      <c r="R23" s="24"/>
      <c r="S23" s="24"/>
      <c r="T23" s="22">
        <f>+_xlfn.XLOOKUP(C23,'[1]DISTRIBUTEUR (2025)'!$A:$A,'[1]DISTRIBUTEUR (2025)'!$R:$R)</f>
        <v>7455.6849499056225</v>
      </c>
      <c r="U23" s="1">
        <v>339</v>
      </c>
      <c r="V23" s="1">
        <v>528.45000000000005</v>
      </c>
      <c r="W23" s="22">
        <f t="shared" si="0"/>
        <v>930.56505009437933</v>
      </c>
      <c r="X23" s="23">
        <f t="shared" si="1"/>
        <v>0.11655176871795976</v>
      </c>
      <c r="Y23" s="1"/>
      <c r="Z23" s="1">
        <f>_xlfn.XLOOKUP(C23,'[1]DETAILLANT SUD 2025'!$A:$A,'[1]DETAILLANT SUD 2025'!$R:$R)</f>
        <v>8300.0000000000018</v>
      </c>
      <c r="AA23" s="1">
        <v>324.3</v>
      </c>
      <c r="AB23" s="1">
        <v>600</v>
      </c>
      <c r="AC23" s="1">
        <f t="shared" si="2"/>
        <v>1024.2999999999981</v>
      </c>
      <c r="AD23" s="23">
        <f t="shared" si="3"/>
        <v>0.12340963855421662</v>
      </c>
      <c r="AE23" s="1"/>
      <c r="AF23" s="1">
        <f>_xlfn.XLOOKUP(C23,'[1]DISTRIBUTEUR (2025)'!$A:$A,'[1]DISTRIBUTEUR (2025)'!$AO:$AO)</f>
        <v>750</v>
      </c>
      <c r="AG23" s="1">
        <f>_xlfn.XLOOKUP(C23,'[1]DISTRIBUTEUR (2025)'!$A:$A,'[1]DISTRIBUTEUR (2025)'!$AP:$AP)</f>
        <v>9000</v>
      </c>
    </row>
    <row r="24" spans="1:33" ht="28" customHeight="1" x14ac:dyDescent="0.35">
      <c r="A24" s="34"/>
      <c r="B24" s="36"/>
      <c r="C24" s="20" t="s">
        <v>66</v>
      </c>
      <c r="D24" s="3" t="s">
        <v>67</v>
      </c>
      <c r="E24" s="20" t="s">
        <v>100</v>
      </c>
      <c r="F24" s="20" t="s">
        <v>102</v>
      </c>
      <c r="G24" s="20" t="s">
        <v>110</v>
      </c>
      <c r="H24" s="20">
        <v>3600</v>
      </c>
      <c r="I24" s="20" t="s">
        <v>117</v>
      </c>
      <c r="K24" s="24"/>
      <c r="L24" s="24"/>
      <c r="M24" s="24"/>
      <c r="N24" s="24"/>
      <c r="P24" s="24"/>
      <c r="Q24" s="24"/>
      <c r="R24" s="24"/>
      <c r="S24" s="24"/>
      <c r="T24" s="22">
        <f>+_xlfn.XLOOKUP(C24,'[1]DISTRIBUTEUR (2025)'!$A:$A,'[1]DISTRIBUTEUR (2025)'!$R:$R)</f>
        <v>8655.5992812545392</v>
      </c>
      <c r="U24" s="1">
        <v>528</v>
      </c>
      <c r="V24" s="1">
        <f>528.45*2</f>
        <v>1056.9000000000001</v>
      </c>
      <c r="W24" s="22">
        <f t="shared" si="0"/>
        <v>1116.5007187454626</v>
      </c>
      <c r="X24" s="23">
        <f t="shared" si="1"/>
        <v>0.11495503746397673</v>
      </c>
      <c r="Y24" s="1"/>
      <c r="Z24" s="1">
        <f>_xlfn.XLOOKUP(C24,'[1]DETAILLANT SUD 2025'!$A:$A,'[1]DETAILLANT SUD 2025'!$R:$R)</f>
        <v>9500.0000000000018</v>
      </c>
      <c r="AA24" s="1">
        <v>399</v>
      </c>
      <c r="AB24" s="1">
        <f>600*2</f>
        <v>1200</v>
      </c>
      <c r="AC24" s="1">
        <f t="shared" si="2"/>
        <v>1698.9999999999982</v>
      </c>
      <c r="AD24" s="23">
        <f t="shared" si="3"/>
        <v>0.17884210526315766</v>
      </c>
      <c r="AE24" s="1"/>
      <c r="AF24" s="1">
        <f>_xlfn.XLOOKUP(C24,'[1]DISTRIBUTEUR (2025)'!$A:$A,'[1]DISTRIBUTEUR (2025)'!$AO:$AO)</f>
        <v>450</v>
      </c>
      <c r="AG24" s="1">
        <f>_xlfn.XLOOKUP(C24,'[1]DISTRIBUTEUR (2025)'!$A:$A,'[1]DISTRIBUTEUR (2025)'!$AP:$AP)</f>
        <v>10800</v>
      </c>
    </row>
    <row r="25" spans="1:33" ht="28" customHeight="1" x14ac:dyDescent="0.35">
      <c r="A25" s="34"/>
      <c r="B25" s="36"/>
      <c r="C25" s="20" t="s">
        <v>68</v>
      </c>
      <c r="D25" s="3" t="s">
        <v>69</v>
      </c>
      <c r="E25" s="20" t="s">
        <v>99</v>
      </c>
      <c r="F25" s="20" t="s">
        <v>103</v>
      </c>
      <c r="G25" s="20" t="s">
        <v>105</v>
      </c>
      <c r="H25" s="20"/>
      <c r="I25" s="20" t="s">
        <v>117</v>
      </c>
      <c r="K25" s="24"/>
      <c r="L25" s="24"/>
      <c r="M25" s="24"/>
      <c r="N25" s="24"/>
      <c r="P25" s="24"/>
      <c r="Q25" s="24"/>
      <c r="R25" s="24"/>
      <c r="S25" s="24"/>
      <c r="T25" s="22">
        <f>+_xlfn.XLOOKUP(C25,'[1]DISTRIBUTEUR (2025)'!$A:$A,'[1]DISTRIBUTEUR (2025)'!$R:$R)</f>
        <v>17762.593536476568</v>
      </c>
      <c r="U25" s="1"/>
      <c r="V25" s="1"/>
      <c r="W25" s="22">
        <f t="shared" si="0"/>
        <v>1037.4064635234063</v>
      </c>
      <c r="X25" s="23">
        <f t="shared" si="1"/>
        <v>5.8403997219945887E-2</v>
      </c>
      <c r="Y25" s="1"/>
      <c r="Z25" s="1">
        <f>_xlfn.XLOOKUP(C25,'[1]DETAILLANT SUD 2025'!$A:$A,'[1]DETAILLANT SUD 2025'!$R:$R)</f>
        <v>18799.999999999975</v>
      </c>
      <c r="AA25" s="1"/>
      <c r="AB25" s="1"/>
      <c r="AC25" s="1">
        <f t="shared" si="2"/>
        <v>1000.0000000000255</v>
      </c>
      <c r="AD25" s="23">
        <f t="shared" si="3"/>
        <v>5.3191489361703558E-2</v>
      </c>
      <c r="AE25" s="1"/>
      <c r="AF25" s="1">
        <f>_xlfn.XLOOKUP(C25,'[1]DISTRIBUTEUR (2025)'!$A:$A,'[1]DISTRIBUTEUR (2025)'!$AO:$AO)</f>
        <v>825</v>
      </c>
      <c r="AG25" s="1">
        <f>_xlfn.XLOOKUP(C25,'[1]DISTRIBUTEUR (2025)'!$A:$A,'[1]DISTRIBUTEUR (2025)'!$AP:$AP)</f>
        <v>19800</v>
      </c>
    </row>
    <row r="26" spans="1:33" ht="21" customHeight="1" x14ac:dyDescent="0.35">
      <c r="A26" s="34"/>
      <c r="T26" s="22"/>
      <c r="U26" s="1"/>
      <c r="V26" s="1"/>
      <c r="W26" s="22"/>
      <c r="X26" s="23"/>
      <c r="Y26" s="1"/>
      <c r="Z26" s="1"/>
      <c r="AA26" s="1"/>
      <c r="AB26" s="1"/>
      <c r="AC26" s="1"/>
      <c r="AD26" s="23"/>
      <c r="AE26" s="1"/>
      <c r="AF26" s="1"/>
      <c r="AG26" s="1"/>
    </row>
    <row r="27" spans="1:33" ht="28" customHeight="1" x14ac:dyDescent="0.35">
      <c r="A27" s="34"/>
      <c r="B27" s="27" t="s">
        <v>92</v>
      </c>
      <c r="C27" s="20" t="s">
        <v>52</v>
      </c>
      <c r="D27" s="3" t="s">
        <v>53</v>
      </c>
      <c r="E27" s="20" t="s">
        <v>99</v>
      </c>
      <c r="F27" s="20" t="s">
        <v>101</v>
      </c>
      <c r="G27" s="20" t="s">
        <v>113</v>
      </c>
      <c r="H27" s="20">
        <v>3600</v>
      </c>
      <c r="I27" s="20" t="s">
        <v>115</v>
      </c>
      <c r="K27" s="24"/>
      <c r="L27" s="24"/>
      <c r="M27" s="24"/>
      <c r="N27" s="24"/>
      <c r="P27" s="24"/>
      <c r="Q27" s="24"/>
      <c r="R27" s="24"/>
      <c r="S27" s="24"/>
      <c r="T27" s="22">
        <f>+_xlfn.XLOOKUP(C27,'[1]DISTRIBUTEUR (2025)'!$A:$A,'[1]DISTRIBUTEUR (2025)'!$R:$R)</f>
        <v>5755.6849499056207</v>
      </c>
      <c r="U27" s="1">
        <v>339</v>
      </c>
      <c r="V27" s="1">
        <v>528.45000000000005</v>
      </c>
      <c r="W27" s="22">
        <f t="shared" si="0"/>
        <v>855.56505009437933</v>
      </c>
      <c r="X27" s="23">
        <f t="shared" si="1"/>
        <v>0.13614682958188681</v>
      </c>
      <c r="Y27" s="1"/>
      <c r="Z27" s="1">
        <f>_xlfn.XLOOKUP(C27,'[1]DETAILLANT SUD 2025'!$A:$A,'[1]DETAILLANT SUD 2025'!$R:$R)</f>
        <v>6525</v>
      </c>
      <c r="AA27" s="1">
        <v>324.3</v>
      </c>
      <c r="AB27" s="1">
        <v>600</v>
      </c>
      <c r="AC27" s="1">
        <f t="shared" si="2"/>
        <v>999.3</v>
      </c>
      <c r="AD27" s="23">
        <f t="shared" si="3"/>
        <v>0.15314942528735631</v>
      </c>
      <c r="AE27" s="1"/>
      <c r="AF27" s="1">
        <f>_xlfn.XLOOKUP(C27,'[1]DISTRIBUTEUR (2025)'!$A:$A,'[1]DISTRIBUTEUR (2025)'!$AO:$AO)</f>
        <v>600</v>
      </c>
      <c r="AG27" s="1">
        <f>_xlfn.XLOOKUP(C27,'[1]DISTRIBUTEUR (2025)'!$A:$A,'[1]DISTRIBUTEUR (2025)'!$AP:$AP)</f>
        <v>7200</v>
      </c>
    </row>
    <row r="28" spans="1:33" ht="28" customHeight="1" x14ac:dyDescent="0.35">
      <c r="A28" s="34"/>
      <c r="B28" s="27"/>
      <c r="C28" s="20" t="s">
        <v>54</v>
      </c>
      <c r="D28" s="3" t="s">
        <v>55</v>
      </c>
      <c r="E28" s="20" t="s">
        <v>100</v>
      </c>
      <c r="F28" s="20" t="s">
        <v>102</v>
      </c>
      <c r="G28" s="20" t="s">
        <v>112</v>
      </c>
      <c r="H28" s="20">
        <v>3600</v>
      </c>
      <c r="I28" s="20" t="s">
        <v>117</v>
      </c>
      <c r="K28" s="24"/>
      <c r="L28" s="24"/>
      <c r="M28" s="24"/>
      <c r="N28" s="24"/>
      <c r="P28" s="24"/>
      <c r="Q28" s="24"/>
      <c r="R28" s="24"/>
      <c r="S28" s="24"/>
      <c r="T28" s="22">
        <f>T32</f>
        <v>8035.7953027443036</v>
      </c>
      <c r="U28" s="1">
        <v>528</v>
      </c>
      <c r="V28" s="1">
        <f>528.45*2</f>
        <v>1056.9000000000001</v>
      </c>
      <c r="W28" s="22">
        <f t="shared" si="0"/>
        <v>1036.3046972556981</v>
      </c>
      <c r="X28" s="23">
        <f t="shared" si="1"/>
        <v>0.1139711232755074</v>
      </c>
      <c r="Y28" s="1"/>
      <c r="Z28" s="1">
        <f>_xlfn.XLOOKUP(C28,'[1]DETAILLANT SUD 2025'!$A:$A,'[1]DETAILLANT SUD 2025'!$R:$R)</f>
        <v>8800.0000000000018</v>
      </c>
      <c r="AA28" s="1">
        <v>399</v>
      </c>
      <c r="AB28" s="1">
        <f>600*2</f>
        <v>1200</v>
      </c>
      <c r="AC28" s="1">
        <f>AG28-Z28+AA28</f>
        <v>1198.9999999999982</v>
      </c>
      <c r="AD28" s="23">
        <f t="shared" si="3"/>
        <v>0.13624999999999976</v>
      </c>
      <c r="AE28" s="1"/>
      <c r="AF28" s="1">
        <v>400</v>
      </c>
      <c r="AG28" s="1">
        <v>9600</v>
      </c>
    </row>
    <row r="29" spans="1:33" ht="28" customHeight="1" x14ac:dyDescent="0.35">
      <c r="A29" s="34"/>
      <c r="B29" s="27"/>
      <c r="C29" s="20" t="s">
        <v>56</v>
      </c>
      <c r="D29" s="3" t="s">
        <v>57</v>
      </c>
      <c r="E29" s="20" t="s">
        <v>99</v>
      </c>
      <c r="F29" s="20" t="s">
        <v>103</v>
      </c>
      <c r="G29" s="20" t="s">
        <v>105</v>
      </c>
      <c r="H29" s="20"/>
      <c r="I29" s="20" t="s">
        <v>117</v>
      </c>
      <c r="K29" s="24"/>
      <c r="L29" s="24"/>
      <c r="M29" s="24"/>
      <c r="N29" s="24"/>
      <c r="P29" s="24"/>
      <c r="Q29" s="24"/>
      <c r="R29" s="24"/>
      <c r="S29" s="24"/>
      <c r="T29" s="22">
        <f>+_xlfn.XLOOKUP(C29,'[1]DISTRIBUTEUR (2025)'!$A:$A,'[1]DISTRIBUTEUR (2025)'!$R:$R)</f>
        <v>15847.100578730115</v>
      </c>
      <c r="U29" s="1"/>
      <c r="V29" s="1"/>
      <c r="W29" s="22">
        <f t="shared" si="0"/>
        <v>952.89942126988535</v>
      </c>
      <c r="X29" s="23">
        <f t="shared" si="1"/>
        <v>6.0130836965145623E-2</v>
      </c>
      <c r="Y29" s="1"/>
      <c r="Z29" s="1">
        <f>_xlfn.XLOOKUP(C29,'[1]DETAILLANT SUD 2025'!$A:$A,'[1]DETAILLANT SUD 2025'!$R:$R)</f>
        <v>16800</v>
      </c>
      <c r="AA29" s="1"/>
      <c r="AB29" s="1"/>
      <c r="AC29" s="1">
        <f t="shared" si="2"/>
        <v>600</v>
      </c>
      <c r="AD29" s="23">
        <f t="shared" si="3"/>
        <v>3.5714285714285712E-2</v>
      </c>
      <c r="AE29" s="1"/>
      <c r="AF29" s="1">
        <f>_xlfn.XLOOKUP(C29,'[1]DISTRIBUTEUR (2025)'!$A:$A,'[1]DISTRIBUTEUR (2025)'!$AO:$AO)</f>
        <v>725</v>
      </c>
      <c r="AG29" s="1">
        <f>_xlfn.XLOOKUP(C29,'[1]DISTRIBUTEUR (2025)'!$A:$A,'[1]DISTRIBUTEUR (2025)'!$AP:$AP)</f>
        <v>17400</v>
      </c>
    </row>
    <row r="30" spans="1:33" ht="21" customHeight="1" x14ac:dyDescent="0.35">
      <c r="A30" s="34"/>
      <c r="T30" s="22"/>
      <c r="U30" s="1"/>
      <c r="V30" s="1"/>
      <c r="W30" s="22"/>
      <c r="X30" s="23"/>
      <c r="Y30" s="1"/>
      <c r="Z30" s="1"/>
      <c r="AA30" s="1"/>
      <c r="AB30" s="1"/>
      <c r="AC30" s="1"/>
      <c r="AD30" s="23"/>
      <c r="AE30" s="1"/>
      <c r="AF30" s="1"/>
      <c r="AG30" s="1"/>
    </row>
    <row r="31" spans="1:33" ht="28" customHeight="1" x14ac:dyDescent="0.35">
      <c r="A31" s="34"/>
      <c r="B31" s="27" t="s">
        <v>93</v>
      </c>
      <c r="C31" s="20" t="s">
        <v>58</v>
      </c>
      <c r="D31" s="3" t="s">
        <v>59</v>
      </c>
      <c r="E31" s="20" t="s">
        <v>99</v>
      </c>
      <c r="F31" s="20" t="s">
        <v>101</v>
      </c>
      <c r="G31" s="20" t="s">
        <v>113</v>
      </c>
      <c r="H31" s="20">
        <v>3600</v>
      </c>
      <c r="I31" s="20" t="s">
        <v>115</v>
      </c>
      <c r="K31" s="24"/>
      <c r="L31" s="24"/>
      <c r="M31" s="24"/>
      <c r="N31" s="24"/>
      <c r="P31" s="24"/>
      <c r="Q31" s="24"/>
      <c r="R31" s="24"/>
      <c r="S31" s="24"/>
      <c r="T31" s="22">
        <f>+_xlfn.XLOOKUP(C31,'[1]DISTRIBUTEUR (2025)'!$A:$A,'[1]DISTRIBUTEUR (2025)'!$R:$R)</f>
        <v>5755.6849499056207</v>
      </c>
      <c r="U31" s="1">
        <v>339</v>
      </c>
      <c r="V31" s="1">
        <v>528.45000000000005</v>
      </c>
      <c r="W31" s="22">
        <f t="shared" si="0"/>
        <v>855.56505009437933</v>
      </c>
      <c r="X31" s="23">
        <f t="shared" si="1"/>
        <v>0.13614682958188681</v>
      </c>
      <c r="Y31" s="1"/>
      <c r="Z31" s="1">
        <f>_xlfn.XLOOKUP(C31,'[1]DETAILLANT SUD 2025'!$A:$A,'[1]DETAILLANT SUD 2025'!$R:$R)</f>
        <v>6525</v>
      </c>
      <c r="AA31" s="1">
        <v>324.3</v>
      </c>
      <c r="AB31" s="1">
        <v>600</v>
      </c>
      <c r="AC31" s="1">
        <f t="shared" si="2"/>
        <v>999.3</v>
      </c>
      <c r="AD31" s="23">
        <f t="shared" si="3"/>
        <v>0.15314942528735631</v>
      </c>
      <c r="AE31" s="1"/>
      <c r="AF31" s="1">
        <f>_xlfn.XLOOKUP(C31,'[1]DISTRIBUTEUR (2025)'!$A:$A,'[1]DISTRIBUTEUR (2025)'!$AO:$AO)</f>
        <v>600</v>
      </c>
      <c r="AG31" s="1">
        <f>_xlfn.XLOOKUP(C31,'[1]DISTRIBUTEUR (2025)'!$A:$A,'[1]DISTRIBUTEUR (2025)'!$AP:$AP)</f>
        <v>7200</v>
      </c>
    </row>
    <row r="32" spans="1:33" ht="28" customHeight="1" x14ac:dyDescent="0.35">
      <c r="A32" s="34"/>
      <c r="B32" s="27"/>
      <c r="C32" s="20" t="s">
        <v>60</v>
      </c>
      <c r="D32" s="3" t="s">
        <v>61</v>
      </c>
      <c r="E32" s="20" t="s">
        <v>100</v>
      </c>
      <c r="F32" s="20" t="s">
        <v>102</v>
      </c>
      <c r="G32" s="20" t="s">
        <v>112</v>
      </c>
      <c r="H32" s="20">
        <v>3600</v>
      </c>
      <c r="I32" s="20" t="s">
        <v>117</v>
      </c>
      <c r="K32" s="24"/>
      <c r="L32" s="24"/>
      <c r="M32" s="24"/>
      <c r="N32" s="24"/>
      <c r="P32" s="24"/>
      <c r="Q32" s="24"/>
      <c r="R32" s="24"/>
      <c r="S32" s="24"/>
      <c r="T32" s="22">
        <f>+_xlfn.XLOOKUP(C32,'[1]DISTRIBUTEUR (2025)'!$A:$A,'[1]DISTRIBUTEUR (2025)'!$R:$R)</f>
        <v>8035.7953027443036</v>
      </c>
      <c r="U32" s="1">
        <v>528</v>
      </c>
      <c r="V32" s="1">
        <f>528.45*2</f>
        <v>1056.9000000000001</v>
      </c>
      <c r="W32" s="22">
        <f t="shared" si="0"/>
        <v>1036.3046972556981</v>
      </c>
      <c r="X32" s="23">
        <f t="shared" si="1"/>
        <v>0.1139711232755074</v>
      </c>
      <c r="Y32" s="1"/>
      <c r="Z32" s="1">
        <f>_xlfn.XLOOKUP(C32,'[1]DETAILLANT SUD 2025'!$A:$A,'[1]DETAILLANT SUD 2025'!$R:$R)</f>
        <v>8800.0000000000018</v>
      </c>
      <c r="AA32" s="1">
        <v>399</v>
      </c>
      <c r="AB32" s="1">
        <f>600*2</f>
        <v>1200</v>
      </c>
      <c r="AC32" s="1">
        <f t="shared" si="2"/>
        <v>1198.9999999999982</v>
      </c>
      <c r="AD32" s="23">
        <f t="shared" si="3"/>
        <v>0.13624999999999976</v>
      </c>
      <c r="AE32" s="1"/>
      <c r="AF32" s="1">
        <f>_xlfn.XLOOKUP(C32,'[1]DISTRIBUTEUR (2025)'!$A:$A,'[1]DISTRIBUTEUR (2025)'!$AO:$AO)</f>
        <v>400</v>
      </c>
      <c r="AG32" s="1">
        <f>_xlfn.XLOOKUP(C32,'[1]DISTRIBUTEUR (2025)'!$A:$A,'[1]DISTRIBUTEUR (2025)'!$AP:$AP)</f>
        <v>9600</v>
      </c>
    </row>
    <row r="33" spans="1:33" ht="28" customHeight="1" x14ac:dyDescent="0.35">
      <c r="A33" s="34"/>
      <c r="B33" s="27"/>
      <c r="C33" s="20" t="s">
        <v>62</v>
      </c>
      <c r="D33" s="3" t="s">
        <v>63</v>
      </c>
      <c r="E33" s="20" t="s">
        <v>99</v>
      </c>
      <c r="F33" s="20" t="s">
        <v>103</v>
      </c>
      <c r="G33" s="20" t="s">
        <v>105</v>
      </c>
      <c r="H33" s="20"/>
      <c r="I33" s="20" t="s">
        <v>117</v>
      </c>
      <c r="K33" s="24"/>
      <c r="L33" s="24"/>
      <c r="M33" s="24"/>
      <c r="N33" s="24"/>
      <c r="P33" s="24"/>
      <c r="Q33" s="24"/>
      <c r="R33" s="24"/>
      <c r="S33" s="24"/>
      <c r="T33" s="22">
        <f>+_xlfn.XLOOKUP(C33,'[1]DISTRIBUTEUR (2025)'!$A:$A,'[1]DISTRIBUTEUR (2025)'!$R:$R)</f>
        <v>15847.100578730115</v>
      </c>
      <c r="U33" s="1"/>
      <c r="V33" s="1"/>
      <c r="W33" s="22">
        <f t="shared" si="0"/>
        <v>952.89942126988535</v>
      </c>
      <c r="X33" s="23">
        <f t="shared" si="1"/>
        <v>6.0130836965145623E-2</v>
      </c>
      <c r="Y33" s="1"/>
      <c r="Z33" s="1">
        <f>_xlfn.XLOOKUP(C33,'[1]DETAILLANT SUD 2025'!$A:$A,'[1]DETAILLANT SUD 2025'!$R:$R)</f>
        <v>16800</v>
      </c>
      <c r="AA33" s="1"/>
      <c r="AB33" s="1"/>
      <c r="AC33" s="1">
        <f t="shared" si="2"/>
        <v>600</v>
      </c>
      <c r="AD33" s="23">
        <f t="shared" si="3"/>
        <v>3.5714285714285712E-2</v>
      </c>
      <c r="AE33" s="1"/>
      <c r="AF33" s="1">
        <f>_xlfn.XLOOKUP(C33,'[1]DISTRIBUTEUR (2025)'!$A:$A,'[1]DISTRIBUTEUR (2025)'!$AO:$AO)</f>
        <v>725</v>
      </c>
      <c r="AG33" s="1">
        <f>_xlfn.XLOOKUP(C33,'[1]DISTRIBUTEUR (2025)'!$A:$A,'[1]DISTRIBUTEUR (2025)'!$AP:$AP)</f>
        <v>17400</v>
      </c>
    </row>
    <row r="34" spans="1:33" ht="21" customHeight="1" x14ac:dyDescent="0.35">
      <c r="A34" s="34"/>
      <c r="T34" s="22"/>
      <c r="U34" s="1"/>
      <c r="V34" s="1"/>
      <c r="W34" s="22"/>
      <c r="X34" s="23"/>
      <c r="Y34" s="1"/>
      <c r="Z34" s="1"/>
      <c r="AA34" s="1"/>
      <c r="AB34" s="1"/>
      <c r="AC34" s="1"/>
      <c r="AD34" s="23"/>
      <c r="AE34" s="1"/>
      <c r="AF34" s="1"/>
      <c r="AG34" s="1"/>
    </row>
    <row r="35" spans="1:33" ht="28" customHeight="1" x14ac:dyDescent="0.35">
      <c r="A35" s="34"/>
      <c r="B35" s="27" t="s">
        <v>94</v>
      </c>
      <c r="C35" s="20" t="s">
        <v>72</v>
      </c>
      <c r="D35" s="3" t="s">
        <v>73</v>
      </c>
      <c r="E35" s="20" t="s">
        <v>99</v>
      </c>
      <c r="F35" s="20" t="s">
        <v>101</v>
      </c>
      <c r="G35" s="20" t="s">
        <v>113</v>
      </c>
      <c r="H35" s="20">
        <v>3600</v>
      </c>
      <c r="I35" s="20" t="s">
        <v>117</v>
      </c>
      <c r="K35" s="24"/>
      <c r="L35" s="24"/>
      <c r="M35" s="24"/>
      <c r="N35" s="24"/>
      <c r="P35" s="24"/>
      <c r="Q35" s="24"/>
      <c r="R35" s="24"/>
      <c r="S35" s="24"/>
      <c r="T35" s="22">
        <f>+_xlfn.XLOOKUP(C35,'[1]DISTRIBUTEUR (2025)'!$A:$A,'[1]DISTRIBUTEUR (2025)'!$R:$R)</f>
        <v>4779.1177062374254</v>
      </c>
      <c r="U35" s="1">
        <v>339</v>
      </c>
      <c r="V35" s="1">
        <v>528.45000000000005</v>
      </c>
      <c r="W35" s="22">
        <f t="shared" si="0"/>
        <v>707.1322937625755</v>
      </c>
      <c r="X35" s="23">
        <f t="shared" si="1"/>
        <v>0.13323095114388411</v>
      </c>
      <c r="Y35" s="1"/>
      <c r="Z35" s="1">
        <f>_xlfn.XLOOKUP(C35,'[1]DETAILLANT SUD 2025'!$A:$A,'[1]DETAILLANT SUD 2025'!$R:$R)</f>
        <v>5400.0000000000009</v>
      </c>
      <c r="AA35" s="1">
        <v>324.3</v>
      </c>
      <c r="AB35" s="1">
        <v>600</v>
      </c>
      <c r="AC35" s="1">
        <f t="shared" si="2"/>
        <v>924.29999999999905</v>
      </c>
      <c r="AD35" s="23">
        <f t="shared" si="3"/>
        <v>0.17116666666666647</v>
      </c>
      <c r="AE35" s="1"/>
      <c r="AF35" s="1">
        <f>_xlfn.XLOOKUP(C35,'[1]DISTRIBUTEUR (2025)'!$A:$A,'[1]DISTRIBUTEUR (2025)'!$AO:$AO)</f>
        <v>500</v>
      </c>
      <c r="AG35" s="1">
        <f>_xlfn.XLOOKUP(C35,'[1]DISTRIBUTEUR (2025)'!$A:$A,'[1]DISTRIBUTEUR (2025)'!$AP:$AP)</f>
        <v>6000</v>
      </c>
    </row>
    <row r="36" spans="1:33" ht="28" customHeight="1" x14ac:dyDescent="0.35">
      <c r="A36" s="34"/>
      <c r="B36" s="27"/>
      <c r="C36" s="20" t="s">
        <v>74</v>
      </c>
      <c r="D36" s="3" t="s">
        <v>75</v>
      </c>
      <c r="E36" s="20" t="s">
        <v>100</v>
      </c>
      <c r="F36" s="20" t="s">
        <v>102</v>
      </c>
      <c r="G36" s="20" t="s">
        <v>112</v>
      </c>
      <c r="H36" s="20">
        <v>3600</v>
      </c>
      <c r="I36" s="20"/>
      <c r="K36" s="24"/>
      <c r="L36" s="24"/>
      <c r="M36" s="24"/>
      <c r="N36" s="24"/>
      <c r="P36" s="24"/>
      <c r="Q36" s="24"/>
      <c r="R36" s="24"/>
      <c r="S36" s="24"/>
      <c r="T36" s="22">
        <f>+_xlfn.XLOOKUP(C36,'[1]DISTRIBUTEUR (2025)'!$A:$A,'[1]DISTRIBUTEUR (2025)'!$R:$R)</f>
        <v>6962.354658881125</v>
      </c>
      <c r="U36" s="1">
        <v>528</v>
      </c>
      <c r="V36" s="1">
        <f>528.45*2</f>
        <v>1056.9000000000001</v>
      </c>
      <c r="W36" s="22">
        <f t="shared" si="0"/>
        <v>1009.7453411188776</v>
      </c>
      <c r="X36" s="23">
        <f t="shared" si="1"/>
        <v>0.12591511107589154</v>
      </c>
      <c r="Y36" s="1"/>
      <c r="Z36" s="1">
        <f>_xlfn.XLOOKUP(C36,'[1]DETAILLANT SUD 2025'!$A:$A,'[1]DETAILLANT SUD 2025'!$R:$R)</f>
        <v>7700.0000000000027</v>
      </c>
      <c r="AA36" s="1">
        <v>399</v>
      </c>
      <c r="AB36" s="1">
        <f>600*2</f>
        <v>1200</v>
      </c>
      <c r="AC36" s="1">
        <f t="shared" si="2"/>
        <v>1098.9999999999973</v>
      </c>
      <c r="AD36" s="23">
        <f t="shared" si="3"/>
        <v>0.14272727272727231</v>
      </c>
      <c r="AE36" s="1"/>
      <c r="AF36" s="1">
        <f>_xlfn.XLOOKUP(C36,'[1]DISTRIBUTEUR (2025)'!$A:$A,'[1]DISTRIBUTEUR (2025)'!$AO:$AO)</f>
        <v>350</v>
      </c>
      <c r="AG36" s="1">
        <f>_xlfn.XLOOKUP(C36,'[1]DISTRIBUTEUR (2025)'!$A:$A,'[1]DISTRIBUTEUR (2025)'!$AP:$AP)</f>
        <v>8400</v>
      </c>
    </row>
    <row r="37" spans="1:33" ht="28" customHeight="1" x14ac:dyDescent="0.35">
      <c r="A37" s="34"/>
      <c r="B37" s="27"/>
      <c r="C37" s="20" t="s">
        <v>76</v>
      </c>
      <c r="D37" s="3" t="s">
        <v>77</v>
      </c>
      <c r="E37" s="20" t="s">
        <v>99</v>
      </c>
      <c r="F37" s="20" t="s">
        <v>103</v>
      </c>
      <c r="G37" s="20" t="s">
        <v>105</v>
      </c>
      <c r="H37" s="20"/>
      <c r="I37" s="20" t="s">
        <v>117</v>
      </c>
      <c r="K37" s="24"/>
      <c r="L37" s="24"/>
      <c r="M37" s="24"/>
      <c r="N37" s="24"/>
      <c r="P37" s="24"/>
      <c r="Q37" s="24"/>
      <c r="R37" s="24"/>
      <c r="S37" s="24"/>
      <c r="T37" s="22">
        <f>+_xlfn.XLOOKUP(C37,'[1]DISTRIBUTEUR (2025)'!$A:$A,'[1]DISTRIBUTEUR (2025)'!$R:$R)</f>
        <v>14724.867178327699</v>
      </c>
      <c r="U37" s="1"/>
      <c r="V37" s="1"/>
      <c r="W37" s="22">
        <f t="shared" si="0"/>
        <v>925.13282167230136</v>
      </c>
      <c r="X37" s="23">
        <f t="shared" si="1"/>
        <v>6.2827923027647212E-2</v>
      </c>
      <c r="Y37" s="1"/>
      <c r="Z37" s="1">
        <f>_xlfn.XLOOKUP(C37,'[1]DETAILLANT SUD 2025'!$A:$A,'[1]DETAILLANT SUD 2025'!$R:$R)</f>
        <v>15650</v>
      </c>
      <c r="AA37" s="1"/>
      <c r="AB37" s="1"/>
      <c r="AC37" s="1">
        <f t="shared" si="2"/>
        <v>1150</v>
      </c>
      <c r="AD37" s="23">
        <f t="shared" si="3"/>
        <v>7.3482428115015971E-2</v>
      </c>
      <c r="AE37" s="1"/>
      <c r="AF37" s="1">
        <f>_xlfn.XLOOKUP(C37,'[1]DISTRIBUTEUR (2025)'!$A:$A,'[1]DISTRIBUTEUR (2025)'!$AO:$AO)</f>
        <v>700</v>
      </c>
      <c r="AG37" s="1">
        <f>_xlfn.XLOOKUP(C37,'[1]DISTRIBUTEUR (2025)'!$A:$A,'[1]DISTRIBUTEUR (2025)'!$AP:$AP)</f>
        <v>16800</v>
      </c>
    </row>
    <row r="38" spans="1:33" ht="21" customHeight="1" x14ac:dyDescent="0.35">
      <c r="A38" s="34"/>
      <c r="T38" s="22"/>
      <c r="U38" s="1"/>
      <c r="V38" s="1"/>
      <c r="W38" s="22"/>
      <c r="X38" s="23"/>
      <c r="Y38" s="1"/>
      <c r="Z38" s="1"/>
      <c r="AA38" s="1"/>
      <c r="AB38" s="1"/>
      <c r="AC38" s="1"/>
      <c r="AD38" s="23"/>
      <c r="AE38" s="1"/>
      <c r="AF38" s="1"/>
      <c r="AG38" s="1"/>
    </row>
    <row r="39" spans="1:33" ht="35" customHeight="1" x14ac:dyDescent="0.35">
      <c r="A39" s="34"/>
      <c r="B39" s="28" t="s">
        <v>95</v>
      </c>
      <c r="C39" s="20" t="s">
        <v>78</v>
      </c>
      <c r="D39" s="3" t="s">
        <v>79</v>
      </c>
      <c r="E39" s="20" t="s">
        <v>98</v>
      </c>
      <c r="F39" s="20" t="s">
        <v>101</v>
      </c>
      <c r="G39" s="20" t="s">
        <v>106</v>
      </c>
      <c r="H39" s="20">
        <v>3600</v>
      </c>
      <c r="I39" s="20" t="s">
        <v>115</v>
      </c>
      <c r="K39" s="24"/>
      <c r="L39" s="24"/>
      <c r="M39" s="24"/>
      <c r="N39" s="24"/>
      <c r="P39" s="24"/>
      <c r="Q39" s="24"/>
      <c r="R39" s="24"/>
      <c r="S39" s="24"/>
      <c r="T39" s="22">
        <f>+_xlfn.XLOOKUP(C39,'[1]DISTRIBUTEUR (2025)'!$A:$A,'[1]DISTRIBUTEUR (2025)'!$R:$R)</f>
        <v>6503.4009365471193</v>
      </c>
      <c r="U39" s="1">
        <v>339</v>
      </c>
      <c r="V39" s="1">
        <v>528.45000000000005</v>
      </c>
      <c r="W39" s="22">
        <f t="shared" si="0"/>
        <v>782.84906345288164</v>
      </c>
      <c r="X39" s="23">
        <f t="shared" si="1"/>
        <v>0.11132901856382175</v>
      </c>
      <c r="Y39" s="1"/>
      <c r="Z39" s="1">
        <f>_xlfn.XLOOKUP(C39,'[1]DETAILLANT SUD 2025'!$A:$A,'[1]DETAILLANT SUD 2025'!$R:$R)</f>
        <v>7200.0000000000009</v>
      </c>
      <c r="AA39" s="1">
        <v>324.3</v>
      </c>
      <c r="AB39" s="1">
        <v>600</v>
      </c>
      <c r="AC39" s="1">
        <f t="shared" si="2"/>
        <v>924.29999999999905</v>
      </c>
      <c r="AD39" s="23">
        <f t="shared" si="3"/>
        <v>0.12837499999999985</v>
      </c>
      <c r="AE39" s="1"/>
      <c r="AF39" s="1">
        <f>_xlfn.XLOOKUP(C39,'[1]DISTRIBUTEUR (2025)'!$A:$A,'[1]DISTRIBUTEUR (2025)'!$AO:$AO)</f>
        <v>650</v>
      </c>
      <c r="AG39" s="1">
        <f>_xlfn.XLOOKUP(C39,'[1]DISTRIBUTEUR (2025)'!$A:$A,'[1]DISTRIBUTEUR (2025)'!$AP:$AP)</f>
        <v>7800</v>
      </c>
    </row>
    <row r="40" spans="1:33" ht="35" customHeight="1" x14ac:dyDescent="0.35">
      <c r="A40" s="34"/>
      <c r="B40" s="28"/>
      <c r="C40" s="20" t="s">
        <v>80</v>
      </c>
      <c r="D40" s="3" t="s">
        <v>81</v>
      </c>
      <c r="E40" s="20" t="s">
        <v>98</v>
      </c>
      <c r="F40" s="20" t="s">
        <v>101</v>
      </c>
      <c r="G40" s="20" t="s">
        <v>106</v>
      </c>
      <c r="H40" s="20">
        <v>3600</v>
      </c>
      <c r="I40" s="20" t="s">
        <v>117</v>
      </c>
      <c r="K40" s="24"/>
      <c r="L40" s="24"/>
      <c r="M40" s="24"/>
      <c r="N40" s="24"/>
      <c r="P40" s="24"/>
      <c r="Q40" s="24"/>
      <c r="R40" s="24"/>
      <c r="S40" s="24"/>
      <c r="T40" s="22">
        <f>+_xlfn.XLOOKUP(C40,'[1]DISTRIBUTEUR (2025)'!$A:$A,'[1]DISTRIBUTEUR (2025)'!$R:$R)</f>
        <v>10090.493803024337</v>
      </c>
      <c r="U40" s="1">
        <v>339</v>
      </c>
      <c r="V40" s="1">
        <v>528.45000000000005</v>
      </c>
      <c r="W40" s="22">
        <f t="shared" si="0"/>
        <v>995.75619697566617</v>
      </c>
      <c r="X40" s="23">
        <f t="shared" si="1"/>
        <v>9.3771679693047144E-2</v>
      </c>
      <c r="Y40" s="1"/>
      <c r="Z40" s="1">
        <f>_xlfn.XLOOKUP(C40,'[1]DETAILLANT SUD 2025'!$A:$A,'[1]DETAILLANT SUD 2025'!$R:$R)</f>
        <v>11000.000000000004</v>
      </c>
      <c r="AA40" s="1">
        <v>324.3</v>
      </c>
      <c r="AB40" s="1">
        <v>600</v>
      </c>
      <c r="AC40" s="1">
        <f t="shared" si="2"/>
        <v>1324.2999999999963</v>
      </c>
      <c r="AD40" s="23">
        <f t="shared" si="3"/>
        <v>0.12039090909090872</v>
      </c>
      <c r="AE40" s="1"/>
      <c r="AF40" s="1">
        <f>_xlfn.XLOOKUP(C40,'[1]DISTRIBUTEUR (2025)'!$A:$A,'[1]DISTRIBUTEUR (2025)'!$AO:$AO)</f>
        <v>1000</v>
      </c>
      <c r="AG40" s="1">
        <f>_xlfn.XLOOKUP(C40,'[1]DISTRIBUTEUR (2025)'!$A:$A,'[1]DISTRIBUTEUR (2025)'!$AP:$AP)</f>
        <v>12000</v>
      </c>
    </row>
    <row r="41" spans="1:33" ht="21" customHeight="1" x14ac:dyDescent="0.35">
      <c r="A41" s="34"/>
      <c r="T41" s="22"/>
      <c r="U41" s="1"/>
      <c r="V41" s="1"/>
      <c r="W41" s="22"/>
      <c r="X41" s="23"/>
      <c r="Y41" s="1"/>
      <c r="Z41" s="1"/>
      <c r="AA41" s="1"/>
      <c r="AB41" s="1"/>
      <c r="AC41" s="1"/>
      <c r="AD41" s="23"/>
      <c r="AE41" s="1"/>
      <c r="AF41" s="1"/>
      <c r="AG41" s="1"/>
    </row>
    <row r="42" spans="1:33" ht="77" x14ac:dyDescent="0.35">
      <c r="A42" s="34"/>
      <c r="B42" s="17" t="s">
        <v>96</v>
      </c>
      <c r="C42" s="21" t="s">
        <v>70</v>
      </c>
      <c r="D42" s="3" t="s">
        <v>71</v>
      </c>
      <c r="E42" s="20" t="s">
        <v>99</v>
      </c>
      <c r="F42" s="20" t="s">
        <v>101</v>
      </c>
      <c r="G42" s="20" t="s">
        <v>107</v>
      </c>
      <c r="H42" s="20">
        <v>3600</v>
      </c>
      <c r="I42" s="20" t="s">
        <v>117</v>
      </c>
      <c r="T42" s="22">
        <f>+_xlfn.XLOOKUP(C42,'[1]DISTRIBUTEUR (2025)'!$A:$A,'[1]DISTRIBUTEUR (2025)'!$R:$R)</f>
        <v>6330.3328372295646</v>
      </c>
      <c r="U42" s="1">
        <v>339</v>
      </c>
      <c r="V42" s="1">
        <v>528.45000000000005</v>
      </c>
      <c r="W42" s="22">
        <f t="shared" si="0"/>
        <v>880.91716277043543</v>
      </c>
      <c r="X42" s="23">
        <f t="shared" si="1"/>
        <v>0.12843636891210572</v>
      </c>
      <c r="Y42" s="1"/>
      <c r="Z42" s="1">
        <f>_xlfn.XLOOKUP(C42,'[1]DETAILLANT SUD 2025'!$A:$A,'[1]DETAILLANT SUD 2025'!$R:$R)</f>
        <v>7125</v>
      </c>
      <c r="AA42" s="1">
        <v>324.3</v>
      </c>
      <c r="AB42" s="1">
        <v>600</v>
      </c>
      <c r="AC42" s="1">
        <f t="shared" si="2"/>
        <v>999.3</v>
      </c>
      <c r="AD42" s="23">
        <f t="shared" si="3"/>
        <v>0.14025263157894735</v>
      </c>
      <c r="AE42" s="1"/>
      <c r="AF42" s="1">
        <f>_xlfn.XLOOKUP(C42,'[1]DISTRIBUTEUR (2025)'!$A:$A,'[1]DISTRIBUTEUR (2025)'!$AO:$AO)</f>
        <v>650</v>
      </c>
      <c r="AG42" s="1">
        <f>_xlfn.XLOOKUP(C42,'[1]DISTRIBUTEUR (2025)'!$A:$A,'[1]DISTRIBUTEUR (2025)'!$AP:$AP)</f>
        <v>7800</v>
      </c>
    </row>
    <row r="43" spans="1:33" ht="21" customHeight="1" x14ac:dyDescent="0.35">
      <c r="A43" s="34"/>
      <c r="T43" s="22"/>
      <c r="U43" s="1"/>
      <c r="V43" s="1"/>
      <c r="W43" s="22"/>
      <c r="X43" s="23"/>
      <c r="Y43" s="1"/>
      <c r="Z43" s="1"/>
      <c r="AA43" s="1"/>
      <c r="AB43" s="1"/>
      <c r="AC43" s="1"/>
      <c r="AD43" s="23"/>
      <c r="AE43" s="1"/>
      <c r="AF43" s="1"/>
      <c r="AG43" s="1"/>
    </row>
    <row r="44" spans="1:33" ht="35" customHeight="1" x14ac:dyDescent="0.35">
      <c r="A44" s="34"/>
      <c r="B44" s="28" t="s">
        <v>97</v>
      </c>
      <c r="C44" s="20" t="s">
        <v>82</v>
      </c>
      <c r="D44" s="3" t="s">
        <v>83</v>
      </c>
      <c r="E44" s="20" t="s">
        <v>100</v>
      </c>
      <c r="F44" s="20" t="s">
        <v>104</v>
      </c>
      <c r="G44" s="20" t="s">
        <v>114</v>
      </c>
      <c r="H44" s="20"/>
      <c r="I44" s="20" t="s">
        <v>115</v>
      </c>
      <c r="K44" s="24"/>
      <c r="L44" s="24"/>
      <c r="M44" s="24"/>
      <c r="N44" s="24"/>
      <c r="P44" s="24"/>
      <c r="Q44" s="24"/>
      <c r="R44" s="24"/>
      <c r="S44" s="24"/>
      <c r="T44" s="22">
        <f>+_xlfn.XLOOKUP(C44,'[1]DISTRIBUTEUR (2025)'!$A:$A,'[1]DISTRIBUTEUR (2025)'!$R:$R)</f>
        <v>17184.806841046273</v>
      </c>
      <c r="U44" s="1"/>
      <c r="V44" s="1"/>
      <c r="W44" s="22">
        <f t="shared" si="0"/>
        <v>715.19315895372347</v>
      </c>
      <c r="X44" s="23">
        <f t="shared" si="1"/>
        <v>4.1617759545918759E-2</v>
      </c>
      <c r="Y44" s="1"/>
      <c r="Z44" s="1">
        <f>_xlfn.XLOOKUP(C44,'[1]DETAILLANT SUD 2025'!$A:$A,'[1]DETAILLANT SUD 2025'!$R:$R)</f>
        <v>17899.999999999996</v>
      </c>
      <c r="AA44" s="1"/>
      <c r="AB44" s="1"/>
      <c r="AC44" s="1">
        <f t="shared" si="2"/>
        <v>1300.0000000000036</v>
      </c>
      <c r="AD44" s="23">
        <f t="shared" si="3"/>
        <v>7.2625698324022561E-2</v>
      </c>
      <c r="AE44" s="1"/>
      <c r="AF44" s="1">
        <f>_xlfn.XLOOKUP(C44,'[1]DISTRIBUTEUR (2025)'!$A:$A,'[1]DISTRIBUTEUR (2025)'!$AO:$AO)</f>
        <v>800</v>
      </c>
      <c r="AG44" s="1">
        <f>_xlfn.XLOOKUP(C44,'[1]DISTRIBUTEUR (2025)'!$A:$A,'[1]DISTRIBUTEUR (2025)'!$AP:$AP)</f>
        <v>19200</v>
      </c>
    </row>
    <row r="45" spans="1:33" ht="35" customHeight="1" x14ac:dyDescent="0.35">
      <c r="A45" s="34"/>
      <c r="B45" s="28"/>
      <c r="C45" s="20" t="s">
        <v>84</v>
      </c>
      <c r="D45" s="3" t="s">
        <v>85</v>
      </c>
      <c r="E45" s="20" t="s">
        <v>99</v>
      </c>
      <c r="F45" s="20" t="s">
        <v>103</v>
      </c>
      <c r="G45" s="20" t="s">
        <v>105</v>
      </c>
      <c r="H45" s="20"/>
      <c r="I45" s="20" t="s">
        <v>115</v>
      </c>
      <c r="K45" s="24"/>
      <c r="L45" s="24"/>
      <c r="M45" s="24"/>
      <c r="N45" s="24"/>
      <c r="P45" s="24"/>
      <c r="Q45" s="24"/>
      <c r="R45" s="24"/>
      <c r="S45" s="24"/>
      <c r="T45" s="22">
        <f>+_xlfn.XLOOKUP(C45,'[1]DISTRIBUTEUR (2025)'!$A:$A,'[1]DISTRIBUTEUR (2025)'!$R:$R)</f>
        <v>20209.957746478816</v>
      </c>
      <c r="U45" s="1"/>
      <c r="V45" s="1"/>
      <c r="W45" s="22">
        <f t="shared" si="0"/>
        <v>790.04225352112553</v>
      </c>
      <c r="X45" s="23">
        <f t="shared" si="1"/>
        <v>3.9091732077409944E-2</v>
      </c>
      <c r="Y45" s="1"/>
      <c r="Z45" s="1">
        <f>_xlfn.XLOOKUP(C45,'[1]DETAILLANT SUD 2025'!$A:$A,'[1]DETAILLANT SUD 2025'!$R:$R)</f>
        <v>20999.999999999942</v>
      </c>
      <c r="AA45" s="1"/>
      <c r="AB45" s="1"/>
      <c r="AC45" s="1">
        <f t="shared" si="2"/>
        <v>1800.0000000000582</v>
      </c>
      <c r="AD45" s="23">
        <f t="shared" si="3"/>
        <v>8.5714285714288727E-2</v>
      </c>
      <c r="AE45" s="1"/>
      <c r="AF45" s="1">
        <f>_xlfn.XLOOKUP(C45,'[1]DISTRIBUTEUR (2025)'!$A:$A,'[1]DISTRIBUTEUR (2025)'!$AO:$AO)</f>
        <v>950</v>
      </c>
      <c r="AG45" s="1">
        <f>_xlfn.XLOOKUP(C45,'[1]DISTRIBUTEUR (2025)'!$A:$A,'[1]DISTRIBUTEUR (2025)'!$AP:$AP)</f>
        <v>22800</v>
      </c>
    </row>
    <row r="46" spans="1:33" ht="21" customHeight="1" x14ac:dyDescent="0.35"/>
    <row r="47" spans="1:33" ht="21" customHeight="1" x14ac:dyDescent="0.35"/>
    <row r="48" spans="1:33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</sheetData>
  <mergeCells count="96">
    <mergeCell ref="Z4:AD4"/>
    <mergeCell ref="AF4:AG4"/>
    <mergeCell ref="A6:A45"/>
    <mergeCell ref="B6:B9"/>
    <mergeCell ref="B11:B14"/>
    <mergeCell ref="B16:B18"/>
    <mergeCell ref="B20:B21"/>
    <mergeCell ref="B23:B25"/>
    <mergeCell ref="B27:B29"/>
    <mergeCell ref="B31:B33"/>
    <mergeCell ref="K4:N5"/>
    <mergeCell ref="P4:R4"/>
    <mergeCell ref="T4:X4"/>
    <mergeCell ref="B35:B37"/>
    <mergeCell ref="B39:B40"/>
    <mergeCell ref="B44:B45"/>
    <mergeCell ref="K6:K9"/>
    <mergeCell ref="L6:L9"/>
    <mergeCell ref="K20:K21"/>
    <mergeCell ref="L20:L21"/>
    <mergeCell ref="K31:K33"/>
    <mergeCell ref="N6:N9"/>
    <mergeCell ref="K11:K14"/>
    <mergeCell ref="L11:L14"/>
    <mergeCell ref="M11:M14"/>
    <mergeCell ref="N11:N14"/>
    <mergeCell ref="M6:M9"/>
    <mergeCell ref="K27:K29"/>
    <mergeCell ref="L27:L29"/>
    <mergeCell ref="M27:M29"/>
    <mergeCell ref="N27:N29"/>
    <mergeCell ref="K16:K18"/>
    <mergeCell ref="L16:L18"/>
    <mergeCell ref="M16:M18"/>
    <mergeCell ref="N16:N18"/>
    <mergeCell ref="M20:M21"/>
    <mergeCell ref="N20:N21"/>
    <mergeCell ref="K23:K25"/>
    <mergeCell ref="L23:L25"/>
    <mergeCell ref="M23:M25"/>
    <mergeCell ref="N23:N25"/>
    <mergeCell ref="L31:L33"/>
    <mergeCell ref="M31:M33"/>
    <mergeCell ref="N31:N33"/>
    <mergeCell ref="K35:K37"/>
    <mergeCell ref="L35:L37"/>
    <mergeCell ref="M35:M37"/>
    <mergeCell ref="N35:N37"/>
    <mergeCell ref="K39:K40"/>
    <mergeCell ref="L39:L40"/>
    <mergeCell ref="M39:M40"/>
    <mergeCell ref="N39:N40"/>
    <mergeCell ref="K44:K45"/>
    <mergeCell ref="L44:L45"/>
    <mergeCell ref="M44:M45"/>
    <mergeCell ref="N44:N45"/>
    <mergeCell ref="P23:P25"/>
    <mergeCell ref="Q23:Q25"/>
    <mergeCell ref="R23:R25"/>
    <mergeCell ref="P6:P9"/>
    <mergeCell ref="Q6:Q9"/>
    <mergeCell ref="R6:R9"/>
    <mergeCell ref="P11:P14"/>
    <mergeCell ref="Q11:Q14"/>
    <mergeCell ref="R11:R14"/>
    <mergeCell ref="P16:P18"/>
    <mergeCell ref="Q16:Q18"/>
    <mergeCell ref="R16:R18"/>
    <mergeCell ref="P20:P21"/>
    <mergeCell ref="Q20:Q21"/>
    <mergeCell ref="R20:R21"/>
    <mergeCell ref="S27:S29"/>
    <mergeCell ref="S31:S33"/>
    <mergeCell ref="P35:P37"/>
    <mergeCell ref="Q35:Q37"/>
    <mergeCell ref="R35:R37"/>
    <mergeCell ref="P27:P29"/>
    <mergeCell ref="Q27:Q29"/>
    <mergeCell ref="R27:R29"/>
    <mergeCell ref="P31:P33"/>
    <mergeCell ref="Q31:Q33"/>
    <mergeCell ref="R31:R33"/>
    <mergeCell ref="S6:S9"/>
    <mergeCell ref="S11:S14"/>
    <mergeCell ref="S16:S18"/>
    <mergeCell ref="S20:S21"/>
    <mergeCell ref="S23:S25"/>
    <mergeCell ref="S35:S37"/>
    <mergeCell ref="S39:S40"/>
    <mergeCell ref="S44:S45"/>
    <mergeCell ref="P44:P45"/>
    <mergeCell ref="Q44:Q45"/>
    <mergeCell ref="R44:R45"/>
    <mergeCell ref="P39:P40"/>
    <mergeCell ref="Q39:Q40"/>
    <mergeCell ref="R39:R40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3125-A17D-4397-89D8-1C830BBAD5BB}">
  <dimension ref="A3:AG124"/>
  <sheetViews>
    <sheetView topLeftCell="A16" workbookViewId="0">
      <selection activeCell="Q24" sqref="Q24"/>
    </sheetView>
  </sheetViews>
  <sheetFormatPr baseColWidth="10" defaultColWidth="8.7265625" defaultRowHeight="14.5" x14ac:dyDescent="0.35"/>
  <cols>
    <col min="2" max="2" width="14.36328125" style="16" bestFit="1" customWidth="1"/>
    <col min="3" max="3" width="11" style="1" bestFit="1" customWidth="1"/>
    <col min="4" max="4" width="42.90625" bestFit="1" customWidth="1"/>
    <col min="5" max="6" width="7.6328125" style="1" customWidth="1"/>
    <col min="7" max="7" width="17.1796875" style="1" customWidth="1"/>
    <col min="8" max="8" width="8.7265625" style="1" bestFit="1" customWidth="1"/>
    <col min="9" max="9" width="8" style="1" bestFit="1" customWidth="1"/>
    <col min="10" max="10" width="2.6328125" style="1" customWidth="1"/>
    <col min="11" max="14" width="6.6328125" customWidth="1"/>
    <col min="15" max="15" width="2.6328125" style="1" customWidth="1"/>
    <col min="19" max="19" width="2.6328125" customWidth="1"/>
    <col min="20" max="20" width="10.6328125" bestFit="1" customWidth="1"/>
    <col min="22" max="22" width="10" customWidth="1"/>
    <col min="25" max="25" width="2.6328125" customWidth="1"/>
    <col min="26" max="26" width="10.6328125" bestFit="1" customWidth="1"/>
    <col min="31" max="31" width="2.6328125" customWidth="1"/>
    <col min="32" max="32" width="11.453125" bestFit="1" customWidth="1"/>
    <col min="33" max="33" width="9.81640625" bestFit="1" customWidth="1"/>
  </cols>
  <sheetData>
    <row r="3" spans="1:33" ht="15" thickBot="1" x14ac:dyDescent="0.4"/>
    <row r="4" spans="1:33" x14ac:dyDescent="0.35">
      <c r="K4" s="37" t="s">
        <v>5</v>
      </c>
      <c r="L4" s="38"/>
      <c r="M4" s="38"/>
      <c r="N4" s="39"/>
      <c r="P4" s="43" t="s">
        <v>6</v>
      </c>
      <c r="Q4" s="44"/>
      <c r="R4" s="45"/>
      <c r="T4" s="46" t="s">
        <v>12</v>
      </c>
      <c r="U4" s="47"/>
      <c r="V4" s="47"/>
      <c r="W4" s="47"/>
      <c r="X4" s="48"/>
      <c r="Z4" s="29" t="s">
        <v>18</v>
      </c>
      <c r="AA4" s="30"/>
      <c r="AB4" s="30"/>
      <c r="AC4" s="30"/>
      <c r="AD4" s="31"/>
      <c r="AF4" s="32" t="s">
        <v>21</v>
      </c>
      <c r="AG4" s="33"/>
    </row>
    <row r="5" spans="1:33" ht="25" customHeight="1" thickBot="1" x14ac:dyDescent="0.4">
      <c r="A5" s="4" t="s">
        <v>32</v>
      </c>
      <c r="B5" s="4" t="s">
        <v>33</v>
      </c>
      <c r="C5" s="4" t="s">
        <v>0</v>
      </c>
      <c r="D5" s="4" t="s">
        <v>1</v>
      </c>
      <c r="E5" s="4" t="s">
        <v>2</v>
      </c>
      <c r="F5" s="4" t="s">
        <v>11</v>
      </c>
      <c r="G5" s="4" t="s">
        <v>3</v>
      </c>
      <c r="H5" s="4" t="s">
        <v>4</v>
      </c>
      <c r="I5" s="4" t="s">
        <v>10</v>
      </c>
      <c r="K5" s="40"/>
      <c r="L5" s="41"/>
      <c r="M5" s="41"/>
      <c r="N5" s="42"/>
      <c r="P5" s="5" t="s">
        <v>7</v>
      </c>
      <c r="Q5" s="6" t="s">
        <v>8</v>
      </c>
      <c r="R5" s="7" t="s">
        <v>9</v>
      </c>
      <c r="S5" s="1"/>
      <c r="T5" s="8" t="s">
        <v>13</v>
      </c>
      <c r="U5" s="9" t="s">
        <v>14</v>
      </c>
      <c r="V5" s="9" t="s">
        <v>15</v>
      </c>
      <c r="W5" s="9" t="s">
        <v>16</v>
      </c>
      <c r="X5" s="10" t="s">
        <v>17</v>
      </c>
      <c r="Y5" s="1"/>
      <c r="Z5" s="11" t="s">
        <v>13</v>
      </c>
      <c r="AA5" s="12" t="s">
        <v>19</v>
      </c>
      <c r="AB5" s="12" t="s">
        <v>20</v>
      </c>
      <c r="AC5" s="12" t="s">
        <v>16</v>
      </c>
      <c r="AD5" s="13" t="s">
        <v>17</v>
      </c>
      <c r="AE5" s="1"/>
      <c r="AF5" s="14" t="s">
        <v>22</v>
      </c>
      <c r="AG5" s="15" t="s">
        <v>23</v>
      </c>
    </row>
    <row r="6" spans="1:33" ht="25" customHeight="1" x14ac:dyDescent="0.35">
      <c r="A6" s="34" t="s">
        <v>143</v>
      </c>
      <c r="B6" s="49" t="s">
        <v>118</v>
      </c>
      <c r="C6" s="20" t="s">
        <v>119</v>
      </c>
      <c r="D6" s="3" t="s">
        <v>120</v>
      </c>
      <c r="E6" s="20" t="s">
        <v>99</v>
      </c>
      <c r="F6" s="19" t="s">
        <v>101</v>
      </c>
      <c r="G6" s="19" t="s">
        <v>146</v>
      </c>
      <c r="H6" s="19">
        <v>3600</v>
      </c>
      <c r="I6" s="19" t="s">
        <v>115</v>
      </c>
      <c r="K6" s="25"/>
      <c r="L6" s="25"/>
      <c r="M6" s="25"/>
      <c r="N6" s="25"/>
      <c r="P6" s="25"/>
      <c r="Q6" s="25"/>
      <c r="R6" s="25"/>
      <c r="S6" s="25"/>
      <c r="T6" s="22">
        <f>+_xlfn.XLOOKUP(C6,'[1]DISTRIBUTEUR (2025)'!$A:$A,'[1]DISTRIBUTEUR (2025)'!$R:$R)</f>
        <v>6323.6583418033997</v>
      </c>
      <c r="U6" s="1">
        <v>339</v>
      </c>
      <c r="V6" s="1">
        <v>528.45000000000005</v>
      </c>
      <c r="W6" s="22">
        <f>Z6-T6+U6-AA6+AB6-V6</f>
        <v>762.59165819660029</v>
      </c>
      <c r="X6" s="23">
        <f>W6/(T6+V6)</f>
        <v>0.11129299482090421</v>
      </c>
      <c r="Y6" s="1"/>
      <c r="Z6" s="1">
        <f>_xlfn.XLOOKUP(C6,'[1]DETAILLANT SUD 2025'!$A:$A,'[1]DETAILLANT SUD 2025'!$R:$R)</f>
        <v>7000</v>
      </c>
      <c r="AA6" s="1">
        <v>324.3</v>
      </c>
      <c r="AB6" s="1">
        <v>600</v>
      </c>
      <c r="AC6" s="1">
        <f>AG6-Z6+AA6</f>
        <v>1124.3</v>
      </c>
      <c r="AD6" s="23">
        <f>AC6/Z6</f>
        <v>0.16061428571428571</v>
      </c>
      <c r="AE6" s="1"/>
      <c r="AF6" s="1">
        <f>_xlfn.XLOOKUP(C6,'[1]DISTRIBUTEUR (2025)'!$A:$A,'[1]DISTRIBUTEUR (2025)'!$AO:$AO)</f>
        <v>650</v>
      </c>
      <c r="AG6" s="1">
        <f>_xlfn.XLOOKUP(C6,'[1]DISTRIBUTEUR (2025)'!$A:$A,'[1]DISTRIBUTEUR (2025)'!$AP:$AP)</f>
        <v>7800</v>
      </c>
    </row>
    <row r="7" spans="1:33" ht="25" customHeight="1" x14ac:dyDescent="0.35">
      <c r="A7" s="34"/>
      <c r="B7" s="50"/>
      <c r="C7" s="20" t="s">
        <v>121</v>
      </c>
      <c r="D7" s="3" t="s">
        <v>122</v>
      </c>
      <c r="E7" s="20" t="s">
        <v>99</v>
      </c>
      <c r="F7" s="20" t="s">
        <v>103</v>
      </c>
      <c r="G7" s="20" t="s">
        <v>105</v>
      </c>
      <c r="H7" s="20"/>
      <c r="I7" s="20" t="s">
        <v>117</v>
      </c>
      <c r="K7" s="24"/>
      <c r="L7" s="24"/>
      <c r="M7" s="24"/>
      <c r="N7" s="24"/>
      <c r="P7" s="24"/>
      <c r="Q7" s="24"/>
      <c r="R7" s="24"/>
      <c r="S7" s="24"/>
      <c r="T7" s="22">
        <f>+_xlfn.XLOOKUP(C7,'[1]DISTRIBUTEUR (2025)'!$A:$A,'[1]DISTRIBUTEUR (2025)'!$R:$R)</f>
        <v>16102.063929971577</v>
      </c>
      <c r="U7" s="1"/>
      <c r="V7" s="1"/>
      <c r="W7" s="22">
        <f t="shared" ref="W7:W19" si="0">Z7-T7+U7-AA7+AB7-V7</f>
        <v>1297.936070028416</v>
      </c>
      <c r="X7" s="23">
        <f t="shared" ref="X7:X19" si="1">W7/(T7+V7)</f>
        <v>8.0606813863935964E-2</v>
      </c>
      <c r="Y7" s="1"/>
      <c r="Z7" s="1">
        <f>_xlfn.XLOOKUP(C7,'[1]DETAILLANT SUD 2025'!$A:$A,'[1]DETAILLANT SUD 2025'!$R:$R)</f>
        <v>17399.999999999993</v>
      </c>
      <c r="AA7" s="1"/>
      <c r="AB7" s="1"/>
      <c r="AC7" s="1">
        <f t="shared" ref="AC7:AC19" si="2">AG7-Z7+AA7</f>
        <v>600.00000000000728</v>
      </c>
      <c r="AD7" s="23">
        <f t="shared" ref="AD7:AD19" si="3">AC7/Z7</f>
        <v>3.4482758620690085E-2</v>
      </c>
      <c r="AE7" s="1"/>
      <c r="AF7" s="1">
        <f>_xlfn.XLOOKUP(C7,'[1]DISTRIBUTEUR (2025)'!$A:$A,'[1]DISTRIBUTEUR (2025)'!$AO:$AO)</f>
        <v>750</v>
      </c>
      <c r="AG7" s="1">
        <f>_xlfn.XLOOKUP(C7,'[1]DISTRIBUTEUR (2025)'!$A:$A,'[1]DISTRIBUTEUR (2025)'!$AP:$AP)</f>
        <v>18000</v>
      </c>
    </row>
    <row r="8" spans="1:33" ht="25" customHeight="1" x14ac:dyDescent="0.35">
      <c r="A8" s="34"/>
      <c r="B8" s="50"/>
      <c r="C8" s="20" t="s">
        <v>125</v>
      </c>
      <c r="D8" s="3" t="s">
        <v>126</v>
      </c>
      <c r="E8" s="19" t="s">
        <v>98</v>
      </c>
      <c r="F8" s="20" t="s">
        <v>101</v>
      </c>
      <c r="G8" s="20" t="s">
        <v>147</v>
      </c>
      <c r="H8" s="20">
        <v>3600</v>
      </c>
      <c r="I8" s="20" t="s">
        <v>144</v>
      </c>
      <c r="K8" s="24"/>
      <c r="L8" s="24"/>
      <c r="M8" s="24"/>
      <c r="N8" s="24"/>
      <c r="P8" s="24"/>
      <c r="Q8" s="24"/>
      <c r="R8" s="24"/>
      <c r="S8" s="24"/>
      <c r="T8" s="22">
        <f>+_xlfn.XLOOKUP(C8,'[1]DISTRIBUTEUR (2025)'!$A:$A,'[1]DISTRIBUTEUR (2025)'!$R:$R)</f>
        <v>8958.467194922112</v>
      </c>
      <c r="U8" s="1">
        <v>339</v>
      </c>
      <c r="V8" s="1">
        <v>528.45000000000005</v>
      </c>
      <c r="W8" s="22">
        <f>Z8-T8+U8-AA8+AB8-V8</f>
        <v>827.78280507788804</v>
      </c>
      <c r="X8" s="23">
        <f t="shared" si="1"/>
        <v>8.7255194503116362E-2</v>
      </c>
      <c r="Y8" s="1"/>
      <c r="Z8" s="1">
        <f>_xlfn.XLOOKUP(C8,'[1]DETAILLANT SUD 2025'!$A:$A,'[1]DETAILLANT SUD 2025'!$R:$R)</f>
        <v>9700</v>
      </c>
      <c r="AA8" s="1">
        <v>324.3</v>
      </c>
      <c r="AB8" s="1">
        <v>600</v>
      </c>
      <c r="AC8" s="1">
        <f t="shared" si="2"/>
        <v>1424.3</v>
      </c>
      <c r="AD8" s="23">
        <f t="shared" si="3"/>
        <v>0.14683505154639176</v>
      </c>
      <c r="AE8" s="1"/>
      <c r="AF8" s="1">
        <f>_xlfn.XLOOKUP(C8,'[1]DISTRIBUTEUR (2025)'!$A:$A,'[1]DISTRIBUTEUR (2025)'!$AO:$AO)</f>
        <v>900</v>
      </c>
      <c r="AG8" s="1">
        <f>_xlfn.XLOOKUP(C8,'[1]DISTRIBUTEUR (2025)'!$A:$A,'[1]DISTRIBUTEUR (2025)'!$AP:$AP)</f>
        <v>10800</v>
      </c>
    </row>
    <row r="9" spans="1:33" ht="21" customHeight="1" x14ac:dyDescent="0.35">
      <c r="A9" s="34"/>
      <c r="T9" s="22"/>
      <c r="U9" s="1"/>
      <c r="V9" s="1"/>
      <c r="W9" s="22"/>
      <c r="X9" s="23"/>
      <c r="Y9" s="1"/>
      <c r="Z9" s="1"/>
      <c r="AA9" s="1"/>
      <c r="AB9" s="1"/>
      <c r="AC9" s="1"/>
      <c r="AD9" s="23"/>
      <c r="AE9" s="1"/>
      <c r="AF9" s="1"/>
      <c r="AG9" s="1"/>
    </row>
    <row r="10" spans="1:33" ht="35" customHeight="1" x14ac:dyDescent="0.35">
      <c r="A10" s="34"/>
      <c r="B10" s="35" t="s">
        <v>127</v>
      </c>
      <c r="C10" s="20" t="s">
        <v>123</v>
      </c>
      <c r="D10" s="3" t="s">
        <v>124</v>
      </c>
      <c r="E10" s="20" t="s">
        <v>99</v>
      </c>
      <c r="F10" s="20" t="s">
        <v>101</v>
      </c>
      <c r="G10" s="20" t="s">
        <v>146</v>
      </c>
      <c r="H10" s="20">
        <v>3600</v>
      </c>
      <c r="I10" s="20" t="s">
        <v>115</v>
      </c>
      <c r="K10" s="26"/>
      <c r="L10" s="26"/>
      <c r="M10" s="26"/>
      <c r="N10" s="26"/>
      <c r="P10" s="26"/>
      <c r="Q10" s="26"/>
      <c r="R10" s="26"/>
      <c r="S10" s="26"/>
      <c r="T10" s="22">
        <f>+_xlfn.XLOOKUP(C10,'[1]DISTRIBUTEUR (2025)'!$A:$A,'[1]DISTRIBUTEUR (2025)'!$R:$R)</f>
        <v>6323.6583418033997</v>
      </c>
      <c r="U10" s="1">
        <v>339</v>
      </c>
      <c r="V10" s="1">
        <v>528.45000000000005</v>
      </c>
      <c r="W10" s="22">
        <f t="shared" si="0"/>
        <v>762.59165819660029</v>
      </c>
      <c r="X10" s="23">
        <f t="shared" si="1"/>
        <v>0.11129299482090421</v>
      </c>
      <c r="Y10" s="1"/>
      <c r="Z10" s="1">
        <f>_xlfn.XLOOKUP(C10,'[1]DETAILLANT SUD 2025'!$A:$A,'[1]DETAILLANT SUD 2025'!$R:$R)</f>
        <v>7000</v>
      </c>
      <c r="AA10" s="1">
        <v>324.3</v>
      </c>
      <c r="AB10" s="1">
        <v>600</v>
      </c>
      <c r="AC10" s="1">
        <f t="shared" si="2"/>
        <v>1124.3</v>
      </c>
      <c r="AD10" s="23">
        <f t="shared" si="3"/>
        <v>0.16061428571428571</v>
      </c>
      <c r="AE10" s="1"/>
      <c r="AF10" s="1">
        <f>_xlfn.XLOOKUP(C10,'[1]DISTRIBUTEUR (2025)'!$A:$A,'[1]DISTRIBUTEUR (2025)'!$AO:$AO)</f>
        <v>650</v>
      </c>
      <c r="AG10" s="1">
        <f>_xlfn.XLOOKUP(C10,'[1]DISTRIBUTEUR (2025)'!$A:$A,'[1]DISTRIBUTEUR (2025)'!$AP:$AP)</f>
        <v>7800</v>
      </c>
    </row>
    <row r="11" spans="1:33" ht="35" customHeight="1" x14ac:dyDescent="0.35">
      <c r="A11" s="34"/>
      <c r="B11" s="36"/>
      <c r="C11" s="20" t="s">
        <v>128</v>
      </c>
      <c r="D11" s="3" t="s">
        <v>129</v>
      </c>
      <c r="E11" s="19" t="s">
        <v>98</v>
      </c>
      <c r="F11" s="20" t="s">
        <v>101</v>
      </c>
      <c r="G11" s="20" t="s">
        <v>147</v>
      </c>
      <c r="H11" s="20">
        <v>3600</v>
      </c>
      <c r="I11" s="20" t="s">
        <v>144</v>
      </c>
      <c r="K11" s="26"/>
      <c r="L11" s="26"/>
      <c r="M11" s="26"/>
      <c r="N11" s="26"/>
      <c r="P11" s="26"/>
      <c r="Q11" s="26"/>
      <c r="R11" s="26"/>
      <c r="S11" s="26"/>
      <c r="T11" s="22">
        <f>+_xlfn.XLOOKUP(C11,'[1]DISTRIBUTEUR (2025)'!$A:$A,'[1]DISTRIBUTEUR (2025)'!$R:$R)</f>
        <v>8958.467194922112</v>
      </c>
      <c r="U11" s="1">
        <v>339</v>
      </c>
      <c r="V11" s="1">
        <v>528.45000000000005</v>
      </c>
      <c r="W11" s="22">
        <f t="shared" si="0"/>
        <v>827.78280507788804</v>
      </c>
      <c r="X11" s="23">
        <f t="shared" si="1"/>
        <v>8.7255194503116362E-2</v>
      </c>
      <c r="Y11" s="1"/>
      <c r="Z11" s="1">
        <f>_xlfn.XLOOKUP(C11,'[1]DETAILLANT SUD 2025'!$A:$A,'[1]DETAILLANT SUD 2025'!$R:$R)</f>
        <v>9700</v>
      </c>
      <c r="AA11" s="1">
        <v>324.3</v>
      </c>
      <c r="AB11" s="1">
        <v>600</v>
      </c>
      <c r="AC11" s="1">
        <f t="shared" si="2"/>
        <v>1424.3</v>
      </c>
      <c r="AD11" s="23">
        <f t="shared" si="3"/>
        <v>0.14683505154639176</v>
      </c>
      <c r="AE11" s="1"/>
      <c r="AF11" s="1">
        <f>_xlfn.XLOOKUP(C11,'[1]DISTRIBUTEUR (2025)'!$A:$A,'[1]DISTRIBUTEUR (2025)'!$AO:$AO)</f>
        <v>900</v>
      </c>
      <c r="AG11" s="1">
        <f>_xlfn.XLOOKUP(C11,'[1]DISTRIBUTEUR (2025)'!$A:$A,'[1]DISTRIBUTEUR (2025)'!$AP:$AP)</f>
        <v>10800</v>
      </c>
    </row>
    <row r="12" spans="1:33" ht="21" customHeight="1" x14ac:dyDescent="0.35">
      <c r="A12" s="34"/>
      <c r="T12" s="22"/>
      <c r="U12" s="1"/>
      <c r="V12" s="1"/>
      <c r="W12" s="22"/>
      <c r="X12" s="23"/>
      <c r="Y12" s="1"/>
      <c r="Z12" s="1"/>
      <c r="AA12" s="1"/>
      <c r="AB12" s="1"/>
      <c r="AC12" s="1"/>
      <c r="AD12" s="23"/>
      <c r="AE12" s="1"/>
      <c r="AF12" s="1"/>
      <c r="AG12" s="1"/>
    </row>
    <row r="13" spans="1:33" ht="35" customHeight="1" x14ac:dyDescent="0.35">
      <c r="A13" s="34"/>
      <c r="B13" s="50" t="s">
        <v>133</v>
      </c>
      <c r="C13" s="20" t="s">
        <v>134</v>
      </c>
      <c r="D13" s="3" t="s">
        <v>135</v>
      </c>
      <c r="E13" s="20" t="s">
        <v>99</v>
      </c>
      <c r="F13" s="20" t="s">
        <v>101</v>
      </c>
      <c r="G13" s="20" t="s">
        <v>146</v>
      </c>
      <c r="H13" s="20">
        <v>3600</v>
      </c>
      <c r="I13" s="20" t="s">
        <v>144</v>
      </c>
      <c r="K13" s="24"/>
      <c r="L13" s="24"/>
      <c r="M13" s="24"/>
      <c r="N13" s="24"/>
      <c r="P13" s="24"/>
      <c r="Q13" s="24"/>
      <c r="R13" s="24"/>
      <c r="S13" s="24"/>
      <c r="T13" s="22">
        <f>+_xlfn.XLOOKUP(C13,'[1]DISTRIBUTEUR (2025)'!$A:$A,'[1]DISTRIBUTEUR (2025)'!$R:$R)</f>
        <v>8948.9599263104446</v>
      </c>
      <c r="U13" s="1">
        <v>339</v>
      </c>
      <c r="V13" s="1">
        <v>528.45000000000005</v>
      </c>
      <c r="W13" s="22">
        <f t="shared" si="0"/>
        <v>827.54757368955688</v>
      </c>
      <c r="X13" s="23">
        <f t="shared" si="1"/>
        <v>8.731790437724804E-2</v>
      </c>
      <c r="Y13" s="1"/>
      <c r="Z13" s="1">
        <f>_xlfn.XLOOKUP(C13,'[1]DETAILLANT SUD 2025'!$A:$A,'[1]DETAILLANT SUD 2025'!$R:$R)</f>
        <v>9690.2575000000015</v>
      </c>
      <c r="AA13" s="1">
        <v>324.3</v>
      </c>
      <c r="AB13" s="1">
        <v>600</v>
      </c>
      <c r="AC13" s="1">
        <f t="shared" si="2"/>
        <v>2034.0424999999984</v>
      </c>
      <c r="AD13" s="23">
        <f t="shared" si="3"/>
        <v>0.2099059287124205</v>
      </c>
      <c r="AE13" s="1"/>
      <c r="AF13" s="1">
        <f>_xlfn.XLOOKUP(C13,'[1]DISTRIBUTEUR (2025)'!$A:$A,'[1]DISTRIBUTEUR (2025)'!$AO:$AO)</f>
        <v>950</v>
      </c>
      <c r="AG13" s="1">
        <f>_xlfn.XLOOKUP(C13,'[1]DISTRIBUTEUR (2025)'!$A:$A,'[1]DISTRIBUTEUR (2025)'!$AP:$AP)</f>
        <v>11400</v>
      </c>
    </row>
    <row r="14" spans="1:33" ht="35" customHeight="1" x14ac:dyDescent="0.35">
      <c r="A14" s="34"/>
      <c r="B14" s="50"/>
      <c r="C14" s="20" t="s">
        <v>136</v>
      </c>
      <c r="D14" s="3" t="s">
        <v>137</v>
      </c>
      <c r="E14" s="20" t="s">
        <v>99</v>
      </c>
      <c r="F14" s="20" t="s">
        <v>103</v>
      </c>
      <c r="G14" s="20" t="s">
        <v>105</v>
      </c>
      <c r="H14" s="20"/>
      <c r="I14" s="20" t="s">
        <v>117</v>
      </c>
      <c r="K14" s="24"/>
      <c r="L14" s="24"/>
      <c r="M14" s="24"/>
      <c r="N14" s="24"/>
      <c r="P14" s="24"/>
      <c r="Q14" s="24"/>
      <c r="R14" s="24"/>
      <c r="S14" s="24"/>
      <c r="T14" s="22">
        <f>+_xlfn.XLOOKUP(C14,'[1]DISTRIBUTEUR (2025)'!$A:$A,'[1]DISTRIBUTEUR (2025)'!$R:$R)</f>
        <v>23124.498537617459</v>
      </c>
      <c r="U14" s="1"/>
      <c r="V14" s="1"/>
      <c r="W14" s="22">
        <f t="shared" si="0"/>
        <v>1215.5014623825409</v>
      </c>
      <c r="X14" s="23">
        <f t="shared" si="1"/>
        <v>5.2563365229530951E-2</v>
      </c>
      <c r="Y14" s="1"/>
      <c r="Z14" s="1">
        <f>_xlfn.XLOOKUP(C14,'[1]DETAILLANT SUD 2025'!$A:$A,'[1]DETAILLANT SUD 2025'!$R:$R)</f>
        <v>24340</v>
      </c>
      <c r="AA14" s="1"/>
      <c r="AB14" s="1"/>
      <c r="AC14" s="1">
        <f t="shared" si="2"/>
        <v>2060</v>
      </c>
      <c r="AD14" s="23">
        <f t="shared" si="3"/>
        <v>8.4634346754313888E-2</v>
      </c>
      <c r="AE14" s="1"/>
      <c r="AF14" s="1">
        <f>_xlfn.XLOOKUP(C14,'[1]DISTRIBUTEUR (2025)'!$A:$A,'[1]DISTRIBUTEUR (2025)'!$AO:$AO)</f>
        <v>1100</v>
      </c>
      <c r="AG14" s="1">
        <f>_xlfn.XLOOKUP(C14,'[1]DISTRIBUTEUR (2025)'!$A:$A,'[1]DISTRIBUTEUR (2025)'!$AP:$AP)</f>
        <v>26400</v>
      </c>
    </row>
    <row r="15" spans="1:33" ht="21" customHeight="1" x14ac:dyDescent="0.35">
      <c r="A15" s="34"/>
      <c r="T15" s="22"/>
      <c r="U15" s="1"/>
      <c r="V15" s="1"/>
      <c r="W15" s="22"/>
      <c r="X15" s="23"/>
      <c r="Y15" s="1"/>
      <c r="Z15" s="1"/>
      <c r="AA15" s="1"/>
      <c r="AB15" s="1"/>
      <c r="AC15" s="1"/>
      <c r="AD15" s="23"/>
      <c r="AE15" s="1"/>
      <c r="AF15" s="1"/>
      <c r="AG15" s="1"/>
    </row>
    <row r="16" spans="1:33" ht="35" customHeight="1" x14ac:dyDescent="0.35">
      <c r="A16" s="34"/>
      <c r="B16" s="50" t="s">
        <v>138</v>
      </c>
      <c r="C16" s="20" t="s">
        <v>139</v>
      </c>
      <c r="D16" s="3" t="s">
        <v>140</v>
      </c>
      <c r="E16" s="20" t="s">
        <v>99</v>
      </c>
      <c r="F16" s="20" t="s">
        <v>101</v>
      </c>
      <c r="G16" s="20" t="s">
        <v>146</v>
      </c>
      <c r="H16" s="20">
        <v>3600</v>
      </c>
      <c r="I16" s="20" t="s">
        <v>144</v>
      </c>
      <c r="K16" s="24"/>
      <c r="L16" s="24"/>
      <c r="M16" s="24"/>
      <c r="N16" s="24"/>
      <c r="P16" s="24"/>
      <c r="Q16" s="24"/>
      <c r="R16" s="24"/>
      <c r="S16" s="24"/>
      <c r="T16" s="22">
        <f>+_xlfn.XLOOKUP(C16,'[1]DISTRIBUTEUR (2025)'!$A:$A,'[1]DISTRIBUTEUR (2025)'!$R:$R)</f>
        <v>8948.9599263104446</v>
      </c>
      <c r="U16" s="1">
        <v>339</v>
      </c>
      <c r="V16" s="1">
        <v>528.45000000000005</v>
      </c>
      <c r="W16" s="22">
        <f t="shared" si="0"/>
        <v>827.54757368955688</v>
      </c>
      <c r="X16" s="23">
        <f t="shared" si="1"/>
        <v>8.731790437724804E-2</v>
      </c>
      <c r="Y16" s="1"/>
      <c r="Z16" s="1">
        <f>_xlfn.XLOOKUP(C16,'[1]DETAILLANT SUD 2025'!$A:$A,'[1]DETAILLANT SUD 2025'!$R:$R)</f>
        <v>9690.2575000000015</v>
      </c>
      <c r="AA16" s="1">
        <v>324.3</v>
      </c>
      <c r="AB16" s="1">
        <v>600</v>
      </c>
      <c r="AC16" s="1">
        <f t="shared" si="2"/>
        <v>2034.0424999999984</v>
      </c>
      <c r="AD16" s="23">
        <f t="shared" si="3"/>
        <v>0.2099059287124205</v>
      </c>
      <c r="AE16" s="1"/>
      <c r="AF16" s="1">
        <f>_xlfn.XLOOKUP(C16,'[1]DISTRIBUTEUR (2025)'!$A:$A,'[1]DISTRIBUTEUR (2025)'!$AO:$AO)</f>
        <v>950</v>
      </c>
      <c r="AG16" s="1">
        <f>_xlfn.XLOOKUP(C16,'[1]DISTRIBUTEUR (2025)'!$A:$A,'[1]DISTRIBUTEUR (2025)'!$AP:$AP)</f>
        <v>11400</v>
      </c>
    </row>
    <row r="17" spans="1:33" ht="35" customHeight="1" x14ac:dyDescent="0.35">
      <c r="A17" s="34"/>
      <c r="B17" s="50"/>
      <c r="C17" s="20" t="s">
        <v>141</v>
      </c>
      <c r="D17" s="3" t="s">
        <v>142</v>
      </c>
      <c r="E17" s="20" t="s">
        <v>99</v>
      </c>
      <c r="F17" s="20" t="s">
        <v>103</v>
      </c>
      <c r="G17" s="20" t="s">
        <v>105</v>
      </c>
      <c r="H17" s="20">
        <v>3600</v>
      </c>
      <c r="I17" s="20" t="s">
        <v>117</v>
      </c>
      <c r="K17" s="24"/>
      <c r="L17" s="24"/>
      <c r="M17" s="24"/>
      <c r="N17" s="24"/>
      <c r="P17" s="24"/>
      <c r="Q17" s="24"/>
      <c r="R17" s="24"/>
      <c r="S17" s="24"/>
      <c r="T17" s="22">
        <f>+_xlfn.XLOOKUP(C17,'[1]DISTRIBUTEUR (2025)'!$A:$A,'[1]DISTRIBUTEUR (2025)'!$R:$R)</f>
        <v>23124.498537617459</v>
      </c>
      <c r="U17" s="1"/>
      <c r="V17" s="1"/>
      <c r="W17" s="22">
        <f t="shared" si="0"/>
        <v>1215.5014623825409</v>
      </c>
      <c r="X17" s="23">
        <f t="shared" si="1"/>
        <v>5.2563365229530951E-2</v>
      </c>
      <c r="Y17" s="1"/>
      <c r="Z17" s="1">
        <f>_xlfn.XLOOKUP(C17,'[1]DETAILLANT SUD 2025'!$A:$A,'[1]DETAILLANT SUD 2025'!$R:$R)</f>
        <v>24340</v>
      </c>
      <c r="AA17" s="1"/>
      <c r="AB17" s="1"/>
      <c r="AC17" s="1">
        <f t="shared" si="2"/>
        <v>2060</v>
      </c>
      <c r="AD17" s="23">
        <f t="shared" si="3"/>
        <v>8.4634346754313888E-2</v>
      </c>
      <c r="AE17" s="1"/>
      <c r="AF17" s="1">
        <f>_xlfn.XLOOKUP(C17,'[1]DISTRIBUTEUR (2025)'!$A:$A,'[1]DISTRIBUTEUR (2025)'!$AO:$AO)</f>
        <v>1100</v>
      </c>
      <c r="AG17" s="1">
        <f>_xlfn.XLOOKUP(C17,'[1]DISTRIBUTEUR (2025)'!$A:$A,'[1]DISTRIBUTEUR (2025)'!$AP:$AP)</f>
        <v>26400</v>
      </c>
    </row>
    <row r="18" spans="1:33" ht="21" customHeight="1" x14ac:dyDescent="0.35">
      <c r="A18" s="34"/>
      <c r="T18" s="22"/>
      <c r="U18" s="1"/>
      <c r="V18" s="1"/>
      <c r="W18" s="22"/>
      <c r="X18" s="23"/>
      <c r="Y18" s="1"/>
      <c r="Z18" s="1"/>
      <c r="AA18" s="1"/>
      <c r="AB18" s="1"/>
      <c r="AC18" s="1"/>
      <c r="AD18" s="23"/>
      <c r="AE18" s="1"/>
      <c r="AF18" s="1"/>
      <c r="AG18" s="1"/>
    </row>
    <row r="19" spans="1:33" s="53" customFormat="1" ht="60" customHeight="1" x14ac:dyDescent="0.35">
      <c r="A19" s="34"/>
      <c r="B19" s="51" t="s">
        <v>130</v>
      </c>
      <c r="C19" s="20" t="s">
        <v>131</v>
      </c>
      <c r="D19" s="52" t="s">
        <v>132</v>
      </c>
      <c r="E19" s="20" t="s">
        <v>99</v>
      </c>
      <c r="F19" s="20" t="s">
        <v>101</v>
      </c>
      <c r="G19" s="20" t="s">
        <v>146</v>
      </c>
      <c r="H19" s="20">
        <v>3600</v>
      </c>
      <c r="I19" s="20" t="s">
        <v>145</v>
      </c>
      <c r="T19" s="54">
        <f>+_xlfn.XLOOKUP(C19,'[1]DISTRIBUTEUR (2025)'!$A:$A,'[1]DISTRIBUTEUR (2025)'!$R:$R)</f>
        <v>5738.1452633325753</v>
      </c>
      <c r="U19" s="53">
        <v>339</v>
      </c>
      <c r="V19" s="53">
        <v>528.45000000000005</v>
      </c>
      <c r="W19" s="54">
        <f t="shared" si="0"/>
        <v>748.10473666742564</v>
      </c>
      <c r="X19" s="55">
        <f t="shared" si="1"/>
        <v>0.11937977565661127</v>
      </c>
      <c r="Z19" s="53">
        <f>_xlfn.XLOOKUP(C19,'[1]DETAILLANT SUD 2025'!$A:$A,'[1]DETAILLANT SUD 2025'!$R:$R)</f>
        <v>6400.0000000000009</v>
      </c>
      <c r="AA19" s="53">
        <v>324.3</v>
      </c>
      <c r="AB19" s="53">
        <v>600</v>
      </c>
      <c r="AC19" s="53">
        <f t="shared" si="2"/>
        <v>1124.299999999999</v>
      </c>
      <c r="AD19" s="55">
        <f t="shared" si="3"/>
        <v>0.17567187499999984</v>
      </c>
      <c r="AF19" s="53">
        <f>_xlfn.XLOOKUP(C19,'[1]DISTRIBUTEUR (2025)'!$A:$A,'[1]DISTRIBUTEUR (2025)'!$AO:$AO)</f>
        <v>600</v>
      </c>
      <c r="AG19" s="53">
        <f>_xlfn.XLOOKUP(C19,'[1]DISTRIBUTEUR (2025)'!$A:$A,'[1]DISTRIBUTEUR (2025)'!$AP:$AP)</f>
        <v>7200</v>
      </c>
    </row>
    <row r="20" spans="1:33" ht="21" customHeight="1" x14ac:dyDescent="0.35">
      <c r="A20" s="34"/>
      <c r="T20" s="22"/>
      <c r="U20" s="1"/>
      <c r="V20" s="1"/>
      <c r="W20" s="22"/>
      <c r="X20" s="23"/>
      <c r="Y20" s="1"/>
      <c r="Z20" s="1"/>
      <c r="AA20" s="1"/>
      <c r="AB20" s="1"/>
      <c r="AC20" s="1"/>
      <c r="AD20" s="23"/>
      <c r="AE20" s="1"/>
      <c r="AF20" s="1"/>
      <c r="AG20" s="1"/>
    </row>
    <row r="21" spans="1:33" ht="21" customHeight="1" x14ac:dyDescent="0.35"/>
    <row r="22" spans="1:33" ht="21" customHeight="1" x14ac:dyDescent="0.35"/>
    <row r="23" spans="1:33" ht="21" customHeight="1" x14ac:dyDescent="0.35"/>
    <row r="24" spans="1:33" ht="21" customHeight="1" x14ac:dyDescent="0.35"/>
    <row r="25" spans="1:33" ht="21" customHeight="1" x14ac:dyDescent="0.35"/>
    <row r="26" spans="1:33" ht="21" customHeight="1" x14ac:dyDescent="0.35"/>
    <row r="27" spans="1:33" ht="21" customHeight="1" x14ac:dyDescent="0.35"/>
    <row r="28" spans="1:33" ht="21" customHeight="1" x14ac:dyDescent="0.35"/>
    <row r="29" spans="1:33" ht="21" customHeight="1" x14ac:dyDescent="0.35"/>
    <row r="30" spans="1:33" ht="21" customHeight="1" x14ac:dyDescent="0.35"/>
    <row r="31" spans="1:33" ht="21" customHeight="1" x14ac:dyDescent="0.35"/>
    <row r="32" spans="1:33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</sheetData>
  <mergeCells count="42">
    <mergeCell ref="S16:S17"/>
    <mergeCell ref="R13:R14"/>
    <mergeCell ref="S13:S14"/>
    <mergeCell ref="B16:B17"/>
    <mergeCell ref="K16:K17"/>
    <mergeCell ref="L16:L17"/>
    <mergeCell ref="M16:M17"/>
    <mergeCell ref="N16:N17"/>
    <mergeCell ref="P16:P17"/>
    <mergeCell ref="Q16:Q17"/>
    <mergeCell ref="R16:R17"/>
    <mergeCell ref="B13:B14"/>
    <mergeCell ref="K13:K14"/>
    <mergeCell ref="L13:L14"/>
    <mergeCell ref="M13:M14"/>
    <mergeCell ref="N13:N14"/>
    <mergeCell ref="P13:P14"/>
    <mergeCell ref="Q13:Q14"/>
    <mergeCell ref="P10:P11"/>
    <mergeCell ref="Q10:Q11"/>
    <mergeCell ref="R10:R11"/>
    <mergeCell ref="S10:S11"/>
    <mergeCell ref="N6:N8"/>
    <mergeCell ref="P6:P8"/>
    <mergeCell ref="Q6:Q8"/>
    <mergeCell ref="R6:R8"/>
    <mergeCell ref="S6:S8"/>
    <mergeCell ref="B10:B11"/>
    <mergeCell ref="K10:K11"/>
    <mergeCell ref="L10:L11"/>
    <mergeCell ref="M10:M11"/>
    <mergeCell ref="N10:N11"/>
    <mergeCell ref="K4:N5"/>
    <mergeCell ref="P4:R4"/>
    <mergeCell ref="T4:X4"/>
    <mergeCell ref="Z4:AD4"/>
    <mergeCell ref="AF4:AG4"/>
    <mergeCell ref="A6:A20"/>
    <mergeCell ref="B6:B8"/>
    <mergeCell ref="K6:K8"/>
    <mergeCell ref="L6:L8"/>
    <mergeCell ref="M6:M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A858-070A-4BE5-B8D0-D5F5D220BBB4}">
  <dimension ref="A3:AG150"/>
  <sheetViews>
    <sheetView topLeftCell="C42" workbookViewId="0">
      <selection activeCell="Q52" sqref="Q52"/>
    </sheetView>
  </sheetViews>
  <sheetFormatPr baseColWidth="10" defaultColWidth="8.7265625" defaultRowHeight="14.5" x14ac:dyDescent="0.35"/>
  <cols>
    <col min="2" max="2" width="14.36328125" style="58" bestFit="1" customWidth="1"/>
    <col min="3" max="3" width="11" style="1" bestFit="1" customWidth="1"/>
    <col min="4" max="4" width="37.90625" bestFit="1" customWidth="1"/>
    <col min="5" max="6" width="7.6328125" style="1" customWidth="1"/>
    <col min="7" max="9" width="9.6328125" style="1" bestFit="1" customWidth="1"/>
    <col min="10" max="10" width="2.6328125" style="1" customWidth="1"/>
    <col min="11" max="14" width="6.6328125" customWidth="1"/>
    <col min="15" max="15" width="2.6328125" style="1" customWidth="1"/>
    <col min="19" max="19" width="2.6328125" customWidth="1"/>
    <col min="20" max="20" width="10.6328125" bestFit="1" customWidth="1"/>
    <col min="22" max="22" width="10" hidden="1" customWidth="1"/>
    <col min="25" max="25" width="2.6328125" customWidth="1"/>
    <col min="26" max="26" width="10.6328125" bestFit="1" customWidth="1"/>
    <col min="28" max="28" width="0" hidden="1" customWidth="1"/>
    <col min="31" max="31" width="2.6328125" customWidth="1"/>
    <col min="32" max="32" width="11.453125" bestFit="1" customWidth="1"/>
    <col min="33" max="33" width="9.81640625" bestFit="1" customWidth="1"/>
  </cols>
  <sheetData>
    <row r="3" spans="1:33" ht="15" thickBot="1" x14ac:dyDescent="0.4"/>
    <row r="4" spans="1:33" x14ac:dyDescent="0.35">
      <c r="K4" s="37" t="s">
        <v>5</v>
      </c>
      <c r="L4" s="38"/>
      <c r="M4" s="38"/>
      <c r="N4" s="39"/>
      <c r="P4" s="43" t="s">
        <v>6</v>
      </c>
      <c r="Q4" s="44"/>
      <c r="R4" s="45"/>
      <c r="T4" s="46" t="s">
        <v>12</v>
      </c>
      <c r="U4" s="47"/>
      <c r="V4" s="47"/>
      <c r="W4" s="47"/>
      <c r="X4" s="48"/>
      <c r="Z4" s="29" t="s">
        <v>18</v>
      </c>
      <c r="AA4" s="30"/>
      <c r="AB4" s="30"/>
      <c r="AC4" s="30"/>
      <c r="AD4" s="31"/>
      <c r="AF4" s="32" t="s">
        <v>21</v>
      </c>
      <c r="AG4" s="33"/>
    </row>
    <row r="5" spans="1:33" ht="25" customHeight="1" thickBot="1" x14ac:dyDescent="0.4">
      <c r="A5" s="4" t="s">
        <v>32</v>
      </c>
      <c r="B5" s="4" t="s">
        <v>33</v>
      </c>
      <c r="C5" s="4" t="s">
        <v>0</v>
      </c>
      <c r="D5" s="4" t="s">
        <v>1</v>
      </c>
      <c r="E5" s="4" t="s">
        <v>2</v>
      </c>
      <c r="F5" s="4" t="s">
        <v>11</v>
      </c>
      <c r="G5" s="4" t="s">
        <v>3</v>
      </c>
      <c r="H5" s="4" t="s">
        <v>4</v>
      </c>
      <c r="I5" s="4" t="s">
        <v>10</v>
      </c>
      <c r="K5" s="40"/>
      <c r="L5" s="41"/>
      <c r="M5" s="41"/>
      <c r="N5" s="42"/>
      <c r="P5" s="5" t="s">
        <v>7</v>
      </c>
      <c r="Q5" s="6" t="s">
        <v>8</v>
      </c>
      <c r="R5" s="7" t="s">
        <v>9</v>
      </c>
      <c r="S5" s="1"/>
      <c r="T5" s="8" t="s">
        <v>13</v>
      </c>
      <c r="U5" s="9" t="s">
        <v>14</v>
      </c>
      <c r="V5" s="9" t="s">
        <v>15</v>
      </c>
      <c r="W5" s="9" t="s">
        <v>16</v>
      </c>
      <c r="X5" s="10" t="s">
        <v>17</v>
      </c>
      <c r="Y5" s="1"/>
      <c r="Z5" s="11" t="s">
        <v>13</v>
      </c>
      <c r="AA5" s="12" t="s">
        <v>19</v>
      </c>
      <c r="AB5" s="12" t="s">
        <v>20</v>
      </c>
      <c r="AC5" s="12" t="s">
        <v>16</v>
      </c>
      <c r="AD5" s="13" t="s">
        <v>17</v>
      </c>
      <c r="AE5" s="1"/>
      <c r="AF5" s="14" t="s">
        <v>22</v>
      </c>
      <c r="AG5" s="15" t="s">
        <v>23</v>
      </c>
    </row>
    <row r="6" spans="1:33" ht="30" customHeight="1" x14ac:dyDescent="0.35">
      <c r="A6" s="56" t="s">
        <v>148</v>
      </c>
      <c r="B6" s="35" t="s">
        <v>149</v>
      </c>
      <c r="C6" s="19" t="s">
        <v>161</v>
      </c>
      <c r="D6" s="18" t="s">
        <v>162</v>
      </c>
      <c r="E6" s="20" t="s">
        <v>99</v>
      </c>
      <c r="F6" s="20" t="s">
        <v>101</v>
      </c>
      <c r="G6" s="20" t="s">
        <v>146</v>
      </c>
      <c r="H6" s="20">
        <v>3600</v>
      </c>
      <c r="I6" s="20" t="s">
        <v>117</v>
      </c>
      <c r="K6" s="25"/>
      <c r="L6" s="25"/>
      <c r="M6" s="25"/>
      <c r="N6" s="25"/>
      <c r="P6" s="25"/>
      <c r="Q6" s="25"/>
      <c r="R6" s="25"/>
      <c r="S6" s="25"/>
      <c r="T6" s="22">
        <f>+_xlfn.XLOOKUP(C6,'[1]DISTRIBUTEUR (2025)'!$A:$A,'[1]DISTRIBUTEUR (2025)'!$R:$R)</f>
        <v>2530.917373657755</v>
      </c>
      <c r="U6" s="1">
        <v>120</v>
      </c>
      <c r="V6" s="1"/>
      <c r="W6" s="22">
        <f>Z6-T6+U6-AA6+AB6-V6</f>
        <v>489.08262634224502</v>
      </c>
      <c r="X6" s="23">
        <f>W6/(T6+V6)</f>
        <v>0.19324322138395561</v>
      </c>
      <c r="Y6" s="1"/>
      <c r="Z6" s="1">
        <f>_xlfn.XLOOKUP(C6,'[1]DETAILLANT SUD 2025'!$A:$A,'[1]DETAILLANT SUD 2025'!$R:$R)</f>
        <v>3100</v>
      </c>
      <c r="AA6" s="1">
        <v>200</v>
      </c>
      <c r="AB6" s="1"/>
      <c r="AC6" s="1">
        <f>AG6-Z6+AA6</f>
        <v>700</v>
      </c>
      <c r="AD6" s="23">
        <f>AC6/Z6</f>
        <v>0.22580645161290322</v>
      </c>
      <c r="AE6" s="1"/>
      <c r="AF6" s="1">
        <f>_xlfn.XLOOKUP(C6,'[1]DISTRIBUTEUR (2025)'!$A:$A,'[1]DISTRIBUTEUR (2025)'!$AO:$AO)</f>
        <v>300</v>
      </c>
      <c r="AG6" s="1">
        <f>_xlfn.XLOOKUP(C6,'[1]DISTRIBUTEUR (2025)'!$A:$A,'[1]DISTRIBUTEUR (2025)'!$AP:$AP)</f>
        <v>3600</v>
      </c>
    </row>
    <row r="7" spans="1:33" ht="30" customHeight="1" x14ac:dyDescent="0.35">
      <c r="A7" s="34"/>
      <c r="B7" s="36"/>
      <c r="C7" s="20" t="s">
        <v>181</v>
      </c>
      <c r="D7" s="3" t="s">
        <v>182</v>
      </c>
      <c r="E7" s="20" t="s">
        <v>232</v>
      </c>
      <c r="F7" s="20" t="s">
        <v>234</v>
      </c>
      <c r="G7" s="20" t="s">
        <v>236</v>
      </c>
      <c r="H7" s="20"/>
      <c r="I7" s="20" t="s">
        <v>115</v>
      </c>
      <c r="K7" s="24"/>
      <c r="L7" s="24"/>
      <c r="M7" s="24"/>
      <c r="N7" s="24"/>
      <c r="P7" s="24"/>
      <c r="Q7" s="24"/>
      <c r="R7" s="24"/>
      <c r="S7" s="24"/>
      <c r="T7" s="22">
        <f>+_xlfn.XLOOKUP(C7,'[1]DISTRIBUTEUR (2025)'!$A:$A,'[1]DISTRIBUTEUR (2025)'!$R:$R)</f>
        <v>2338.28517496733</v>
      </c>
      <c r="U7" s="1">
        <v>100</v>
      </c>
      <c r="V7" s="1"/>
      <c r="W7" s="22">
        <f t="shared" ref="W7:W46" si="0">Z7-T7+U7-AA7+AB7-V7</f>
        <v>261.71482503266998</v>
      </c>
      <c r="X7" s="23">
        <f t="shared" ref="X7:X46" si="1">W7/(T7+V7)</f>
        <v>0.11192596516219482</v>
      </c>
      <c r="Y7" s="1"/>
      <c r="Z7" s="1">
        <f>_xlfn.XLOOKUP(C7,'[1]DETAILLANT SUD 2025'!$A:$A,'[1]DETAILLANT SUD 2025'!$R:$R)</f>
        <v>2600</v>
      </c>
      <c r="AA7" s="1">
        <v>100</v>
      </c>
      <c r="AB7" s="1"/>
      <c r="AC7" s="1">
        <f t="shared" ref="AC7:AC46" si="2">AG7-Z7+AA7</f>
        <v>500</v>
      </c>
      <c r="AD7" s="23">
        <f t="shared" ref="AD7:AD46" si="3">AC7/Z7</f>
        <v>0.19230769230769232</v>
      </c>
      <c r="AE7" s="1"/>
      <c r="AF7" s="1">
        <f>_xlfn.XLOOKUP(C7,'[1]DISTRIBUTEUR (2025)'!$A:$A,'[1]DISTRIBUTEUR (2025)'!$AO:$AO)</f>
        <v>500</v>
      </c>
      <c r="AG7" s="1">
        <f>_xlfn.XLOOKUP(C7,'[1]DISTRIBUTEUR (2025)'!$A:$A,'[1]DISTRIBUTEUR (2025)'!$AP:$AP)</f>
        <v>3000</v>
      </c>
    </row>
    <row r="8" spans="1:33" ht="30" customHeight="1" x14ac:dyDescent="0.35">
      <c r="A8" s="34"/>
      <c r="B8" s="36"/>
      <c r="C8" s="20" t="s">
        <v>197</v>
      </c>
      <c r="D8" s="3" t="s">
        <v>198</v>
      </c>
      <c r="E8" s="20" t="s">
        <v>229</v>
      </c>
      <c r="F8" s="20" t="s">
        <v>235</v>
      </c>
      <c r="G8" s="20" t="s">
        <v>236</v>
      </c>
      <c r="H8" s="20"/>
      <c r="I8" s="20" t="s">
        <v>115</v>
      </c>
      <c r="K8" s="24"/>
      <c r="L8" s="24"/>
      <c r="M8" s="24"/>
      <c r="N8" s="24"/>
      <c r="P8" s="24"/>
      <c r="Q8" s="24"/>
      <c r="R8" s="24"/>
      <c r="S8" s="24"/>
      <c r="T8" s="22">
        <f>+_xlfn.XLOOKUP(C8,'[1]DISTRIBUTEUR (2025)'!$A:$A,'[1]DISTRIBUTEUR (2025)'!$R:$R)</f>
        <v>2751.7549005372457</v>
      </c>
      <c r="U8" s="1">
        <v>60</v>
      </c>
      <c r="V8" s="1"/>
      <c r="W8" s="22">
        <f t="shared" si="0"/>
        <v>208.24509946275521</v>
      </c>
      <c r="X8" s="23">
        <f t="shared" si="1"/>
        <v>7.5677197639258481E-2</v>
      </c>
      <c r="Y8" s="1"/>
      <c r="Z8" s="1">
        <f>_xlfn.XLOOKUP(C8,'[1]DETAILLANT SUD 2025'!$A:$A,'[1]DETAILLANT SUD 2025'!$R:$R)</f>
        <v>3000.0000000000009</v>
      </c>
      <c r="AA8" s="1">
        <v>100</v>
      </c>
      <c r="AB8" s="1"/>
      <c r="AC8" s="1">
        <f t="shared" si="2"/>
        <v>699.99999999999909</v>
      </c>
      <c r="AD8" s="23">
        <f t="shared" si="3"/>
        <v>0.23333333333333295</v>
      </c>
      <c r="AE8" s="1"/>
      <c r="AF8" s="1">
        <f>_xlfn.XLOOKUP(C8,'[1]DISTRIBUTEUR (2025)'!$A:$A,'[1]DISTRIBUTEUR (2025)'!$AO:$AO)</f>
        <v>300</v>
      </c>
      <c r="AG8" s="1">
        <f>_xlfn.XLOOKUP(C8,'[1]DISTRIBUTEUR (2025)'!$A:$A,'[1]DISTRIBUTEUR (2025)'!$AP:$AP)</f>
        <v>3600</v>
      </c>
    </row>
    <row r="9" spans="1:33" ht="21" customHeight="1" x14ac:dyDescent="0.35">
      <c r="A9" s="34"/>
      <c r="T9" s="22"/>
      <c r="U9" s="1"/>
      <c r="V9" s="1"/>
      <c r="W9" s="22"/>
      <c r="X9" s="23"/>
      <c r="Y9" s="1"/>
      <c r="Z9" s="1"/>
      <c r="AA9" s="1"/>
      <c r="AB9" s="1"/>
      <c r="AC9" s="1"/>
      <c r="AD9" s="23"/>
      <c r="AE9" s="1"/>
      <c r="AF9" s="1"/>
      <c r="AG9" s="1"/>
    </row>
    <row r="10" spans="1:33" ht="30" customHeight="1" x14ac:dyDescent="0.35">
      <c r="A10" s="34"/>
      <c r="B10" s="35" t="s">
        <v>150</v>
      </c>
      <c r="C10" s="20" t="s">
        <v>163</v>
      </c>
      <c r="D10" s="3" t="s">
        <v>164</v>
      </c>
      <c r="E10" s="20" t="s">
        <v>99</v>
      </c>
      <c r="F10" s="20" t="s">
        <v>101</v>
      </c>
      <c r="G10" s="20" t="s">
        <v>146</v>
      </c>
      <c r="H10" s="20">
        <v>3600</v>
      </c>
      <c r="I10" s="20" t="s">
        <v>117</v>
      </c>
      <c r="K10" s="26"/>
      <c r="L10" s="26"/>
      <c r="M10" s="26"/>
      <c r="N10" s="26"/>
      <c r="P10" s="26"/>
      <c r="Q10" s="26"/>
      <c r="R10" s="26"/>
      <c r="S10" s="26"/>
      <c r="T10" s="22">
        <f>+_xlfn.XLOOKUP(C10,'[1]DISTRIBUTEUR (2025)'!$A:$A,'[1]DISTRIBUTEUR (2025)'!$R:$R)</f>
        <v>2530.917373657755</v>
      </c>
      <c r="U10" s="1">
        <v>120</v>
      </c>
      <c r="V10" s="1"/>
      <c r="W10" s="22">
        <f t="shared" si="0"/>
        <v>489.08262634224502</v>
      </c>
      <c r="X10" s="23">
        <f t="shared" si="1"/>
        <v>0.19324322138395561</v>
      </c>
      <c r="Y10" s="1"/>
      <c r="Z10" s="1">
        <f>_xlfn.XLOOKUP(C10,'[1]DETAILLANT SUD 2025'!$A:$A,'[1]DETAILLANT SUD 2025'!$R:$R)</f>
        <v>3100</v>
      </c>
      <c r="AA10" s="1">
        <v>200</v>
      </c>
      <c r="AB10" s="1"/>
      <c r="AC10" s="1">
        <f t="shared" si="2"/>
        <v>700</v>
      </c>
      <c r="AD10" s="23">
        <f t="shared" si="3"/>
        <v>0.22580645161290322</v>
      </c>
      <c r="AE10" s="1"/>
      <c r="AF10" s="1">
        <f>_xlfn.XLOOKUP(C10,'[1]DISTRIBUTEUR (2025)'!$A:$A,'[1]DISTRIBUTEUR (2025)'!$AO:$AO)</f>
        <v>300</v>
      </c>
      <c r="AG10" s="1">
        <f>_xlfn.XLOOKUP(C10,'[1]DISTRIBUTEUR (2025)'!$A:$A,'[1]DISTRIBUTEUR (2025)'!$AP:$AP)</f>
        <v>3600</v>
      </c>
    </row>
    <row r="11" spans="1:33" ht="30" customHeight="1" x14ac:dyDescent="0.35">
      <c r="A11" s="34"/>
      <c r="B11" s="36"/>
      <c r="C11" s="20" t="s">
        <v>185</v>
      </c>
      <c r="D11" s="3" t="s">
        <v>186</v>
      </c>
      <c r="E11" s="20" t="s">
        <v>232</v>
      </c>
      <c r="F11" s="20" t="s">
        <v>234</v>
      </c>
      <c r="G11" s="20" t="s">
        <v>236</v>
      </c>
      <c r="H11" s="20"/>
      <c r="I11" s="20" t="s">
        <v>115</v>
      </c>
      <c r="K11" s="26"/>
      <c r="L11" s="26"/>
      <c r="M11" s="26"/>
      <c r="N11" s="26"/>
      <c r="P11" s="26"/>
      <c r="Q11" s="26"/>
      <c r="R11" s="26"/>
      <c r="S11" s="26"/>
      <c r="T11" s="22">
        <f>+_xlfn.XLOOKUP(C11,'[1]DISTRIBUTEUR (2025)'!$A:$A,'[1]DISTRIBUTEUR (2025)'!$R:$R)</f>
        <v>2338.28517496733</v>
      </c>
      <c r="U11" s="1">
        <v>100</v>
      </c>
      <c r="V11" s="1"/>
      <c r="W11" s="22">
        <f t="shared" si="0"/>
        <v>261.71482503266998</v>
      </c>
      <c r="X11" s="23">
        <f t="shared" si="1"/>
        <v>0.11192596516219482</v>
      </c>
      <c r="Y11" s="1"/>
      <c r="Z11" s="1">
        <f>_xlfn.XLOOKUP(C11,'[1]DETAILLANT SUD 2025'!$A:$A,'[1]DETAILLANT SUD 2025'!$R:$R)</f>
        <v>2600</v>
      </c>
      <c r="AA11" s="1">
        <v>100</v>
      </c>
      <c r="AB11" s="1"/>
      <c r="AC11" s="1">
        <f t="shared" si="2"/>
        <v>500</v>
      </c>
      <c r="AD11" s="23">
        <f t="shared" si="3"/>
        <v>0.19230769230769232</v>
      </c>
      <c r="AE11" s="1"/>
      <c r="AF11" s="1">
        <f>_xlfn.XLOOKUP(C11,'[1]DISTRIBUTEUR (2025)'!$A:$A,'[1]DISTRIBUTEUR (2025)'!$AO:$AO)</f>
        <v>500</v>
      </c>
      <c r="AG11" s="1">
        <f>_xlfn.XLOOKUP(C11,'[1]DISTRIBUTEUR (2025)'!$A:$A,'[1]DISTRIBUTEUR (2025)'!$AP:$AP)</f>
        <v>3000</v>
      </c>
    </row>
    <row r="12" spans="1:33" ht="30" customHeight="1" x14ac:dyDescent="0.35">
      <c r="A12" s="34"/>
      <c r="B12" s="36"/>
      <c r="C12" s="20" t="s">
        <v>203</v>
      </c>
      <c r="D12" s="3" t="s">
        <v>204</v>
      </c>
      <c r="E12" s="20" t="s">
        <v>229</v>
      </c>
      <c r="F12" s="20" t="s">
        <v>235</v>
      </c>
      <c r="G12" s="20" t="s">
        <v>236</v>
      </c>
      <c r="H12" s="20"/>
      <c r="I12" s="20" t="s">
        <v>115</v>
      </c>
      <c r="K12" s="26"/>
      <c r="L12" s="26"/>
      <c r="M12" s="26"/>
      <c r="N12" s="26"/>
      <c r="P12" s="26"/>
      <c r="Q12" s="26"/>
      <c r="R12" s="26"/>
      <c r="S12" s="26"/>
      <c r="T12" s="22">
        <f>+_xlfn.XLOOKUP(C12,'[1]DISTRIBUTEUR (2025)'!$A:$A,'[1]DISTRIBUTEUR (2025)'!$R:$R)</f>
        <v>2751.7549005372457</v>
      </c>
      <c r="U12" s="1">
        <v>60</v>
      </c>
      <c r="V12" s="1"/>
      <c r="W12" s="22">
        <f t="shared" si="0"/>
        <v>208.24509946275521</v>
      </c>
      <c r="X12" s="23">
        <f t="shared" si="1"/>
        <v>7.5677197639258481E-2</v>
      </c>
      <c r="Y12" s="1"/>
      <c r="Z12" s="1">
        <f>_xlfn.XLOOKUP(C12,'[1]DETAILLANT SUD 2025'!$A:$A,'[1]DETAILLANT SUD 2025'!$R:$R)</f>
        <v>3000.0000000000009</v>
      </c>
      <c r="AA12" s="1">
        <v>100</v>
      </c>
      <c r="AB12" s="1"/>
      <c r="AC12" s="1">
        <f t="shared" si="2"/>
        <v>699.99999999999909</v>
      </c>
      <c r="AD12" s="23">
        <f t="shared" si="3"/>
        <v>0.23333333333333295</v>
      </c>
      <c r="AE12" s="1"/>
      <c r="AF12" s="1">
        <f>_xlfn.XLOOKUP(C12,'[1]DISTRIBUTEUR (2025)'!$A:$A,'[1]DISTRIBUTEUR (2025)'!$AO:$AO)</f>
        <v>300</v>
      </c>
      <c r="AG12" s="1">
        <f>_xlfn.XLOOKUP(C12,'[1]DISTRIBUTEUR (2025)'!$A:$A,'[1]DISTRIBUTEUR (2025)'!$AP:$AP)</f>
        <v>3600</v>
      </c>
    </row>
    <row r="13" spans="1:33" ht="21" customHeight="1" x14ac:dyDescent="0.35">
      <c r="A13" s="34"/>
      <c r="T13" s="22"/>
      <c r="U13" s="1"/>
      <c r="V13" s="1"/>
      <c r="W13" s="22"/>
      <c r="X13" s="23"/>
      <c r="Y13" s="1"/>
      <c r="Z13" s="1"/>
      <c r="AA13" s="1"/>
      <c r="AB13" s="1"/>
      <c r="AC13" s="1"/>
      <c r="AD13" s="23"/>
      <c r="AE13" s="1"/>
      <c r="AF13" s="1"/>
      <c r="AG13" s="1"/>
    </row>
    <row r="14" spans="1:33" ht="30" customHeight="1" x14ac:dyDescent="0.35">
      <c r="A14" s="34"/>
      <c r="B14" s="36" t="s">
        <v>151</v>
      </c>
      <c r="C14" s="20" t="s">
        <v>167</v>
      </c>
      <c r="D14" s="3" t="s">
        <v>168</v>
      </c>
      <c r="E14" s="20" t="s">
        <v>99</v>
      </c>
      <c r="F14" s="20" t="s">
        <v>101</v>
      </c>
      <c r="G14" s="20" t="s">
        <v>146</v>
      </c>
      <c r="H14" s="20">
        <v>3600</v>
      </c>
      <c r="I14" s="20" t="s">
        <v>117</v>
      </c>
      <c r="K14" s="24"/>
      <c r="L14" s="24"/>
      <c r="M14" s="24"/>
      <c r="N14" s="24"/>
      <c r="P14" s="24"/>
      <c r="Q14" s="24"/>
      <c r="R14" s="24"/>
      <c r="S14" s="24"/>
      <c r="T14" s="22">
        <f>+_xlfn.XLOOKUP(C14,'[1]DISTRIBUTEUR (2025)'!$A:$A,'[1]DISTRIBUTEUR (2025)'!$R:$R)</f>
        <v>2530.917373657755</v>
      </c>
      <c r="U14" s="1">
        <v>120</v>
      </c>
      <c r="V14" s="1"/>
      <c r="W14" s="22">
        <f t="shared" si="0"/>
        <v>489.08262634224502</v>
      </c>
      <c r="X14" s="23">
        <f t="shared" si="1"/>
        <v>0.19324322138395561</v>
      </c>
      <c r="Y14" s="1"/>
      <c r="Z14" s="1">
        <f>_xlfn.XLOOKUP(C14,'[1]DETAILLANT SUD 2025'!$A:$A,'[1]DETAILLANT SUD 2025'!$R:$R)</f>
        <v>3100</v>
      </c>
      <c r="AA14" s="1">
        <v>200</v>
      </c>
      <c r="AB14" s="1"/>
      <c r="AC14" s="1">
        <f t="shared" si="2"/>
        <v>700</v>
      </c>
      <c r="AD14" s="23">
        <f t="shared" si="3"/>
        <v>0.22580645161290322</v>
      </c>
      <c r="AE14" s="1"/>
      <c r="AF14" s="1">
        <f>_xlfn.XLOOKUP(C14,'[1]DISTRIBUTEUR (2025)'!$A:$A,'[1]DISTRIBUTEUR (2025)'!$AO:$AO)</f>
        <v>300</v>
      </c>
      <c r="AG14" s="1">
        <f>_xlfn.XLOOKUP(C14,'[1]DISTRIBUTEUR (2025)'!$A:$A,'[1]DISTRIBUTEUR (2025)'!$AP:$AP)</f>
        <v>3600</v>
      </c>
    </row>
    <row r="15" spans="1:33" ht="30" customHeight="1" x14ac:dyDescent="0.35">
      <c r="A15" s="34"/>
      <c r="B15" s="36"/>
      <c r="C15" s="20" t="s">
        <v>183</v>
      </c>
      <c r="D15" s="3" t="s">
        <v>184</v>
      </c>
      <c r="E15" s="20" t="s">
        <v>232</v>
      </c>
      <c r="F15" s="20" t="s">
        <v>234</v>
      </c>
      <c r="G15" s="20" t="s">
        <v>236</v>
      </c>
      <c r="H15" s="20"/>
      <c r="I15" s="20" t="s">
        <v>115</v>
      </c>
      <c r="K15" s="24"/>
      <c r="L15" s="24"/>
      <c r="M15" s="24"/>
      <c r="N15" s="24"/>
      <c r="P15" s="24"/>
      <c r="Q15" s="24"/>
      <c r="R15" s="24"/>
      <c r="S15" s="24"/>
      <c r="T15" s="22">
        <f>+_xlfn.XLOOKUP(C15,'[1]DISTRIBUTEUR (2025)'!$A:$A,'[1]DISTRIBUTEUR (2025)'!$R:$R)</f>
        <v>2338.28517496733</v>
      </c>
      <c r="U15" s="1">
        <v>100</v>
      </c>
      <c r="V15" s="1"/>
      <c r="W15" s="22">
        <f t="shared" si="0"/>
        <v>261.71482503266998</v>
      </c>
      <c r="X15" s="23">
        <f t="shared" si="1"/>
        <v>0.11192596516219482</v>
      </c>
      <c r="Y15" s="1"/>
      <c r="Z15" s="1">
        <f>_xlfn.XLOOKUP(C15,'[1]DETAILLANT SUD 2025'!$A:$A,'[1]DETAILLANT SUD 2025'!$R:$R)</f>
        <v>2600</v>
      </c>
      <c r="AA15" s="1">
        <v>100</v>
      </c>
      <c r="AB15" s="1"/>
      <c r="AC15" s="1">
        <f t="shared" si="2"/>
        <v>500</v>
      </c>
      <c r="AD15" s="23">
        <f t="shared" si="3"/>
        <v>0.19230769230769232</v>
      </c>
      <c r="AE15" s="1"/>
      <c r="AF15" s="1">
        <f>_xlfn.XLOOKUP(C15,'[1]DISTRIBUTEUR (2025)'!$A:$A,'[1]DISTRIBUTEUR (2025)'!$AO:$AO)</f>
        <v>500</v>
      </c>
      <c r="AG15" s="1">
        <f>_xlfn.XLOOKUP(C15,'[1]DISTRIBUTEUR (2025)'!$A:$A,'[1]DISTRIBUTEUR (2025)'!$AP:$AP)</f>
        <v>3000</v>
      </c>
    </row>
    <row r="16" spans="1:33" ht="30" customHeight="1" x14ac:dyDescent="0.35">
      <c r="A16" s="34"/>
      <c r="B16" s="36"/>
      <c r="C16" s="20" t="s">
        <v>199</v>
      </c>
      <c r="D16" s="3" t="s">
        <v>200</v>
      </c>
      <c r="E16" s="20" t="s">
        <v>229</v>
      </c>
      <c r="F16" s="20" t="s">
        <v>235</v>
      </c>
      <c r="G16" s="20" t="s">
        <v>236</v>
      </c>
      <c r="H16" s="20"/>
      <c r="I16" s="20" t="s">
        <v>115</v>
      </c>
      <c r="K16" s="24"/>
      <c r="L16" s="24"/>
      <c r="M16" s="24"/>
      <c r="N16" s="24"/>
      <c r="P16" s="24"/>
      <c r="Q16" s="24"/>
      <c r="R16" s="24"/>
      <c r="S16" s="24"/>
      <c r="T16" s="22">
        <f>+_xlfn.XLOOKUP(C16,'[1]DISTRIBUTEUR (2025)'!$A:$A,'[1]DISTRIBUTEUR (2025)'!$R:$R)</f>
        <v>2751.7549005372457</v>
      </c>
      <c r="U16" s="1">
        <v>60</v>
      </c>
      <c r="V16" s="1"/>
      <c r="W16" s="22">
        <f t="shared" si="0"/>
        <v>208.24509946275521</v>
      </c>
      <c r="X16" s="23">
        <f t="shared" si="1"/>
        <v>7.5677197639258481E-2</v>
      </c>
      <c r="Y16" s="1"/>
      <c r="Z16" s="1">
        <f>_xlfn.XLOOKUP(C16,'[1]DETAILLANT SUD 2025'!$A:$A,'[1]DETAILLANT SUD 2025'!$R:$R)</f>
        <v>3000.0000000000009</v>
      </c>
      <c r="AA16" s="1">
        <v>100</v>
      </c>
      <c r="AB16" s="1"/>
      <c r="AC16" s="1">
        <f t="shared" si="2"/>
        <v>699.99999999999909</v>
      </c>
      <c r="AD16" s="23">
        <f t="shared" si="3"/>
        <v>0.23333333333333295</v>
      </c>
      <c r="AE16" s="1"/>
      <c r="AF16" s="1">
        <f>_xlfn.XLOOKUP(C16,'[1]DISTRIBUTEUR (2025)'!$A:$A,'[1]DISTRIBUTEUR (2025)'!$AO:$AO)</f>
        <v>300</v>
      </c>
      <c r="AG16" s="1">
        <f>_xlfn.XLOOKUP(C16,'[1]DISTRIBUTEUR (2025)'!$A:$A,'[1]DISTRIBUTEUR (2025)'!$AP:$AP)</f>
        <v>3600</v>
      </c>
    </row>
    <row r="17" spans="1:33" ht="21" customHeight="1" x14ac:dyDescent="0.35">
      <c r="A17" s="34"/>
      <c r="T17" s="22"/>
      <c r="U17" s="1"/>
      <c r="V17" s="1"/>
      <c r="W17" s="22"/>
      <c r="X17" s="23"/>
      <c r="Y17" s="1"/>
      <c r="Z17" s="1"/>
      <c r="AA17" s="1"/>
      <c r="AB17" s="1"/>
      <c r="AC17" s="1"/>
      <c r="AD17" s="23"/>
      <c r="AE17" s="1"/>
      <c r="AF17" s="1"/>
      <c r="AG17" s="1"/>
    </row>
    <row r="18" spans="1:33" ht="35" customHeight="1" x14ac:dyDescent="0.35">
      <c r="A18" s="34"/>
      <c r="B18" s="36" t="s">
        <v>152</v>
      </c>
      <c r="C18" s="20" t="s">
        <v>165</v>
      </c>
      <c r="D18" s="3" t="s">
        <v>166</v>
      </c>
      <c r="E18" s="20" t="s">
        <v>99</v>
      </c>
      <c r="F18" s="20" t="s">
        <v>101</v>
      </c>
      <c r="G18" s="20" t="s">
        <v>146</v>
      </c>
      <c r="H18" s="20">
        <v>3600</v>
      </c>
      <c r="I18" s="20" t="s">
        <v>117</v>
      </c>
      <c r="K18" s="24"/>
      <c r="L18" s="24"/>
      <c r="M18" s="24"/>
      <c r="N18" s="24"/>
      <c r="P18" s="24"/>
      <c r="Q18" s="24"/>
      <c r="R18" s="24"/>
      <c r="S18" s="24"/>
      <c r="T18" s="22">
        <f>+_xlfn.XLOOKUP(C18,'[1]DISTRIBUTEUR (2025)'!$A:$A,'[1]DISTRIBUTEUR (2025)'!$R:$R)</f>
        <v>2530.917373657755</v>
      </c>
      <c r="U18" s="1">
        <v>120</v>
      </c>
      <c r="V18" s="1"/>
      <c r="W18" s="22">
        <f t="shared" si="0"/>
        <v>489.08262634224502</v>
      </c>
      <c r="X18" s="23">
        <f t="shared" si="1"/>
        <v>0.19324322138395561</v>
      </c>
      <c r="Y18" s="1"/>
      <c r="Z18" s="1">
        <f>_xlfn.XLOOKUP(C18,'[1]DETAILLANT SUD 2025'!$A:$A,'[1]DETAILLANT SUD 2025'!$R:$R)</f>
        <v>3100</v>
      </c>
      <c r="AA18" s="1">
        <v>200</v>
      </c>
      <c r="AB18" s="1"/>
      <c r="AC18" s="1">
        <f t="shared" si="2"/>
        <v>700</v>
      </c>
      <c r="AD18" s="23">
        <f t="shared" si="3"/>
        <v>0.22580645161290322</v>
      </c>
      <c r="AE18" s="1"/>
      <c r="AF18" s="1">
        <f>_xlfn.XLOOKUP(C18,'[1]DISTRIBUTEUR (2025)'!$A:$A,'[1]DISTRIBUTEUR (2025)'!$AO:$AO)</f>
        <v>300</v>
      </c>
      <c r="AG18" s="1">
        <f>_xlfn.XLOOKUP(C18,'[1]DISTRIBUTEUR (2025)'!$A:$A,'[1]DISTRIBUTEUR (2025)'!$AP:$AP)</f>
        <v>3600</v>
      </c>
    </row>
    <row r="19" spans="1:33" ht="35" customHeight="1" x14ac:dyDescent="0.35">
      <c r="A19" s="34"/>
      <c r="B19" s="36"/>
      <c r="C19" s="20" t="s">
        <v>230</v>
      </c>
      <c r="D19" s="3" t="s">
        <v>231</v>
      </c>
      <c r="E19" s="20" t="s">
        <v>232</v>
      </c>
      <c r="F19" s="20" t="s">
        <v>234</v>
      </c>
      <c r="G19" s="20" t="s">
        <v>236</v>
      </c>
      <c r="H19" s="20"/>
      <c r="I19" s="20" t="s">
        <v>115</v>
      </c>
      <c r="K19" s="24"/>
      <c r="L19" s="24"/>
      <c r="M19" s="24"/>
      <c r="N19" s="24"/>
      <c r="P19" s="24"/>
      <c r="Q19" s="24"/>
      <c r="R19" s="24"/>
      <c r="S19" s="24"/>
      <c r="T19" s="22">
        <f>+_xlfn.XLOOKUP(C20,'[1]DISTRIBUTEUR (2025)'!$A:$A,'[1]DISTRIBUTEUR (2025)'!$R:$R)</f>
        <v>2751.7549005372457</v>
      </c>
      <c r="U19" s="1">
        <v>100</v>
      </c>
      <c r="V19" s="1"/>
      <c r="W19" s="22">
        <f t="shared" ref="W19" si="4">Z19-T19+U19-AA19+AB19-V19</f>
        <v>248.24509946275521</v>
      </c>
      <c r="X19" s="23">
        <f t="shared" ref="X19" si="5">W19/(T19+V19)</f>
        <v>9.0213375985734937E-2</v>
      </c>
      <c r="Y19" s="1"/>
      <c r="Z19" s="1">
        <f>_xlfn.XLOOKUP(C20,'[1]DETAILLANT SUD 2025'!$A:$A,'[1]DETAILLANT SUD 2025'!$R:$R)</f>
        <v>3000.0000000000009</v>
      </c>
      <c r="AA19" s="1">
        <v>100</v>
      </c>
      <c r="AB19" s="1"/>
      <c r="AC19" s="1">
        <f t="shared" ref="AC19" si="6">AG19-Z19+AA19</f>
        <v>699.99999999999909</v>
      </c>
      <c r="AD19" s="23">
        <f t="shared" ref="AD19" si="7">AC19/Z19</f>
        <v>0.23333333333333295</v>
      </c>
      <c r="AE19" s="1"/>
      <c r="AF19" s="1">
        <f>_xlfn.XLOOKUP(C20,'[1]DISTRIBUTEUR (2025)'!$A:$A,'[1]DISTRIBUTEUR (2025)'!$AO:$AO)</f>
        <v>300</v>
      </c>
      <c r="AG19" s="1">
        <f>_xlfn.XLOOKUP(C20,'[1]DISTRIBUTEUR (2025)'!$A:$A,'[1]DISTRIBUTEUR (2025)'!$AP:$AP)</f>
        <v>3600</v>
      </c>
    </row>
    <row r="20" spans="1:33" ht="35" customHeight="1" x14ac:dyDescent="0.35">
      <c r="A20" s="34"/>
      <c r="B20" s="36"/>
      <c r="C20" s="20" t="s">
        <v>201</v>
      </c>
      <c r="D20" s="3" t="s">
        <v>202</v>
      </c>
      <c r="E20" s="20" t="s">
        <v>229</v>
      </c>
      <c r="F20" s="20" t="s">
        <v>235</v>
      </c>
      <c r="G20" s="20" t="s">
        <v>236</v>
      </c>
      <c r="H20" s="20"/>
      <c r="I20" s="20" t="s">
        <v>115</v>
      </c>
      <c r="K20" s="24"/>
      <c r="L20" s="24"/>
      <c r="M20" s="24"/>
      <c r="N20" s="24"/>
      <c r="P20" s="24"/>
      <c r="Q20" s="24"/>
      <c r="R20" s="24"/>
      <c r="S20" s="24"/>
      <c r="T20" s="22">
        <f>+_xlfn.XLOOKUP(C20,'[1]DISTRIBUTEUR (2025)'!$A:$A,'[1]DISTRIBUTEUR (2025)'!$R:$R)</f>
        <v>2751.7549005372457</v>
      </c>
      <c r="U20" s="1">
        <v>60</v>
      </c>
      <c r="V20" s="1"/>
      <c r="W20" s="22">
        <f t="shared" si="0"/>
        <v>208.24509946275521</v>
      </c>
      <c r="X20" s="23">
        <f t="shared" si="1"/>
        <v>7.5677197639258481E-2</v>
      </c>
      <c r="Y20" s="1"/>
      <c r="Z20" s="1">
        <f>_xlfn.XLOOKUP(C20,'[1]DETAILLANT SUD 2025'!$A:$A,'[1]DETAILLANT SUD 2025'!$R:$R)</f>
        <v>3000.0000000000009</v>
      </c>
      <c r="AA20" s="1">
        <v>100</v>
      </c>
      <c r="AB20" s="1"/>
      <c r="AC20" s="1">
        <f t="shared" si="2"/>
        <v>699.99999999999909</v>
      </c>
      <c r="AD20" s="23">
        <f t="shared" si="3"/>
        <v>0.23333333333333295</v>
      </c>
      <c r="AE20" s="1"/>
      <c r="AF20" s="1">
        <f>_xlfn.XLOOKUP(C20,'[1]DISTRIBUTEUR (2025)'!$A:$A,'[1]DISTRIBUTEUR (2025)'!$AO:$AO)</f>
        <v>300</v>
      </c>
      <c r="AG20" s="1">
        <f>_xlfn.XLOOKUP(C20,'[1]DISTRIBUTEUR (2025)'!$A:$A,'[1]DISTRIBUTEUR (2025)'!$AP:$AP)</f>
        <v>3600</v>
      </c>
    </row>
    <row r="21" spans="1:33" ht="21" customHeight="1" x14ac:dyDescent="0.35">
      <c r="A21" s="34"/>
      <c r="T21" s="22"/>
      <c r="U21" s="1"/>
      <c r="V21" s="1"/>
      <c r="W21" s="22"/>
      <c r="X21" s="23"/>
      <c r="Y21" s="1"/>
      <c r="Z21" s="1"/>
      <c r="AA21" s="1"/>
      <c r="AB21" s="1"/>
      <c r="AC21" s="1"/>
      <c r="AD21" s="23"/>
      <c r="AE21" s="1"/>
      <c r="AF21" s="1"/>
      <c r="AG21" s="1"/>
    </row>
    <row r="22" spans="1:33" ht="30" customHeight="1" x14ac:dyDescent="0.35">
      <c r="A22" s="34"/>
      <c r="B22" s="36" t="s">
        <v>153</v>
      </c>
      <c r="C22" s="20" t="s">
        <v>221</v>
      </c>
      <c r="D22" s="3" t="s">
        <v>222</v>
      </c>
      <c r="E22" s="20" t="s">
        <v>233</v>
      </c>
      <c r="F22" s="20" t="s">
        <v>101</v>
      </c>
      <c r="G22" s="20" t="s">
        <v>237</v>
      </c>
      <c r="H22" s="20">
        <v>3600</v>
      </c>
      <c r="I22" s="20" t="s">
        <v>117</v>
      </c>
      <c r="K22" s="24"/>
      <c r="L22" s="24"/>
      <c r="M22" s="24"/>
      <c r="N22" s="24"/>
      <c r="P22" s="24"/>
      <c r="Q22" s="24"/>
      <c r="R22" s="24"/>
      <c r="S22" s="24"/>
      <c r="T22" s="22">
        <f>+_xlfn.XLOOKUP(C22,'[1]DISTRIBUTEUR (2025)'!$A:$A,'[1]DISTRIBUTEUR (2025)'!$R:$R)</f>
        <v>4211.1536227675342</v>
      </c>
      <c r="U22" s="1">
        <v>120</v>
      </c>
      <c r="V22" s="1"/>
      <c r="W22" s="22">
        <f t="shared" si="0"/>
        <v>608.84637723246578</v>
      </c>
      <c r="X22" s="23">
        <f t="shared" si="1"/>
        <v>0.14457947436083729</v>
      </c>
      <c r="Y22" s="1"/>
      <c r="Z22" s="1">
        <f>_xlfn.XLOOKUP(C22,'[1]DETAILLANT SUD 2025'!$A:$A,'[1]DETAILLANT SUD 2025'!$R:$R)</f>
        <v>4900</v>
      </c>
      <c r="AA22" s="1">
        <v>200</v>
      </c>
      <c r="AB22" s="1"/>
      <c r="AC22" s="1">
        <f t="shared" si="2"/>
        <v>1300</v>
      </c>
      <c r="AD22" s="23">
        <f t="shared" si="3"/>
        <v>0.26530612244897961</v>
      </c>
      <c r="AE22" s="1"/>
      <c r="AF22" s="1">
        <f>_xlfn.XLOOKUP(C22,'[1]DISTRIBUTEUR (2025)'!$A:$A,'[1]DISTRIBUTEUR (2025)'!$AO:$AO)</f>
        <v>500</v>
      </c>
      <c r="AG22" s="1">
        <f>_xlfn.XLOOKUP(C22,'[1]DISTRIBUTEUR (2025)'!$A:$A,'[1]DISTRIBUTEUR (2025)'!$AP:$AP)</f>
        <v>6000</v>
      </c>
    </row>
    <row r="23" spans="1:33" ht="30" customHeight="1" x14ac:dyDescent="0.35">
      <c r="A23" s="34"/>
      <c r="B23" s="36"/>
      <c r="C23" s="20" t="s">
        <v>191</v>
      </c>
      <c r="D23" s="3" t="s">
        <v>192</v>
      </c>
      <c r="E23" s="20" t="s">
        <v>232</v>
      </c>
      <c r="F23" s="20" t="s">
        <v>234</v>
      </c>
      <c r="G23" s="20" t="s">
        <v>236</v>
      </c>
      <c r="H23" s="20"/>
      <c r="I23" s="20" t="s">
        <v>115</v>
      </c>
      <c r="K23" s="24"/>
      <c r="L23" s="24"/>
      <c r="M23" s="24"/>
      <c r="N23" s="24"/>
      <c r="P23" s="24"/>
      <c r="Q23" s="24"/>
      <c r="R23" s="24"/>
      <c r="S23" s="24"/>
      <c r="T23" s="22">
        <f>+_xlfn.XLOOKUP(C23,'[1]DISTRIBUTEUR (2025)'!$A:$A,'[1]DISTRIBUTEUR (2025)'!$R:$R)</f>
        <v>3164.0046464353136</v>
      </c>
      <c r="U23" s="1">
        <v>100</v>
      </c>
      <c r="V23" s="1"/>
      <c r="W23" s="22">
        <f t="shared" si="0"/>
        <v>350.99535356468687</v>
      </c>
      <c r="X23" s="23">
        <f t="shared" si="1"/>
        <v>0.11093389321034386</v>
      </c>
      <c r="Y23" s="1"/>
      <c r="Z23" s="1">
        <f>_xlfn.XLOOKUP(C23,'[1]DETAILLANT SUD 2025'!$A:$A,'[1]DETAILLANT SUD 2025'!$R:$R)</f>
        <v>3515.0000000000005</v>
      </c>
      <c r="AA23" s="1">
        <v>100</v>
      </c>
      <c r="AB23" s="1"/>
      <c r="AC23" s="1">
        <f t="shared" si="2"/>
        <v>484.99999999999955</v>
      </c>
      <c r="AD23" s="23">
        <f t="shared" si="3"/>
        <v>0.13798008534850625</v>
      </c>
      <c r="AE23" s="1"/>
      <c r="AF23" s="1">
        <f>_xlfn.XLOOKUP(C23,'[1]DISTRIBUTEUR (2025)'!$A:$A,'[1]DISTRIBUTEUR (2025)'!$AO:$AO)</f>
        <v>650</v>
      </c>
      <c r="AG23" s="1">
        <f>_xlfn.XLOOKUP(C23,'[1]DISTRIBUTEUR (2025)'!$A:$A,'[1]DISTRIBUTEUR (2025)'!$AP:$AP)</f>
        <v>3900</v>
      </c>
    </row>
    <row r="24" spans="1:33" ht="30" customHeight="1" x14ac:dyDescent="0.35">
      <c r="A24" s="34"/>
      <c r="B24" s="36"/>
      <c r="C24" s="20" t="s">
        <v>209</v>
      </c>
      <c r="D24" s="3" t="s">
        <v>210</v>
      </c>
      <c r="E24" s="20" t="s">
        <v>229</v>
      </c>
      <c r="F24" s="20" t="s">
        <v>235</v>
      </c>
      <c r="G24" s="20" t="s">
        <v>236</v>
      </c>
      <c r="H24" s="20"/>
      <c r="I24" s="20" t="s">
        <v>115</v>
      </c>
      <c r="K24" s="24"/>
      <c r="L24" s="24"/>
      <c r="M24" s="24"/>
      <c r="N24" s="24"/>
      <c r="P24" s="24"/>
      <c r="Q24" s="24"/>
      <c r="R24" s="24"/>
      <c r="S24" s="24"/>
      <c r="T24" s="22">
        <f>+_xlfn.XLOOKUP(C24,'[1]DISTRIBUTEUR (2025)'!$A:$A,'[1]DISTRIBUTEUR (2025)'!$R:$R)</f>
        <v>3326.4027878611887</v>
      </c>
      <c r="U24" s="1">
        <v>60</v>
      </c>
      <c r="V24" s="1"/>
      <c r="W24" s="22">
        <f t="shared" si="0"/>
        <v>233.59721213881176</v>
      </c>
      <c r="X24" s="23">
        <f t="shared" si="1"/>
        <v>7.0225173268631771E-2</v>
      </c>
      <c r="Y24" s="1"/>
      <c r="Z24" s="1">
        <f>_xlfn.XLOOKUP(C24,'[1]DETAILLANT SUD 2025'!$A:$A,'[1]DETAILLANT SUD 2025'!$R:$R)</f>
        <v>3600.0000000000005</v>
      </c>
      <c r="AA24" s="1">
        <v>100</v>
      </c>
      <c r="AB24" s="1"/>
      <c r="AC24" s="1">
        <f t="shared" si="2"/>
        <v>699.99999999999955</v>
      </c>
      <c r="AD24" s="23">
        <f t="shared" si="3"/>
        <v>0.19444444444444428</v>
      </c>
      <c r="AE24" s="1"/>
      <c r="AF24" s="1">
        <f>_xlfn.XLOOKUP(C24,'[1]DISTRIBUTEUR (2025)'!$A:$A,'[1]DISTRIBUTEUR (2025)'!$AO:$AO)</f>
        <v>350</v>
      </c>
      <c r="AG24" s="1">
        <f>_xlfn.XLOOKUP(C24,'[1]DISTRIBUTEUR (2025)'!$A:$A,'[1]DISTRIBUTEUR (2025)'!$AP:$AP)</f>
        <v>4200</v>
      </c>
    </row>
    <row r="25" spans="1:33" ht="21" customHeight="1" x14ac:dyDescent="0.35">
      <c r="A25" s="34"/>
      <c r="T25" s="22"/>
      <c r="U25" s="1"/>
      <c r="V25" s="1"/>
      <c r="W25" s="22"/>
      <c r="X25" s="23"/>
      <c r="Y25" s="1"/>
      <c r="Z25" s="1"/>
      <c r="AA25" s="1"/>
      <c r="AB25" s="1"/>
      <c r="AC25" s="1"/>
      <c r="AD25" s="23"/>
      <c r="AE25" s="1"/>
      <c r="AF25" s="1"/>
      <c r="AG25" s="1"/>
    </row>
    <row r="26" spans="1:33" ht="30" customHeight="1" x14ac:dyDescent="0.35">
      <c r="A26" s="34"/>
      <c r="B26" s="27" t="s">
        <v>154</v>
      </c>
      <c r="C26" s="20" t="s">
        <v>175</v>
      </c>
      <c r="D26" s="3" t="s">
        <v>176</v>
      </c>
      <c r="E26" s="20" t="s">
        <v>233</v>
      </c>
      <c r="F26" s="20" t="s">
        <v>101</v>
      </c>
      <c r="G26" s="20" t="s">
        <v>237</v>
      </c>
      <c r="H26" s="20">
        <v>3600</v>
      </c>
      <c r="I26" s="20" t="s">
        <v>117</v>
      </c>
      <c r="K26" s="24"/>
      <c r="L26" s="24"/>
      <c r="M26" s="24"/>
      <c r="N26" s="24"/>
      <c r="P26" s="24"/>
      <c r="Q26" s="24"/>
      <c r="R26" s="24"/>
      <c r="S26" s="24"/>
      <c r="T26" s="22">
        <f>+_xlfn.XLOOKUP(C26,'[1]DISTRIBUTEUR (2025)'!$A:$A,'[1]DISTRIBUTEUR (2025)'!$R:$R)</f>
        <v>4211.1536227675342</v>
      </c>
      <c r="U26" s="1">
        <v>120</v>
      </c>
      <c r="V26" s="1"/>
      <c r="W26" s="22">
        <f t="shared" si="0"/>
        <v>608.84637723246578</v>
      </c>
      <c r="X26" s="23">
        <f t="shared" si="1"/>
        <v>0.14457947436083729</v>
      </c>
      <c r="Y26" s="1"/>
      <c r="Z26" s="1">
        <f>_xlfn.XLOOKUP(C26,'[1]DETAILLANT SUD 2025'!$A:$A,'[1]DETAILLANT SUD 2025'!$R:$R)</f>
        <v>4900</v>
      </c>
      <c r="AA26" s="1">
        <v>200</v>
      </c>
      <c r="AB26" s="1"/>
      <c r="AC26" s="1">
        <f t="shared" si="2"/>
        <v>1300</v>
      </c>
      <c r="AD26" s="23">
        <f t="shared" si="3"/>
        <v>0.26530612244897961</v>
      </c>
      <c r="AE26" s="1"/>
      <c r="AF26" s="1">
        <f>_xlfn.XLOOKUP(C26,'[1]DISTRIBUTEUR (2025)'!$A:$A,'[1]DISTRIBUTEUR (2025)'!$AO:$AO)</f>
        <v>500</v>
      </c>
      <c r="AG26" s="1">
        <f>_xlfn.XLOOKUP(C26,'[1]DISTRIBUTEUR (2025)'!$A:$A,'[1]DISTRIBUTEUR (2025)'!$AP:$AP)</f>
        <v>6000</v>
      </c>
    </row>
    <row r="27" spans="1:33" ht="30" customHeight="1" x14ac:dyDescent="0.35">
      <c r="A27" s="34"/>
      <c r="B27" s="27"/>
      <c r="C27" s="20" t="s">
        <v>193</v>
      </c>
      <c r="D27" s="3" t="s">
        <v>194</v>
      </c>
      <c r="E27" s="20" t="s">
        <v>232</v>
      </c>
      <c r="F27" s="20" t="s">
        <v>234</v>
      </c>
      <c r="G27" s="20" t="s">
        <v>236</v>
      </c>
      <c r="H27" s="20"/>
      <c r="I27" s="20" t="s">
        <v>115</v>
      </c>
      <c r="K27" s="24"/>
      <c r="L27" s="24"/>
      <c r="M27" s="24"/>
      <c r="N27" s="24"/>
      <c r="P27" s="24"/>
      <c r="Q27" s="24"/>
      <c r="R27" s="24"/>
      <c r="S27" s="24"/>
      <c r="T27" s="22">
        <f>T31</f>
        <v>3765.8736750399321</v>
      </c>
      <c r="U27" s="1">
        <v>100</v>
      </c>
      <c r="V27" s="1"/>
      <c r="W27" s="22">
        <f t="shared" si="0"/>
        <v>349.12632496006881</v>
      </c>
      <c r="X27" s="23">
        <f t="shared" si="1"/>
        <v>9.2707922539745524E-2</v>
      </c>
      <c r="Y27" s="1"/>
      <c r="Z27" s="1">
        <f>_xlfn.XLOOKUP(C27,'[1]DETAILLANT SUD 2025'!$A:$A,'[1]DETAILLANT SUD 2025'!$R:$R)</f>
        <v>4115.0000000000009</v>
      </c>
      <c r="AA27" s="1">
        <v>100</v>
      </c>
      <c r="AB27" s="1"/>
      <c r="AC27" s="1">
        <f>AG27-Z27+AA27</f>
        <v>5584.9999999999991</v>
      </c>
      <c r="AD27" s="23">
        <f t="shared" si="3"/>
        <v>1.3572296476306192</v>
      </c>
      <c r="AE27" s="1"/>
      <c r="AF27" s="1">
        <v>400</v>
      </c>
      <c r="AG27" s="1">
        <v>9600</v>
      </c>
    </row>
    <row r="28" spans="1:33" ht="30" customHeight="1" x14ac:dyDescent="0.35">
      <c r="A28" s="34"/>
      <c r="B28" s="27"/>
      <c r="C28" s="20" t="s">
        <v>211</v>
      </c>
      <c r="D28" s="3" t="s">
        <v>212</v>
      </c>
      <c r="E28" s="20" t="s">
        <v>229</v>
      </c>
      <c r="F28" s="20" t="s">
        <v>235</v>
      </c>
      <c r="G28" s="20" t="s">
        <v>236</v>
      </c>
      <c r="H28" s="20"/>
      <c r="I28" s="20" t="s">
        <v>115</v>
      </c>
      <c r="K28" s="24"/>
      <c r="L28" s="24"/>
      <c r="M28" s="24"/>
      <c r="N28" s="24"/>
      <c r="P28" s="24"/>
      <c r="Q28" s="24"/>
      <c r="R28" s="24"/>
      <c r="S28" s="24"/>
      <c r="T28" s="22">
        <f>+_xlfn.XLOOKUP(C28,'[1]DISTRIBUTEUR (2025)'!$A:$A,'[1]DISTRIBUTEUR (2025)'!$R:$R)</f>
        <v>3901.2961751851321</v>
      </c>
      <c r="U28" s="1">
        <v>60</v>
      </c>
      <c r="V28" s="1"/>
      <c r="W28" s="22">
        <f t="shared" si="0"/>
        <v>258.70382481486786</v>
      </c>
      <c r="X28" s="23">
        <f t="shared" si="1"/>
        <v>6.6312274997319662E-2</v>
      </c>
      <c r="Y28" s="1"/>
      <c r="Z28" s="1">
        <f>_xlfn.XLOOKUP(C28,'[1]DETAILLANT SUD 2025'!$A:$A,'[1]DETAILLANT SUD 2025'!$R:$R)</f>
        <v>4200</v>
      </c>
      <c r="AA28" s="1">
        <v>100</v>
      </c>
      <c r="AB28" s="1"/>
      <c r="AC28" s="1">
        <f t="shared" si="2"/>
        <v>700</v>
      </c>
      <c r="AD28" s="23">
        <f t="shared" si="3"/>
        <v>0.16666666666666666</v>
      </c>
      <c r="AE28" s="1"/>
      <c r="AF28" s="1">
        <f>_xlfn.XLOOKUP(C28,'[1]DISTRIBUTEUR (2025)'!$A:$A,'[1]DISTRIBUTEUR (2025)'!$AO:$AO)</f>
        <v>400</v>
      </c>
      <c r="AG28" s="1">
        <f>_xlfn.XLOOKUP(C28,'[1]DISTRIBUTEUR (2025)'!$A:$A,'[1]DISTRIBUTEUR (2025)'!$AP:$AP)</f>
        <v>4800</v>
      </c>
    </row>
    <row r="29" spans="1:33" ht="21" customHeight="1" x14ac:dyDescent="0.35">
      <c r="A29" s="34"/>
      <c r="T29" s="22"/>
      <c r="U29" s="1"/>
      <c r="V29" s="1"/>
      <c r="W29" s="22"/>
      <c r="X29" s="23"/>
      <c r="Y29" s="1"/>
      <c r="Z29" s="1"/>
      <c r="AA29" s="1"/>
      <c r="AB29" s="1"/>
      <c r="AC29" s="1"/>
      <c r="AD29" s="23"/>
      <c r="AE29" s="1"/>
      <c r="AF29" s="1"/>
      <c r="AG29" s="1"/>
    </row>
    <row r="30" spans="1:33" ht="30" customHeight="1" x14ac:dyDescent="0.35">
      <c r="A30" s="34"/>
      <c r="B30" s="27" t="s">
        <v>155</v>
      </c>
      <c r="C30" s="20" t="s">
        <v>223</v>
      </c>
      <c r="D30" s="3" t="s">
        <v>224</v>
      </c>
      <c r="E30" s="20" t="s">
        <v>233</v>
      </c>
      <c r="F30" s="20" t="s">
        <v>101</v>
      </c>
      <c r="G30" s="20" t="s">
        <v>237</v>
      </c>
      <c r="H30" s="20">
        <v>3600</v>
      </c>
      <c r="I30" s="20" t="s">
        <v>117</v>
      </c>
      <c r="K30" s="24"/>
      <c r="L30" s="24"/>
      <c r="M30" s="24"/>
      <c r="N30" s="24"/>
      <c r="P30" s="24"/>
      <c r="Q30" s="24"/>
      <c r="R30" s="24"/>
      <c r="S30" s="24"/>
      <c r="T30" s="22">
        <f>+_xlfn.XLOOKUP(C30,'[1]DISTRIBUTEUR (2025)'!$A:$A,'[1]DISTRIBUTEUR (2025)'!$R:$R)</f>
        <v>4211.1536227675342</v>
      </c>
      <c r="U30" s="1">
        <v>120</v>
      </c>
      <c r="V30" s="1"/>
      <c r="W30" s="22">
        <f t="shared" si="0"/>
        <v>608.84637723246578</v>
      </c>
      <c r="X30" s="23">
        <f t="shared" si="1"/>
        <v>0.14457947436083729</v>
      </c>
      <c r="Y30" s="1"/>
      <c r="Z30" s="1">
        <f>_xlfn.XLOOKUP(C30,'[1]DETAILLANT SUD 2025'!$A:$A,'[1]DETAILLANT SUD 2025'!$R:$R)</f>
        <v>4900</v>
      </c>
      <c r="AA30" s="1">
        <v>200</v>
      </c>
      <c r="AB30" s="1"/>
      <c r="AC30" s="1">
        <f t="shared" si="2"/>
        <v>1300</v>
      </c>
      <c r="AD30" s="23">
        <f t="shared" si="3"/>
        <v>0.26530612244897961</v>
      </c>
      <c r="AE30" s="1"/>
      <c r="AF30" s="1">
        <f>_xlfn.XLOOKUP(C30,'[1]DISTRIBUTEUR (2025)'!$A:$A,'[1]DISTRIBUTEUR (2025)'!$AO:$AO)</f>
        <v>500</v>
      </c>
      <c r="AG30" s="1">
        <f>_xlfn.XLOOKUP(C30,'[1]DISTRIBUTEUR (2025)'!$A:$A,'[1]DISTRIBUTEUR (2025)'!$AP:$AP)</f>
        <v>6000</v>
      </c>
    </row>
    <row r="31" spans="1:33" ht="30" customHeight="1" x14ac:dyDescent="0.35">
      <c r="A31" s="34"/>
      <c r="B31" s="27"/>
      <c r="C31" s="20" t="s">
        <v>195</v>
      </c>
      <c r="D31" s="3" t="s">
        <v>196</v>
      </c>
      <c r="E31" s="20" t="s">
        <v>232</v>
      </c>
      <c r="F31" s="20" t="s">
        <v>234</v>
      </c>
      <c r="G31" s="20" t="s">
        <v>236</v>
      </c>
      <c r="H31" s="20"/>
      <c r="I31" s="20" t="s">
        <v>115</v>
      </c>
      <c r="K31" s="24"/>
      <c r="L31" s="24"/>
      <c r="M31" s="24"/>
      <c r="N31" s="24"/>
      <c r="P31" s="24"/>
      <c r="Q31" s="24"/>
      <c r="R31" s="24"/>
      <c r="S31" s="24"/>
      <c r="T31" s="22">
        <f>+_xlfn.XLOOKUP(C31,'[1]DISTRIBUTEUR (2025)'!$A:$A,'[1]DISTRIBUTEUR (2025)'!$R:$R)</f>
        <v>3765.8736750399321</v>
      </c>
      <c r="U31" s="1">
        <v>100</v>
      </c>
      <c r="V31" s="1"/>
      <c r="W31" s="22">
        <f t="shared" si="0"/>
        <v>314.1263249600679</v>
      </c>
      <c r="X31" s="23">
        <f t="shared" si="1"/>
        <v>8.3413930488981949E-2</v>
      </c>
      <c r="Y31" s="1"/>
      <c r="Z31" s="1">
        <f>_xlfn.XLOOKUP(C31,'[1]DETAILLANT SUD 2025'!$A:$A,'[1]DETAILLANT SUD 2025'!$R:$R)</f>
        <v>4080</v>
      </c>
      <c r="AA31" s="1">
        <v>100</v>
      </c>
      <c r="AB31" s="1"/>
      <c r="AC31" s="1">
        <f t="shared" si="2"/>
        <v>520</v>
      </c>
      <c r="AD31" s="23">
        <f t="shared" si="3"/>
        <v>0.12745098039215685</v>
      </c>
      <c r="AE31" s="1"/>
      <c r="AF31" s="1">
        <f>_xlfn.XLOOKUP(C31,'[1]DISTRIBUTEUR (2025)'!$A:$A,'[1]DISTRIBUTEUR (2025)'!$AO:$AO)</f>
        <v>750</v>
      </c>
      <c r="AG31" s="1">
        <f>_xlfn.XLOOKUP(C31,'[1]DISTRIBUTEUR (2025)'!$A:$A,'[1]DISTRIBUTEUR (2025)'!$AP:$AP)</f>
        <v>4500</v>
      </c>
    </row>
    <row r="32" spans="1:33" ht="30" customHeight="1" x14ac:dyDescent="0.35">
      <c r="A32" s="34"/>
      <c r="B32" s="27"/>
      <c r="C32" s="20" t="s">
        <v>213</v>
      </c>
      <c r="D32" s="3" t="s">
        <v>214</v>
      </c>
      <c r="E32" s="20" t="s">
        <v>229</v>
      </c>
      <c r="F32" s="20" t="s">
        <v>235</v>
      </c>
      <c r="G32" s="20" t="s">
        <v>236</v>
      </c>
      <c r="H32" s="20"/>
      <c r="I32" s="20" t="s">
        <v>115</v>
      </c>
      <c r="K32" s="24"/>
      <c r="L32" s="24"/>
      <c r="M32" s="24"/>
      <c r="N32" s="24"/>
      <c r="P32" s="24"/>
      <c r="Q32" s="24"/>
      <c r="R32" s="24"/>
      <c r="S32" s="24"/>
      <c r="T32" s="22">
        <f>+_xlfn.XLOOKUP(C32,'[1]DISTRIBUTEUR (2025)'!$A:$A,'[1]DISTRIBUTEUR (2025)'!$R:$R)</f>
        <v>3901.0506751851321</v>
      </c>
      <c r="U32" s="1">
        <v>60</v>
      </c>
      <c r="V32" s="1"/>
      <c r="W32" s="22">
        <f t="shared" si="0"/>
        <v>258.94932481486785</v>
      </c>
      <c r="X32" s="23">
        <f t="shared" si="1"/>
        <v>6.6379379909639061E-2</v>
      </c>
      <c r="Y32" s="1"/>
      <c r="Z32" s="1">
        <f>_xlfn.XLOOKUP(C32,'[1]DETAILLANT SUD 2025'!$A:$A,'[1]DETAILLANT SUD 2025'!$R:$R)</f>
        <v>4200</v>
      </c>
      <c r="AA32" s="1">
        <v>100</v>
      </c>
      <c r="AB32" s="1"/>
      <c r="AC32" s="1">
        <f t="shared" si="2"/>
        <v>700</v>
      </c>
      <c r="AD32" s="23">
        <f t="shared" si="3"/>
        <v>0.16666666666666666</v>
      </c>
      <c r="AE32" s="1"/>
      <c r="AF32" s="1">
        <f>_xlfn.XLOOKUP(C32,'[1]DISTRIBUTEUR (2025)'!$A:$A,'[1]DISTRIBUTEUR (2025)'!$AO:$AO)</f>
        <v>400</v>
      </c>
      <c r="AG32" s="1">
        <f>_xlfn.XLOOKUP(C32,'[1]DISTRIBUTEUR (2025)'!$A:$A,'[1]DISTRIBUTEUR (2025)'!$AP:$AP)</f>
        <v>4800</v>
      </c>
    </row>
    <row r="33" spans="1:33" ht="21" customHeight="1" x14ac:dyDescent="0.35">
      <c r="A33" s="34"/>
      <c r="T33" s="22"/>
      <c r="U33" s="1"/>
      <c r="V33" s="1"/>
      <c r="W33" s="22"/>
      <c r="X33" s="23"/>
      <c r="Y33" s="1"/>
      <c r="Z33" s="1"/>
      <c r="AA33" s="1"/>
      <c r="AB33" s="1"/>
      <c r="AC33" s="1"/>
      <c r="AD33" s="23"/>
      <c r="AE33" s="1"/>
      <c r="AF33" s="1"/>
      <c r="AG33" s="1"/>
    </row>
    <row r="34" spans="1:33" ht="30" customHeight="1" x14ac:dyDescent="0.35">
      <c r="A34" s="34"/>
      <c r="B34" s="27" t="s">
        <v>156</v>
      </c>
      <c r="C34" s="20" t="s">
        <v>171</v>
      </c>
      <c r="D34" s="3" t="s">
        <v>172</v>
      </c>
      <c r="E34" s="20" t="s">
        <v>99</v>
      </c>
      <c r="F34" s="20" t="s">
        <v>101</v>
      </c>
      <c r="G34" s="20" t="s">
        <v>146</v>
      </c>
      <c r="H34" s="20">
        <v>3600</v>
      </c>
      <c r="I34" s="20" t="s">
        <v>117</v>
      </c>
      <c r="K34" s="24"/>
      <c r="L34" s="24"/>
      <c r="M34" s="24"/>
      <c r="N34" s="24"/>
      <c r="P34" s="24"/>
      <c r="Q34" s="24"/>
      <c r="R34" s="24"/>
      <c r="S34" s="24"/>
      <c r="T34" s="22">
        <f>+_xlfn.XLOOKUP(C34,'[1]DISTRIBUTEUR (2025)'!$A:$A,'[1]DISTRIBUTEUR (2025)'!$R:$R)</f>
        <v>2530.4842387659301</v>
      </c>
      <c r="U34" s="1">
        <v>120</v>
      </c>
      <c r="V34" s="1"/>
      <c r="W34" s="22">
        <f t="shared" si="0"/>
        <v>489.51576123406994</v>
      </c>
      <c r="X34" s="23">
        <f t="shared" si="1"/>
        <v>0.19344746500883073</v>
      </c>
      <c r="Y34" s="1"/>
      <c r="Z34" s="1">
        <f>_xlfn.XLOOKUP(C34,'[1]DETAILLANT SUD 2025'!$A:$A,'[1]DETAILLANT SUD 2025'!$R:$R)</f>
        <v>3100</v>
      </c>
      <c r="AA34" s="1">
        <v>200</v>
      </c>
      <c r="AB34" s="1"/>
      <c r="AC34" s="1">
        <f t="shared" si="2"/>
        <v>700</v>
      </c>
      <c r="AD34" s="23">
        <f t="shared" si="3"/>
        <v>0.22580645161290322</v>
      </c>
      <c r="AE34" s="1"/>
      <c r="AF34" s="1">
        <f>_xlfn.XLOOKUP(C34,'[1]DISTRIBUTEUR (2025)'!$A:$A,'[1]DISTRIBUTEUR (2025)'!$AO:$AO)</f>
        <v>300</v>
      </c>
      <c r="AG34" s="1">
        <f>_xlfn.XLOOKUP(C34,'[1]DISTRIBUTEUR (2025)'!$A:$A,'[1]DISTRIBUTEUR (2025)'!$AP:$AP)</f>
        <v>3600</v>
      </c>
    </row>
    <row r="35" spans="1:33" ht="30" customHeight="1" x14ac:dyDescent="0.35">
      <c r="A35" s="34"/>
      <c r="B35" s="27"/>
      <c r="C35" s="20" t="s">
        <v>187</v>
      </c>
      <c r="D35" s="3" t="s">
        <v>188</v>
      </c>
      <c r="E35" s="20" t="s">
        <v>232</v>
      </c>
      <c r="F35" s="20" t="s">
        <v>234</v>
      </c>
      <c r="G35" s="20" t="s">
        <v>236</v>
      </c>
      <c r="H35" s="20"/>
      <c r="I35" s="20" t="s">
        <v>115</v>
      </c>
      <c r="K35" s="24"/>
      <c r="L35" s="24"/>
      <c r="M35" s="24"/>
      <c r="N35" s="24"/>
      <c r="P35" s="24"/>
      <c r="Q35" s="24"/>
      <c r="R35" s="24"/>
      <c r="S35" s="24"/>
      <c r="T35" s="22">
        <f>+_xlfn.XLOOKUP(C35,'[1]DISTRIBUTEUR (2025)'!$A:$A,'[1]DISTRIBUTEUR (2025)'!$R:$R)</f>
        <v>2876.6807027733425</v>
      </c>
      <c r="U35" s="1">
        <v>100</v>
      </c>
      <c r="V35" s="1"/>
      <c r="W35" s="22">
        <f t="shared" si="0"/>
        <v>338.31929722665836</v>
      </c>
      <c r="X35" s="23">
        <f t="shared" si="1"/>
        <v>0.11760752484642888</v>
      </c>
      <c r="Y35" s="1"/>
      <c r="Z35" s="1">
        <f>_xlfn.XLOOKUP(C35,'[1]DETAILLANT SUD 2025'!$A:$A,'[1]DETAILLANT SUD 2025'!$R:$R)</f>
        <v>3215.0000000000009</v>
      </c>
      <c r="AA35" s="1">
        <v>100</v>
      </c>
      <c r="AB35" s="1"/>
      <c r="AC35" s="1">
        <f t="shared" si="2"/>
        <v>484.99999999999909</v>
      </c>
      <c r="AD35" s="23">
        <f t="shared" si="3"/>
        <v>0.1508553654743387</v>
      </c>
      <c r="AE35" s="1"/>
      <c r="AF35" s="1">
        <f>_xlfn.XLOOKUP(C35,'[1]DISTRIBUTEUR (2025)'!$A:$A,'[1]DISTRIBUTEUR (2025)'!$AO:$AO)</f>
        <v>600</v>
      </c>
      <c r="AG35" s="1">
        <f>_xlfn.XLOOKUP(C35,'[1]DISTRIBUTEUR (2025)'!$A:$A,'[1]DISTRIBUTEUR (2025)'!$AP:$AP)</f>
        <v>3600</v>
      </c>
    </row>
    <row r="36" spans="1:33" ht="30" customHeight="1" x14ac:dyDescent="0.35">
      <c r="A36" s="34"/>
      <c r="B36" s="27"/>
      <c r="C36" s="20" t="s">
        <v>205</v>
      </c>
      <c r="D36" s="3" t="s">
        <v>206</v>
      </c>
      <c r="E36" s="20" t="s">
        <v>229</v>
      </c>
      <c r="F36" s="20" t="s">
        <v>235</v>
      </c>
      <c r="G36" s="20" t="s">
        <v>236</v>
      </c>
      <c r="H36" s="20"/>
      <c r="I36" s="20" t="s">
        <v>115</v>
      </c>
      <c r="K36" s="24"/>
      <c r="L36" s="24"/>
      <c r="M36" s="24"/>
      <c r="N36" s="24"/>
      <c r="P36" s="24"/>
      <c r="Q36" s="24"/>
      <c r="R36" s="24"/>
      <c r="S36" s="24"/>
      <c r="T36" s="22">
        <f>+_xlfn.XLOOKUP(C36,'[1]DISTRIBUTEUR (2025)'!$A:$A,'[1]DISTRIBUTEUR (2025)'!$R:$R)</f>
        <v>2751.7549005372457</v>
      </c>
      <c r="U36" s="1">
        <v>60</v>
      </c>
      <c r="V36" s="1"/>
      <c r="W36" s="22">
        <f t="shared" si="0"/>
        <v>208.24509946275521</v>
      </c>
      <c r="X36" s="23">
        <f t="shared" si="1"/>
        <v>7.5677197639258481E-2</v>
      </c>
      <c r="Y36" s="1"/>
      <c r="Z36" s="1">
        <f>_xlfn.XLOOKUP(C36,'[1]DETAILLANT SUD 2025'!$A:$A,'[1]DETAILLANT SUD 2025'!$R:$R)</f>
        <v>3000.0000000000009</v>
      </c>
      <c r="AA36" s="1">
        <v>100</v>
      </c>
      <c r="AB36" s="1"/>
      <c r="AC36" s="1">
        <f t="shared" si="2"/>
        <v>699.99999999999909</v>
      </c>
      <c r="AD36" s="23">
        <f t="shared" si="3"/>
        <v>0.23333333333333295</v>
      </c>
      <c r="AE36" s="1"/>
      <c r="AF36" s="1">
        <f>_xlfn.XLOOKUP(C36,'[1]DISTRIBUTEUR (2025)'!$A:$A,'[1]DISTRIBUTEUR (2025)'!$AO:$AO)</f>
        <v>300</v>
      </c>
      <c r="AG36" s="1">
        <f>_xlfn.XLOOKUP(C36,'[1]DISTRIBUTEUR (2025)'!$A:$A,'[1]DISTRIBUTEUR (2025)'!$AP:$AP)</f>
        <v>3600</v>
      </c>
    </row>
    <row r="37" spans="1:33" ht="21" customHeight="1" x14ac:dyDescent="0.35">
      <c r="A37" s="34"/>
      <c r="T37" s="22"/>
      <c r="U37" s="1"/>
      <c r="V37" s="1"/>
      <c r="W37" s="22"/>
      <c r="X37" s="23"/>
      <c r="Y37" s="1"/>
      <c r="Z37" s="1"/>
      <c r="AA37" s="1"/>
      <c r="AB37" s="1"/>
      <c r="AC37" s="1"/>
      <c r="AD37" s="23"/>
      <c r="AE37" s="1"/>
      <c r="AF37" s="1"/>
      <c r="AG37" s="1"/>
    </row>
    <row r="38" spans="1:33" ht="35" customHeight="1" x14ac:dyDescent="0.35">
      <c r="A38" s="34"/>
      <c r="B38" s="36" t="s">
        <v>157</v>
      </c>
      <c r="C38" s="20" t="s">
        <v>173</v>
      </c>
      <c r="D38" s="3" t="s">
        <v>174</v>
      </c>
      <c r="E38" s="20" t="s">
        <v>99</v>
      </c>
      <c r="F38" s="20" t="s">
        <v>101</v>
      </c>
      <c r="G38" s="20" t="s">
        <v>146</v>
      </c>
      <c r="H38" s="20">
        <v>3600</v>
      </c>
      <c r="I38" s="20" t="s">
        <v>117</v>
      </c>
      <c r="K38" s="24"/>
      <c r="L38" s="24"/>
      <c r="M38" s="24"/>
      <c r="N38" s="24"/>
      <c r="P38" s="24"/>
      <c r="Q38" s="24"/>
      <c r="R38" s="24"/>
      <c r="S38" s="24"/>
      <c r="T38" s="22">
        <f>+_xlfn.XLOOKUP(C38,'[1]DISTRIBUTEUR (2025)'!$A:$A,'[1]DISTRIBUTEUR (2025)'!$R:$R)</f>
        <v>2530.4842387659301</v>
      </c>
      <c r="U38" s="1">
        <v>120</v>
      </c>
      <c r="V38" s="1"/>
      <c r="W38" s="22">
        <f t="shared" si="0"/>
        <v>489.51576123406994</v>
      </c>
      <c r="X38" s="23">
        <f t="shared" si="1"/>
        <v>0.19344746500883073</v>
      </c>
      <c r="Y38" s="1"/>
      <c r="Z38" s="1">
        <f>_xlfn.XLOOKUP(C38,'[1]DETAILLANT SUD 2025'!$A:$A,'[1]DETAILLANT SUD 2025'!$R:$R)</f>
        <v>3100</v>
      </c>
      <c r="AA38" s="1">
        <v>200</v>
      </c>
      <c r="AB38" s="1"/>
      <c r="AC38" s="1">
        <f t="shared" si="2"/>
        <v>700</v>
      </c>
      <c r="AD38" s="23">
        <f t="shared" si="3"/>
        <v>0.22580645161290322</v>
      </c>
      <c r="AE38" s="1"/>
      <c r="AF38" s="1">
        <f>_xlfn.XLOOKUP(C38,'[1]DISTRIBUTEUR (2025)'!$A:$A,'[1]DISTRIBUTEUR (2025)'!$AO:$AO)</f>
        <v>300</v>
      </c>
      <c r="AG38" s="1">
        <f>_xlfn.XLOOKUP(C38,'[1]DISTRIBUTEUR (2025)'!$A:$A,'[1]DISTRIBUTEUR (2025)'!$AP:$AP)</f>
        <v>3600</v>
      </c>
    </row>
    <row r="39" spans="1:33" ht="35" customHeight="1" x14ac:dyDescent="0.35">
      <c r="A39" s="34"/>
      <c r="B39" s="36"/>
      <c r="C39" s="20" t="s">
        <v>189</v>
      </c>
      <c r="D39" s="3" t="s">
        <v>190</v>
      </c>
      <c r="E39" s="20" t="s">
        <v>232</v>
      </c>
      <c r="F39" s="20" t="s">
        <v>234</v>
      </c>
      <c r="G39" s="20" t="s">
        <v>236</v>
      </c>
      <c r="H39" s="20"/>
      <c r="I39" s="20" t="s">
        <v>115</v>
      </c>
      <c r="K39" s="24"/>
      <c r="L39" s="24"/>
      <c r="M39" s="24"/>
      <c r="N39" s="24"/>
      <c r="P39" s="24"/>
      <c r="Q39" s="24"/>
      <c r="R39" s="24"/>
      <c r="S39" s="24"/>
      <c r="T39" s="22">
        <f>+_xlfn.XLOOKUP(C39,'[1]DISTRIBUTEUR (2025)'!$A:$A,'[1]DISTRIBUTEUR (2025)'!$R:$R)</f>
        <v>2876.6807027733425</v>
      </c>
      <c r="U39" s="1">
        <v>100</v>
      </c>
      <c r="V39" s="1"/>
      <c r="W39" s="22">
        <f t="shared" ref="W39" si="8">Z39-T39+U39-AA39+AB39-V39</f>
        <v>338.31929722665836</v>
      </c>
      <c r="X39" s="23">
        <f t="shared" ref="X39" si="9">W39/(T39+V39)</f>
        <v>0.11760752484642888</v>
      </c>
      <c r="Y39" s="1"/>
      <c r="Z39" s="1">
        <f>_xlfn.XLOOKUP(C39,'[1]DETAILLANT SUD 2025'!$A:$A,'[1]DETAILLANT SUD 2025'!$R:$R)</f>
        <v>3215.0000000000009</v>
      </c>
      <c r="AA39" s="1">
        <v>100</v>
      </c>
      <c r="AB39" s="1"/>
      <c r="AC39" s="1">
        <f t="shared" ref="AC39" si="10">AG39-Z39+AA39</f>
        <v>484.99999999999909</v>
      </c>
      <c r="AD39" s="23">
        <f t="shared" ref="AD39" si="11">AC39/Z39</f>
        <v>0.1508553654743387</v>
      </c>
      <c r="AE39" s="1"/>
      <c r="AF39" s="1">
        <f>_xlfn.XLOOKUP(C39,'[1]DISTRIBUTEUR (2025)'!$A:$A,'[1]DISTRIBUTEUR (2025)'!$AO:$AO)</f>
        <v>600</v>
      </c>
      <c r="AG39" s="1">
        <f>_xlfn.XLOOKUP(C39,'[1]DISTRIBUTEUR (2025)'!$A:$A,'[1]DISTRIBUTEUR (2025)'!$AP:$AP)</f>
        <v>3600</v>
      </c>
    </row>
    <row r="40" spans="1:33" ht="35" customHeight="1" x14ac:dyDescent="0.35">
      <c r="A40" s="34"/>
      <c r="B40" s="36"/>
      <c r="C40" s="20" t="s">
        <v>207</v>
      </c>
      <c r="D40" s="3" t="s">
        <v>208</v>
      </c>
      <c r="E40" s="20" t="s">
        <v>229</v>
      </c>
      <c r="F40" s="20" t="s">
        <v>235</v>
      </c>
      <c r="G40" s="20" t="s">
        <v>236</v>
      </c>
      <c r="H40" s="20"/>
      <c r="I40" s="20" t="s">
        <v>115</v>
      </c>
      <c r="K40" s="24"/>
      <c r="L40" s="24"/>
      <c r="M40" s="24"/>
      <c r="N40" s="24"/>
      <c r="P40" s="24"/>
      <c r="Q40" s="24"/>
      <c r="R40" s="24"/>
      <c r="S40" s="24"/>
      <c r="T40" s="22">
        <f>+_xlfn.XLOOKUP(C40,'[1]DISTRIBUTEUR (2025)'!$A:$A,'[1]DISTRIBUTEUR (2025)'!$R:$R)</f>
        <v>3239.6824659295994</v>
      </c>
      <c r="U40" s="1">
        <v>60</v>
      </c>
      <c r="V40" s="1"/>
      <c r="W40" s="22">
        <f t="shared" si="0"/>
        <v>220.31753407040196</v>
      </c>
      <c r="X40" s="23">
        <f t="shared" si="1"/>
        <v>6.8005903784519109E-2</v>
      </c>
      <c r="Y40" s="1"/>
      <c r="Z40" s="1">
        <f>_xlfn.XLOOKUP(C40,'[1]DETAILLANT SUD 2025'!$A:$A,'[1]DETAILLANT SUD 2025'!$R:$R)</f>
        <v>3500.0000000000014</v>
      </c>
      <c r="AA40" s="1">
        <v>100</v>
      </c>
      <c r="AB40" s="1"/>
      <c r="AC40" s="1">
        <f t="shared" si="2"/>
        <v>199.99999999999864</v>
      </c>
      <c r="AD40" s="23">
        <f t="shared" si="3"/>
        <v>5.7142857142856732E-2</v>
      </c>
      <c r="AE40" s="1"/>
      <c r="AF40" s="1">
        <f>_xlfn.XLOOKUP(C40,'[1]DISTRIBUTEUR (2025)'!$A:$A,'[1]DISTRIBUTEUR (2025)'!$AO:$AO)</f>
        <v>300</v>
      </c>
      <c r="AG40" s="1">
        <f>_xlfn.XLOOKUP(C40,'[1]DISTRIBUTEUR (2025)'!$A:$A,'[1]DISTRIBUTEUR (2025)'!$AP:$AP)</f>
        <v>3600</v>
      </c>
    </row>
    <row r="41" spans="1:33" ht="21" customHeight="1" x14ac:dyDescent="0.35">
      <c r="A41" s="34"/>
      <c r="T41" s="22"/>
      <c r="U41" s="1"/>
      <c r="V41" s="1"/>
      <c r="W41" s="22"/>
      <c r="X41" s="23"/>
      <c r="Y41" s="1"/>
      <c r="Z41" s="1"/>
      <c r="AA41" s="1"/>
      <c r="AB41" s="1"/>
      <c r="AC41" s="1"/>
      <c r="AD41" s="23"/>
      <c r="AE41" s="1"/>
      <c r="AF41" s="1"/>
      <c r="AG41" s="1"/>
    </row>
    <row r="42" spans="1:33" ht="46" customHeight="1" x14ac:dyDescent="0.35">
      <c r="A42" s="34"/>
      <c r="B42" s="36" t="s">
        <v>158</v>
      </c>
      <c r="C42" s="20" t="s">
        <v>219</v>
      </c>
      <c r="D42" s="3" t="s">
        <v>220</v>
      </c>
      <c r="E42" s="20" t="s">
        <v>233</v>
      </c>
      <c r="F42" s="20" t="s">
        <v>101</v>
      </c>
      <c r="G42" s="20" t="s">
        <v>237</v>
      </c>
      <c r="H42" s="20">
        <v>3600</v>
      </c>
      <c r="I42" s="20" t="s">
        <v>117</v>
      </c>
      <c r="K42" s="24"/>
      <c r="L42" s="24"/>
      <c r="M42" s="24"/>
      <c r="N42" s="24"/>
      <c r="P42" s="24"/>
      <c r="Q42" s="24"/>
      <c r="R42" s="24"/>
      <c r="T42" s="22">
        <f>+_xlfn.XLOOKUP(C42,'[1]DISTRIBUTEUR (2025)'!$A:$A,'[1]DISTRIBUTEUR (2025)'!$R:$R)</f>
        <v>2160.1923914621752</v>
      </c>
      <c r="U42" s="1">
        <v>120</v>
      </c>
      <c r="V42" s="1"/>
      <c r="W42" s="22">
        <f t="shared" si="0"/>
        <v>359.80760853782476</v>
      </c>
      <c r="X42" s="23">
        <f t="shared" si="1"/>
        <v>0.16656276077996962</v>
      </c>
      <c r="Y42" s="1"/>
      <c r="Z42" s="1">
        <f>_xlfn.XLOOKUP(C42,'[1]DETAILLANT SUD 2025'!$A:$A,'[1]DETAILLANT SUD 2025'!$R:$R)</f>
        <v>2600</v>
      </c>
      <c r="AA42" s="1">
        <v>200</v>
      </c>
      <c r="AB42" s="1"/>
      <c r="AC42" s="1">
        <f t="shared" si="2"/>
        <v>600</v>
      </c>
      <c r="AD42" s="23">
        <f t="shared" si="3"/>
        <v>0.23076923076923078</v>
      </c>
      <c r="AE42" s="1"/>
      <c r="AF42" s="1">
        <f>_xlfn.XLOOKUP(C42,'[1]DISTRIBUTEUR (2025)'!$A:$A,'[1]DISTRIBUTEUR (2025)'!$AO:$AO)</f>
        <v>250</v>
      </c>
      <c r="AG42" s="1">
        <f>_xlfn.XLOOKUP(C42,'[1]DISTRIBUTEUR (2025)'!$A:$A,'[1]DISTRIBUTEUR (2025)'!$AP:$AP)</f>
        <v>3000</v>
      </c>
    </row>
    <row r="43" spans="1:33" ht="46" customHeight="1" x14ac:dyDescent="0.35">
      <c r="A43" s="34"/>
      <c r="B43" s="36"/>
      <c r="C43" s="20" t="s">
        <v>227</v>
      </c>
      <c r="D43" s="3" t="s">
        <v>228</v>
      </c>
      <c r="E43" s="20" t="s">
        <v>229</v>
      </c>
      <c r="F43" s="20" t="s">
        <v>235</v>
      </c>
      <c r="G43" s="20" t="s">
        <v>236</v>
      </c>
      <c r="H43" s="20"/>
      <c r="I43" s="20" t="s">
        <v>115</v>
      </c>
      <c r="K43" s="24"/>
      <c r="L43" s="24"/>
      <c r="M43" s="24"/>
      <c r="N43" s="24"/>
      <c r="P43" s="24"/>
      <c r="Q43" s="24"/>
      <c r="R43" s="24"/>
      <c r="T43" s="22">
        <f>+_xlfn.XLOOKUP(C43,'[1]DISTRIBUTEUR (2025)'!$A:$A,'[1]DISTRIBUTEUR (2025)'!$R:$R)</f>
        <v>2242.8428301769386</v>
      </c>
      <c r="U43" s="1">
        <v>60</v>
      </c>
      <c r="V43" s="1"/>
      <c r="W43" s="22">
        <f t="shared" ref="W43" si="12">Z43-T43+U43-AA43+AB43-V43</f>
        <v>217.15716982306139</v>
      </c>
      <c r="X43" s="23">
        <f t="shared" ref="X43" si="13">W43/(T43+V43)</f>
        <v>9.6822285940531022E-2</v>
      </c>
      <c r="Y43" s="1"/>
      <c r="Z43" s="1">
        <f>_xlfn.XLOOKUP(C43,'[1]DETAILLANT SUD 2025'!$A:$A,'[1]DETAILLANT SUD 2025'!$R:$R)</f>
        <v>2500</v>
      </c>
      <c r="AA43" s="1">
        <v>100</v>
      </c>
      <c r="AB43" s="1"/>
      <c r="AC43" s="1">
        <f t="shared" ref="AC43" si="14">AG43-Z43+AA43</f>
        <v>600</v>
      </c>
      <c r="AD43" s="23">
        <f t="shared" ref="AD43" si="15">AC43/Z43</f>
        <v>0.24</v>
      </c>
      <c r="AE43" s="1"/>
      <c r="AF43" s="1">
        <f>_xlfn.XLOOKUP(C43,'[1]DISTRIBUTEUR (2025)'!$A:$A,'[1]DISTRIBUTEUR (2025)'!$AO:$AO)</f>
        <v>250</v>
      </c>
      <c r="AG43" s="1">
        <f>_xlfn.XLOOKUP(C43,'[1]DISTRIBUTEUR (2025)'!$A:$A,'[1]DISTRIBUTEUR (2025)'!$AP:$AP)</f>
        <v>3000</v>
      </c>
    </row>
    <row r="44" spans="1:33" ht="21" customHeight="1" x14ac:dyDescent="0.35">
      <c r="A44" s="34"/>
      <c r="T44" s="22"/>
      <c r="U44" s="1"/>
      <c r="V44" s="1"/>
      <c r="W44" s="22"/>
      <c r="X44" s="23"/>
      <c r="Y44" s="1"/>
      <c r="Z44" s="1"/>
      <c r="AA44" s="1"/>
      <c r="AB44" s="1"/>
      <c r="AC44" s="1"/>
      <c r="AD44" s="23"/>
      <c r="AE44" s="1"/>
      <c r="AF44" s="1"/>
      <c r="AG44" s="1"/>
    </row>
    <row r="45" spans="1:33" ht="35" customHeight="1" x14ac:dyDescent="0.35">
      <c r="A45" s="34"/>
      <c r="B45" s="36" t="s">
        <v>159</v>
      </c>
      <c r="C45" s="20" t="s">
        <v>169</v>
      </c>
      <c r="D45" s="3" t="s">
        <v>170</v>
      </c>
      <c r="E45" s="20" t="s">
        <v>99</v>
      </c>
      <c r="F45" s="20" t="s">
        <v>101</v>
      </c>
      <c r="G45" s="20" t="s">
        <v>146</v>
      </c>
      <c r="H45" s="20">
        <v>3600</v>
      </c>
      <c r="I45" s="20" t="s">
        <v>117</v>
      </c>
      <c r="K45" s="24"/>
      <c r="L45" s="24"/>
      <c r="M45" s="24"/>
      <c r="N45" s="24"/>
      <c r="P45" s="24"/>
      <c r="Q45" s="24"/>
      <c r="R45" s="24"/>
      <c r="S45" s="24"/>
      <c r="T45" s="22">
        <f>+_xlfn.XLOOKUP(C45,'[1]DISTRIBUTEUR (2025)'!$A:$A,'[1]DISTRIBUTEUR (2025)'!$R:$R)</f>
        <v>2530.4842387659301</v>
      </c>
      <c r="U45" s="1">
        <v>120</v>
      </c>
      <c r="V45" s="1"/>
      <c r="W45" s="22">
        <f t="shared" si="0"/>
        <v>489.51576123406994</v>
      </c>
      <c r="X45" s="23">
        <f t="shared" si="1"/>
        <v>0.19344746500883073</v>
      </c>
      <c r="Y45" s="1"/>
      <c r="Z45" s="1">
        <f>_xlfn.XLOOKUP(C45,'[1]DETAILLANT SUD 2025'!$A:$A,'[1]DETAILLANT SUD 2025'!$R:$R)</f>
        <v>3100</v>
      </c>
      <c r="AA45" s="1">
        <v>200</v>
      </c>
      <c r="AB45" s="1"/>
      <c r="AC45" s="1">
        <f t="shared" si="2"/>
        <v>700</v>
      </c>
      <c r="AD45" s="23">
        <f t="shared" si="3"/>
        <v>0.22580645161290322</v>
      </c>
      <c r="AE45" s="1"/>
      <c r="AF45" s="1">
        <f>_xlfn.XLOOKUP(C45,'[1]DISTRIBUTEUR (2025)'!$A:$A,'[1]DISTRIBUTEUR (2025)'!$AO:$AO)</f>
        <v>300</v>
      </c>
      <c r="AG45" s="1">
        <f>_xlfn.XLOOKUP(C45,'[1]DISTRIBUTEUR (2025)'!$A:$A,'[1]DISTRIBUTEUR (2025)'!$AP:$AP)</f>
        <v>3600</v>
      </c>
    </row>
    <row r="46" spans="1:33" ht="35" customHeight="1" x14ac:dyDescent="0.35">
      <c r="A46" s="34"/>
      <c r="B46" s="36"/>
      <c r="C46" s="20" t="s">
        <v>225</v>
      </c>
      <c r="D46" s="3" t="s">
        <v>226</v>
      </c>
      <c r="E46" s="20" t="s">
        <v>229</v>
      </c>
      <c r="F46" s="20" t="s">
        <v>235</v>
      </c>
      <c r="G46" s="20" t="s">
        <v>236</v>
      </c>
      <c r="H46" s="20"/>
      <c r="I46" s="20" t="s">
        <v>115</v>
      </c>
      <c r="K46" s="24"/>
      <c r="L46" s="24"/>
      <c r="M46" s="24"/>
      <c r="N46" s="24"/>
      <c r="P46" s="24"/>
      <c r="Q46" s="24"/>
      <c r="R46" s="24"/>
      <c r="S46" s="24"/>
      <c r="T46" s="22">
        <f>+_xlfn.XLOOKUP(C46,'[1]DISTRIBUTEUR (2025)'!$A:$A,'[1]DISTRIBUTEUR (2025)'!$R:$R)</f>
        <v>2751.5653923541258</v>
      </c>
      <c r="U46" s="1">
        <v>60</v>
      </c>
      <c r="V46" s="1"/>
      <c r="W46" s="22">
        <f t="shared" si="0"/>
        <v>208.43460764587508</v>
      </c>
      <c r="X46" s="23">
        <f t="shared" si="1"/>
        <v>7.5751282606279266E-2</v>
      </c>
      <c r="Y46" s="1"/>
      <c r="Z46" s="1">
        <f>_xlfn.XLOOKUP(C46,'[1]DETAILLANT SUD 2025'!$A:$A,'[1]DETAILLANT SUD 2025'!$R:$R)</f>
        <v>3000.0000000000009</v>
      </c>
      <c r="AA46" s="1">
        <v>100</v>
      </c>
      <c r="AB46" s="1"/>
      <c r="AC46" s="1">
        <f t="shared" si="2"/>
        <v>699.99999999999909</v>
      </c>
      <c r="AD46" s="23">
        <f t="shared" si="3"/>
        <v>0.23333333333333295</v>
      </c>
      <c r="AE46" s="1"/>
      <c r="AF46" s="1">
        <f>_xlfn.XLOOKUP(C46,'[1]DISTRIBUTEUR (2025)'!$A:$A,'[1]DISTRIBUTEUR (2025)'!$AO:$AO)</f>
        <v>300</v>
      </c>
      <c r="AG46" s="1">
        <f>_xlfn.XLOOKUP(C46,'[1]DISTRIBUTEUR (2025)'!$A:$A,'[1]DISTRIBUTEUR (2025)'!$AP:$AP)</f>
        <v>3600</v>
      </c>
    </row>
    <row r="47" spans="1:33" ht="21" customHeight="1" x14ac:dyDescent="0.35">
      <c r="A47" s="34"/>
    </row>
    <row r="48" spans="1:33" ht="35" customHeight="1" x14ac:dyDescent="0.35">
      <c r="A48" s="34"/>
      <c r="B48" s="57" t="s">
        <v>160</v>
      </c>
      <c r="C48" s="20" t="s">
        <v>177</v>
      </c>
      <c r="D48" s="3" t="s">
        <v>178</v>
      </c>
      <c r="E48" s="20" t="s">
        <v>99</v>
      </c>
      <c r="F48" s="20" t="s">
        <v>101</v>
      </c>
      <c r="G48" s="20" t="s">
        <v>146</v>
      </c>
      <c r="H48" s="20">
        <v>3600</v>
      </c>
      <c r="I48" s="20" t="s">
        <v>117</v>
      </c>
      <c r="K48" s="24"/>
      <c r="L48" s="24"/>
      <c r="M48" s="24"/>
      <c r="N48" s="24"/>
      <c r="P48" s="24"/>
      <c r="Q48" s="24"/>
      <c r="R48" s="24"/>
      <c r="S48" s="24"/>
      <c r="T48" s="22">
        <f>+_xlfn.XLOOKUP(C48,'[1]DISTRIBUTEUR (2025)'!$A:$A,'[1]DISTRIBUTEUR (2025)'!$R:$R)</f>
        <v>4211.1536227675342</v>
      </c>
      <c r="U48" s="1">
        <v>120</v>
      </c>
      <c r="V48" s="1"/>
      <c r="W48" s="22">
        <f t="shared" ref="W48:W49" si="16">Z48-T48+U48-AA48+AB48-V48</f>
        <v>608.84637723246578</v>
      </c>
      <c r="X48" s="23">
        <f t="shared" ref="X48:X49" si="17">W48/(T48+V48)</f>
        <v>0.14457947436083729</v>
      </c>
      <c r="Y48" s="1"/>
      <c r="Z48" s="1">
        <f>_xlfn.XLOOKUP(C48,'[1]DETAILLANT SUD 2025'!$A:$A,'[1]DETAILLANT SUD 2025'!$R:$R)</f>
        <v>4900</v>
      </c>
      <c r="AA48" s="1">
        <v>200</v>
      </c>
      <c r="AB48" s="1"/>
      <c r="AC48" s="1">
        <f t="shared" ref="AC48:AC49" si="18">AG48-Z48+AA48</f>
        <v>1300</v>
      </c>
      <c r="AD48" s="23">
        <f t="shared" ref="AD48:AD49" si="19">AC48/Z48</f>
        <v>0.26530612244897961</v>
      </c>
      <c r="AE48" s="1"/>
      <c r="AF48" s="1">
        <f>_xlfn.XLOOKUP(C48,'[1]DISTRIBUTEUR (2025)'!$A:$A,'[1]DISTRIBUTEUR (2025)'!$AO:$AO)</f>
        <v>500</v>
      </c>
      <c r="AG48" s="1">
        <f>_xlfn.XLOOKUP(C48,'[1]DISTRIBUTEUR (2025)'!$A:$A,'[1]DISTRIBUTEUR (2025)'!$AP:$AP)</f>
        <v>6000</v>
      </c>
    </row>
    <row r="49" spans="1:33" ht="35" customHeight="1" x14ac:dyDescent="0.35">
      <c r="A49" s="34"/>
      <c r="B49" s="57"/>
      <c r="C49" s="20" t="s">
        <v>179</v>
      </c>
      <c r="D49" s="3" t="s">
        <v>180</v>
      </c>
      <c r="E49" s="20" t="s">
        <v>99</v>
      </c>
      <c r="F49" s="20" t="s">
        <v>103</v>
      </c>
      <c r="G49" s="20" t="s">
        <v>105</v>
      </c>
      <c r="H49" s="20"/>
      <c r="I49" s="20" t="s">
        <v>117</v>
      </c>
      <c r="K49" s="24"/>
      <c r="L49" s="24"/>
      <c r="M49" s="24"/>
      <c r="N49" s="24"/>
      <c r="P49" s="24"/>
      <c r="Q49" s="24"/>
      <c r="R49" s="24"/>
      <c r="S49" s="24"/>
      <c r="T49" s="22">
        <f>+_xlfn.XLOOKUP(C49,'[1]DISTRIBUTEUR (2025)'!$A:$A,'[1]DISTRIBUTEUR (2025)'!$R:$R)</f>
        <v>12296.309402808605</v>
      </c>
      <c r="U49" s="1"/>
      <c r="V49" s="1"/>
      <c r="W49" s="22">
        <f t="shared" si="16"/>
        <v>1003.6905971913948</v>
      </c>
      <c r="X49" s="23">
        <f t="shared" si="17"/>
        <v>8.1625353129300846E-2</v>
      </c>
      <c r="Y49" s="1"/>
      <c r="Z49" s="1">
        <f>_xlfn.XLOOKUP(C49,'[1]DETAILLANT SUD 2025'!$A:$A,'[1]DETAILLANT SUD 2025'!$R:$R)</f>
        <v>13300</v>
      </c>
      <c r="AA49" s="1"/>
      <c r="AB49" s="1"/>
      <c r="AC49" s="1">
        <f t="shared" si="18"/>
        <v>1100</v>
      </c>
      <c r="AD49" s="23">
        <f t="shared" si="19"/>
        <v>8.2706766917293228E-2</v>
      </c>
      <c r="AE49" s="1"/>
      <c r="AF49" s="1">
        <f>_xlfn.XLOOKUP(C49,'[1]DISTRIBUTEUR (2025)'!$A:$A,'[1]DISTRIBUTEUR (2025)'!$AO:$AO)</f>
        <v>600</v>
      </c>
      <c r="AG49" s="1">
        <f>_xlfn.XLOOKUP(C49,'[1]DISTRIBUTEUR (2025)'!$A:$A,'[1]DISTRIBUTEUR (2025)'!$AP:$AP)</f>
        <v>14400</v>
      </c>
    </row>
    <row r="50" spans="1:33" ht="35" customHeight="1" x14ac:dyDescent="0.35">
      <c r="A50" s="34"/>
      <c r="B50" s="57"/>
      <c r="C50" s="20" t="s">
        <v>215</v>
      </c>
      <c r="D50" s="3" t="s">
        <v>216</v>
      </c>
      <c r="E50" s="20" t="s">
        <v>229</v>
      </c>
      <c r="F50" s="20" t="s">
        <v>235</v>
      </c>
      <c r="G50" s="20" t="s">
        <v>236</v>
      </c>
      <c r="H50" s="20"/>
      <c r="I50" s="20" t="s">
        <v>115</v>
      </c>
      <c r="K50" s="24"/>
      <c r="L50" s="24"/>
      <c r="M50" s="24"/>
      <c r="N50" s="24"/>
      <c r="P50" s="24"/>
      <c r="Q50" s="24"/>
      <c r="R50" s="24"/>
      <c r="S50" s="24"/>
      <c r="T50" s="22">
        <f>+_xlfn.XLOOKUP(C50,'[1]DISTRIBUTEUR (2025)'!$A:$A,'[1]DISTRIBUTEUR (2025)'!$R:$R)</f>
        <v>3644.9353855089325</v>
      </c>
      <c r="U50" s="1">
        <v>60</v>
      </c>
      <c r="V50" s="1"/>
      <c r="W50" s="22">
        <f t="shared" ref="W50:W51" si="20">Z50-T50+U50-AA50+AB50-V50</f>
        <v>385.06461449106973</v>
      </c>
      <c r="X50" s="23">
        <f t="shared" ref="X50:X51" si="21">W50/(T50+V50)</f>
        <v>0.10564374227920756</v>
      </c>
      <c r="Y50" s="1"/>
      <c r="Z50" s="1">
        <f>_xlfn.XLOOKUP(C50,'[1]DETAILLANT SUD 2025'!$A:$A,'[1]DETAILLANT SUD 2025'!$R:$R)</f>
        <v>4070.0000000000023</v>
      </c>
      <c r="AA50" s="1">
        <v>100</v>
      </c>
      <c r="AB50" s="1"/>
      <c r="AC50" s="1">
        <f t="shared" ref="AC50:AC51" si="22">AG50-Z50+AA50</f>
        <v>829.99999999999773</v>
      </c>
      <c r="AD50" s="23">
        <f t="shared" ref="AD50:AD51" si="23">AC50/Z50</f>
        <v>0.20393120393120326</v>
      </c>
      <c r="AE50" s="1"/>
      <c r="AF50" s="1">
        <f>_xlfn.XLOOKUP(C50,'[1]DISTRIBUTEUR (2025)'!$A:$A,'[1]DISTRIBUTEUR (2025)'!$AO:$AO)</f>
        <v>400</v>
      </c>
      <c r="AG50" s="1">
        <f>_xlfn.XLOOKUP(C50,'[1]DISTRIBUTEUR (2025)'!$A:$A,'[1]DISTRIBUTEUR (2025)'!$AP:$AP)</f>
        <v>4800</v>
      </c>
    </row>
    <row r="51" spans="1:33" ht="35" customHeight="1" x14ac:dyDescent="0.35">
      <c r="A51" s="34"/>
      <c r="B51" s="57"/>
      <c r="C51" s="20" t="s">
        <v>217</v>
      </c>
      <c r="D51" s="3" t="s">
        <v>218</v>
      </c>
      <c r="E51" s="20" t="s">
        <v>99</v>
      </c>
      <c r="F51" s="20" t="s">
        <v>235</v>
      </c>
      <c r="G51" s="20" t="s">
        <v>236</v>
      </c>
      <c r="H51" s="20"/>
      <c r="I51" s="20" t="s">
        <v>116</v>
      </c>
      <c r="K51" s="24"/>
      <c r="L51" s="24"/>
      <c r="M51" s="24"/>
      <c r="N51" s="24"/>
      <c r="P51" s="24"/>
      <c r="Q51" s="24"/>
      <c r="R51" s="24"/>
      <c r="S51" s="24"/>
      <c r="T51" s="22">
        <f>+_xlfn.XLOOKUP(C51,'[1]DISTRIBUTEUR (2025)'!$A:$A,'[1]DISTRIBUTEUR (2025)'!$R:$R)</f>
        <v>5980.2926839386837</v>
      </c>
      <c r="U51" s="1">
        <v>60</v>
      </c>
      <c r="V51" s="1"/>
      <c r="W51" s="22">
        <f t="shared" si="20"/>
        <v>489.70731606131631</v>
      </c>
      <c r="X51" s="23">
        <f t="shared" si="21"/>
        <v>8.1886847674951913E-2</v>
      </c>
      <c r="Y51" s="1"/>
      <c r="Z51" s="1">
        <f>_xlfn.XLOOKUP(C51,'[1]DETAILLANT SUD 2025'!$A:$A,'[1]DETAILLANT SUD 2025'!$R:$R)</f>
        <v>6510</v>
      </c>
      <c r="AA51" s="1">
        <v>100</v>
      </c>
      <c r="AB51" s="1"/>
      <c r="AC51" s="1">
        <f t="shared" si="22"/>
        <v>790</v>
      </c>
      <c r="AD51" s="23">
        <f t="shared" si="23"/>
        <v>0.12135176651305683</v>
      </c>
      <c r="AE51" s="1"/>
      <c r="AF51" s="1">
        <f>_xlfn.XLOOKUP(C51,'[1]DISTRIBUTEUR (2025)'!$A:$A,'[1]DISTRIBUTEUR (2025)'!$AO:$AO)</f>
        <v>600</v>
      </c>
      <c r="AG51" s="1">
        <f>_xlfn.XLOOKUP(C51,'[1]DISTRIBUTEUR (2025)'!$A:$A,'[1]DISTRIBUTEUR (2025)'!$AP:$AP)</f>
        <v>7200</v>
      </c>
    </row>
    <row r="52" spans="1:33" ht="21" customHeight="1" x14ac:dyDescent="0.35"/>
    <row r="53" spans="1:33" ht="21" customHeight="1" x14ac:dyDescent="0.35"/>
    <row r="54" spans="1:33" ht="21" customHeight="1" x14ac:dyDescent="0.35"/>
    <row r="55" spans="1:33" ht="21" customHeight="1" x14ac:dyDescent="0.35"/>
    <row r="56" spans="1:33" ht="21" customHeight="1" x14ac:dyDescent="0.35"/>
    <row r="57" spans="1:33" ht="21" customHeight="1" x14ac:dyDescent="0.35"/>
    <row r="58" spans="1:33" ht="21" customHeight="1" x14ac:dyDescent="0.35"/>
    <row r="59" spans="1:33" ht="21" customHeight="1" x14ac:dyDescent="0.35"/>
    <row r="60" spans="1:33" ht="21" customHeight="1" x14ac:dyDescent="0.35"/>
    <row r="61" spans="1:33" ht="21" customHeight="1" x14ac:dyDescent="0.35"/>
    <row r="62" spans="1:33" ht="21" customHeight="1" x14ac:dyDescent="0.35"/>
    <row r="63" spans="1:33" ht="21" customHeight="1" x14ac:dyDescent="0.35"/>
    <row r="64" spans="1:33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</sheetData>
  <mergeCells count="114">
    <mergeCell ref="Q48:Q51"/>
    <mergeCell ref="R48:R51"/>
    <mergeCell ref="K42:K43"/>
    <mergeCell ref="L42:L43"/>
    <mergeCell ref="M42:M43"/>
    <mergeCell ref="N42:N43"/>
    <mergeCell ref="P42:P43"/>
    <mergeCell ref="Q42:Q43"/>
    <mergeCell ref="R42:R43"/>
    <mergeCell ref="S50:S51"/>
    <mergeCell ref="B48:B51"/>
    <mergeCell ref="A6:A51"/>
    <mergeCell ref="B42:B43"/>
    <mergeCell ref="K48:K51"/>
    <mergeCell ref="L48:L51"/>
    <mergeCell ref="M48:M51"/>
    <mergeCell ref="N48:N51"/>
    <mergeCell ref="S48:S49"/>
    <mergeCell ref="P48:P51"/>
    <mergeCell ref="S38:S40"/>
    <mergeCell ref="B45:B46"/>
    <mergeCell ref="K45:K46"/>
    <mergeCell ref="L45:L46"/>
    <mergeCell ref="M45:M46"/>
    <mergeCell ref="N45:N46"/>
    <mergeCell ref="P45:P46"/>
    <mergeCell ref="Q45:Q46"/>
    <mergeCell ref="R45:R46"/>
    <mergeCell ref="S45:S46"/>
    <mergeCell ref="R34:R36"/>
    <mergeCell ref="S34:S36"/>
    <mergeCell ref="B38:B40"/>
    <mergeCell ref="K38:K40"/>
    <mergeCell ref="L38:L40"/>
    <mergeCell ref="M38:M40"/>
    <mergeCell ref="N38:N40"/>
    <mergeCell ref="P38:P40"/>
    <mergeCell ref="Q38:Q40"/>
    <mergeCell ref="R38:R40"/>
    <mergeCell ref="Q30:Q32"/>
    <mergeCell ref="R30:R32"/>
    <mergeCell ref="S30:S32"/>
    <mergeCell ref="B34:B36"/>
    <mergeCell ref="K34:K36"/>
    <mergeCell ref="L34:L36"/>
    <mergeCell ref="M34:M36"/>
    <mergeCell ref="N34:N36"/>
    <mergeCell ref="P34:P36"/>
    <mergeCell ref="Q34:Q36"/>
    <mergeCell ref="B30:B32"/>
    <mergeCell ref="K30:K32"/>
    <mergeCell ref="L30:L32"/>
    <mergeCell ref="M30:M32"/>
    <mergeCell ref="N30:N32"/>
    <mergeCell ref="P30:P32"/>
    <mergeCell ref="S22:S24"/>
    <mergeCell ref="B26:B28"/>
    <mergeCell ref="K26:K28"/>
    <mergeCell ref="L26:L28"/>
    <mergeCell ref="M26:M28"/>
    <mergeCell ref="N26:N28"/>
    <mergeCell ref="P26:P28"/>
    <mergeCell ref="Q26:Q28"/>
    <mergeCell ref="R26:R28"/>
    <mergeCell ref="S26:S28"/>
    <mergeCell ref="R18:R20"/>
    <mergeCell ref="S18:S20"/>
    <mergeCell ref="B22:B24"/>
    <mergeCell ref="K22:K24"/>
    <mergeCell ref="L22:L24"/>
    <mergeCell ref="M22:M24"/>
    <mergeCell ref="N22:N24"/>
    <mergeCell ref="P22:P24"/>
    <mergeCell ref="Q22:Q24"/>
    <mergeCell ref="R22:R24"/>
    <mergeCell ref="Q14:Q16"/>
    <mergeCell ref="R14:R16"/>
    <mergeCell ref="S14:S16"/>
    <mergeCell ref="B18:B20"/>
    <mergeCell ref="K18:K20"/>
    <mergeCell ref="L18:L20"/>
    <mergeCell ref="M18:M20"/>
    <mergeCell ref="N18:N20"/>
    <mergeCell ref="P18:P20"/>
    <mergeCell ref="Q18:Q20"/>
    <mergeCell ref="P10:P12"/>
    <mergeCell ref="Q10:Q12"/>
    <mergeCell ref="R10:R12"/>
    <mergeCell ref="S10:S12"/>
    <mergeCell ref="B14:B16"/>
    <mergeCell ref="K14:K16"/>
    <mergeCell ref="L14:L16"/>
    <mergeCell ref="M14:M16"/>
    <mergeCell ref="N14:N16"/>
    <mergeCell ref="P14:P16"/>
    <mergeCell ref="N6:N8"/>
    <mergeCell ref="P6:P8"/>
    <mergeCell ref="Q6:Q8"/>
    <mergeCell ref="R6:R8"/>
    <mergeCell ref="S6:S8"/>
    <mergeCell ref="B10:B12"/>
    <mergeCell ref="K10:K12"/>
    <mergeCell ref="L10:L12"/>
    <mergeCell ref="M10:M12"/>
    <mergeCell ref="N10:N12"/>
    <mergeCell ref="K4:N5"/>
    <mergeCell ref="P4:R4"/>
    <mergeCell ref="T4:X4"/>
    <mergeCell ref="Z4:AD4"/>
    <mergeCell ref="AF4:AG4"/>
    <mergeCell ref="B6:B8"/>
    <mergeCell ref="K6:K8"/>
    <mergeCell ref="L6:L8"/>
    <mergeCell ref="M6:M8"/>
  </mergeCells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29EC-AEA8-49F5-B0CA-B393BC764E46}">
  <dimension ref="A3:AG118"/>
  <sheetViews>
    <sheetView tabSelected="1" workbookViewId="0">
      <selection activeCell="M21" sqref="M21"/>
    </sheetView>
  </sheetViews>
  <sheetFormatPr baseColWidth="10" defaultColWidth="8.7265625" defaultRowHeight="14.5" x14ac:dyDescent="0.35"/>
  <cols>
    <col min="2" max="2" width="14.36328125" style="58" bestFit="1" customWidth="1"/>
    <col min="3" max="3" width="11" style="1" bestFit="1" customWidth="1"/>
    <col min="4" max="4" width="37.90625" bestFit="1" customWidth="1"/>
    <col min="5" max="6" width="7.6328125" style="1" customWidth="1"/>
    <col min="7" max="9" width="9.6328125" style="1" bestFit="1" customWidth="1"/>
    <col min="10" max="10" width="2.6328125" style="1" customWidth="1"/>
    <col min="11" max="14" width="6.6328125" customWidth="1"/>
    <col min="15" max="15" width="2.6328125" style="1" customWidth="1"/>
    <col min="19" max="19" width="2.6328125" customWidth="1"/>
    <col min="20" max="20" width="10.6328125" bestFit="1" customWidth="1"/>
    <col min="22" max="22" width="10" hidden="1" customWidth="1"/>
    <col min="25" max="25" width="2.6328125" customWidth="1"/>
    <col min="26" max="26" width="10.6328125" bestFit="1" customWidth="1"/>
    <col min="28" max="28" width="0" hidden="1" customWidth="1"/>
    <col min="31" max="31" width="2.6328125" customWidth="1"/>
    <col min="32" max="32" width="11.453125" bestFit="1" customWidth="1"/>
    <col min="33" max="33" width="9.81640625" bestFit="1" customWidth="1"/>
  </cols>
  <sheetData>
    <row r="3" spans="1:33" ht="15" thickBot="1" x14ac:dyDescent="0.4"/>
    <row r="4" spans="1:33" x14ac:dyDescent="0.35">
      <c r="K4" s="37" t="s">
        <v>5</v>
      </c>
      <c r="L4" s="38"/>
      <c r="M4" s="38"/>
      <c r="N4" s="39"/>
      <c r="P4" s="43" t="s">
        <v>6</v>
      </c>
      <c r="Q4" s="44"/>
      <c r="R4" s="45"/>
      <c r="T4" s="46" t="s">
        <v>12</v>
      </c>
      <c r="U4" s="47"/>
      <c r="V4" s="47"/>
      <c r="W4" s="47"/>
      <c r="X4" s="48"/>
      <c r="Z4" s="29" t="s">
        <v>18</v>
      </c>
      <c r="AA4" s="30"/>
      <c r="AB4" s="30"/>
      <c r="AC4" s="30"/>
      <c r="AD4" s="31"/>
      <c r="AF4" s="32" t="s">
        <v>21</v>
      </c>
      <c r="AG4" s="33"/>
    </row>
    <row r="5" spans="1:33" ht="25" customHeight="1" thickBot="1" x14ac:dyDescent="0.4">
      <c r="A5" s="4" t="s">
        <v>32</v>
      </c>
      <c r="B5" s="4" t="s">
        <v>33</v>
      </c>
      <c r="C5" s="4" t="s">
        <v>0</v>
      </c>
      <c r="D5" s="4" t="s">
        <v>1</v>
      </c>
      <c r="E5" s="4" t="s">
        <v>2</v>
      </c>
      <c r="F5" s="4" t="s">
        <v>11</v>
      </c>
      <c r="G5" s="4" t="s">
        <v>3</v>
      </c>
      <c r="H5" s="4" t="s">
        <v>4</v>
      </c>
      <c r="I5" s="4" t="s">
        <v>10</v>
      </c>
      <c r="K5" s="40"/>
      <c r="L5" s="41"/>
      <c r="M5" s="41"/>
      <c r="N5" s="42"/>
      <c r="P5" s="5" t="s">
        <v>7</v>
      </c>
      <c r="Q5" s="6" t="s">
        <v>8</v>
      </c>
      <c r="R5" s="7" t="s">
        <v>9</v>
      </c>
      <c r="S5" s="1"/>
      <c r="T5" s="8" t="s">
        <v>13</v>
      </c>
      <c r="U5" s="9" t="s">
        <v>14</v>
      </c>
      <c r="V5" s="9" t="s">
        <v>15</v>
      </c>
      <c r="W5" s="9" t="s">
        <v>16</v>
      </c>
      <c r="X5" s="10" t="s">
        <v>17</v>
      </c>
      <c r="Y5" s="1"/>
      <c r="Z5" s="11" t="s">
        <v>13</v>
      </c>
      <c r="AA5" s="12" t="s">
        <v>19</v>
      </c>
      <c r="AB5" s="12" t="s">
        <v>20</v>
      </c>
      <c r="AC5" s="12" t="s">
        <v>16</v>
      </c>
      <c r="AD5" s="13" t="s">
        <v>17</v>
      </c>
      <c r="AE5" s="1"/>
      <c r="AF5" s="14" t="s">
        <v>22</v>
      </c>
      <c r="AG5" s="15" t="s">
        <v>23</v>
      </c>
    </row>
    <row r="6" spans="1:33" ht="30" customHeight="1" x14ac:dyDescent="0.35">
      <c r="A6" s="56" t="s">
        <v>241</v>
      </c>
      <c r="B6" s="35" t="s">
        <v>238</v>
      </c>
      <c r="C6" s="19" t="s">
        <v>242</v>
      </c>
      <c r="D6" s="18" t="s">
        <v>243</v>
      </c>
      <c r="E6" s="20" t="s">
        <v>265</v>
      </c>
      <c r="F6" s="20" t="s">
        <v>234</v>
      </c>
      <c r="G6" s="20" t="s">
        <v>236</v>
      </c>
      <c r="H6" s="20"/>
      <c r="I6" s="20" t="s">
        <v>117</v>
      </c>
      <c r="K6" s="25"/>
      <c r="L6" s="25"/>
      <c r="M6" s="25"/>
      <c r="N6" s="25"/>
      <c r="P6" s="25"/>
      <c r="Q6" s="25"/>
      <c r="R6" s="25"/>
      <c r="S6" s="25"/>
      <c r="T6" s="22">
        <f>+_xlfn.XLOOKUP(C6,'[1]DISTRIBUTEUR (2025)'!$A:$A,'[1]DISTRIBUTEUR (2025)'!$R:$R)</f>
        <v>1090.7611569416501</v>
      </c>
      <c r="U6" s="1"/>
      <c r="V6" s="1"/>
      <c r="W6" s="22">
        <f>Z6-T6+U6-AA6+AB6-V6</f>
        <v>109.23884305835008</v>
      </c>
      <c r="X6" s="23">
        <f>W6/(T6+V6)</f>
        <v>0.10014918698117316</v>
      </c>
      <c r="Y6" s="1"/>
      <c r="Z6" s="22">
        <f>_xlfn.XLOOKUP(C6,'[1]DETAILLANT SUD 2025'!$A:$A,'[1]DETAILLANT SUD 2025'!$R:$R)</f>
        <v>1200.0000000000002</v>
      </c>
      <c r="AA6" s="1"/>
      <c r="AB6" s="1"/>
      <c r="AC6" s="22">
        <f>AG6-Z6+AA6</f>
        <v>199.99999999999977</v>
      </c>
      <c r="AD6" s="23">
        <f>AC6/Z6</f>
        <v>0.16666666666666644</v>
      </c>
      <c r="AE6" s="1"/>
      <c r="AF6" s="1">
        <f>_xlfn.XLOOKUP(C6,'[1]DISTRIBUTEUR (2025)'!$A:$A,'[1]DISTRIBUTEUR (2025)'!$AO:$AO)</f>
        <v>250</v>
      </c>
      <c r="AG6" s="1">
        <f>_xlfn.XLOOKUP(C6,'[1]DISTRIBUTEUR (2025)'!$A:$A,'[1]DISTRIBUTEUR (2025)'!$AP:$AP)</f>
        <v>1400</v>
      </c>
    </row>
    <row r="7" spans="1:33" ht="30" customHeight="1" x14ac:dyDescent="0.35">
      <c r="A7" s="34"/>
      <c r="B7" s="36"/>
      <c r="C7" s="20" t="s">
        <v>244</v>
      </c>
      <c r="D7" s="3" t="s">
        <v>245</v>
      </c>
      <c r="E7" s="20" t="s">
        <v>266</v>
      </c>
      <c r="F7" s="20" t="s">
        <v>268</v>
      </c>
      <c r="G7" s="20" t="s">
        <v>269</v>
      </c>
      <c r="H7" s="20"/>
      <c r="I7" s="20" t="s">
        <v>117</v>
      </c>
      <c r="K7" s="24"/>
      <c r="L7" s="24"/>
      <c r="M7" s="24"/>
      <c r="N7" s="24"/>
      <c r="P7" s="24"/>
      <c r="Q7" s="24"/>
      <c r="R7" s="24"/>
      <c r="S7" s="24"/>
      <c r="T7" s="22">
        <f>+_xlfn.XLOOKUP(C7,'[1]DISTRIBUTEUR (2025)'!$A:$A,'[1]DISTRIBUTEUR (2025)'!$R:$R)</f>
        <v>830.05325000000005</v>
      </c>
      <c r="U7" s="1"/>
      <c r="V7" s="1"/>
      <c r="W7" s="22">
        <f t="shared" ref="W7:W19" si="0">Z7-T7+U7-AA7+AB7-V7</f>
        <v>119.93740000000003</v>
      </c>
      <c r="X7" s="23">
        <f t="shared" ref="X7:X19" si="1">W7/(T7+V7)</f>
        <v>0.14449362134296809</v>
      </c>
      <c r="Y7" s="1"/>
      <c r="Z7" s="22">
        <f>_xlfn.XLOOKUP(C7,'[1]DETAILLANT SUD 2025'!$A:$A,'[1]DETAILLANT SUD 2025'!$R:$R)</f>
        <v>949.99065000000007</v>
      </c>
      <c r="AA7" s="1"/>
      <c r="AB7" s="1"/>
      <c r="AC7" s="22">
        <f t="shared" ref="AC7:AC19" si="2">AG7-Z7+AA7</f>
        <v>250.00934999999993</v>
      </c>
      <c r="AD7" s="23">
        <f t="shared" ref="AD7:AD19" si="3">AC7/Z7</f>
        <v>0.26317032699216558</v>
      </c>
      <c r="AE7" s="1"/>
      <c r="AF7" s="1">
        <f>_xlfn.XLOOKUP(C7,'[1]DISTRIBUTEUR (2025)'!$A:$A,'[1]DISTRIBUTEUR (2025)'!$AO:$AO)</f>
        <v>1200</v>
      </c>
      <c r="AG7" s="1">
        <f>_xlfn.XLOOKUP(C7,'[1]DISTRIBUTEUR (2025)'!$A:$A,'[1]DISTRIBUTEUR (2025)'!$AP:$AP)</f>
        <v>1200</v>
      </c>
    </row>
    <row r="8" spans="1:33" ht="30" customHeight="1" x14ac:dyDescent="0.35">
      <c r="A8" s="34"/>
      <c r="B8" s="36"/>
      <c r="C8" s="20" t="s">
        <v>246</v>
      </c>
      <c r="D8" s="3" t="s">
        <v>247</v>
      </c>
      <c r="E8" s="20" t="s">
        <v>99</v>
      </c>
      <c r="F8" s="20" t="s">
        <v>235</v>
      </c>
      <c r="G8" s="20" t="s">
        <v>236</v>
      </c>
      <c r="H8" s="20"/>
      <c r="I8" s="20" t="s">
        <v>117</v>
      </c>
      <c r="K8" s="24"/>
      <c r="L8" s="24"/>
      <c r="M8" s="24"/>
      <c r="N8" s="24"/>
      <c r="P8" s="24"/>
      <c r="Q8" s="24"/>
      <c r="R8" s="24"/>
      <c r="S8" s="24"/>
      <c r="T8" s="22">
        <f>+_xlfn.XLOOKUP(C8,'[1]DISTRIBUTEUR (2025)'!$A:$A,'[1]DISTRIBUTEUR (2025)'!$R:$R)</f>
        <v>1383.7826961770536</v>
      </c>
      <c r="U8" s="1"/>
      <c r="V8" s="1"/>
      <c r="W8" s="22">
        <f t="shared" si="0"/>
        <v>116.21730382293708</v>
      </c>
      <c r="X8" s="23">
        <f t="shared" si="1"/>
        <v>8.3985226975310578E-2</v>
      </c>
      <c r="Y8" s="1"/>
      <c r="Z8" s="22">
        <f>_xlfn.XLOOKUP(C8,'[1]DETAILLANT SUD 2025'!$A:$A,'[1]DETAILLANT SUD 2025'!$R:$R)</f>
        <v>1499.9999999999907</v>
      </c>
      <c r="AA8" s="1"/>
      <c r="AB8" s="1"/>
      <c r="AC8" s="22">
        <f t="shared" si="2"/>
        <v>300.00000000000932</v>
      </c>
      <c r="AD8" s="23">
        <f t="shared" si="3"/>
        <v>0.20000000000000745</v>
      </c>
      <c r="AE8" s="1"/>
      <c r="AF8" s="1">
        <f>_xlfn.XLOOKUP(C8,'[1]DISTRIBUTEUR (2025)'!$A:$A,'[1]DISTRIBUTEUR (2025)'!$AO:$AO)</f>
        <v>150</v>
      </c>
      <c r="AG8" s="1">
        <f>_xlfn.XLOOKUP(C8,'[1]DISTRIBUTEUR (2025)'!$A:$A,'[1]DISTRIBUTEUR (2025)'!$AP:$AP)</f>
        <v>1800</v>
      </c>
    </row>
    <row r="9" spans="1:33" ht="21" customHeight="1" x14ac:dyDescent="0.35">
      <c r="A9" s="34"/>
      <c r="T9" s="22"/>
      <c r="U9" s="1"/>
      <c r="V9" s="1"/>
      <c r="W9" s="22"/>
      <c r="X9" s="23"/>
      <c r="Y9" s="1"/>
      <c r="Z9" s="22"/>
      <c r="AA9" s="1"/>
      <c r="AB9" s="1"/>
      <c r="AC9" s="22"/>
      <c r="AD9" s="23"/>
      <c r="AE9" s="1"/>
      <c r="AF9" s="1"/>
      <c r="AG9" s="1"/>
    </row>
    <row r="10" spans="1:33" ht="30" customHeight="1" x14ac:dyDescent="0.35">
      <c r="A10" s="34"/>
      <c r="B10" s="35" t="s">
        <v>239</v>
      </c>
      <c r="C10" s="20" t="s">
        <v>248</v>
      </c>
      <c r="D10" s="3" t="s">
        <v>249</v>
      </c>
      <c r="E10" s="20" t="s">
        <v>267</v>
      </c>
      <c r="F10" s="20" t="s">
        <v>234</v>
      </c>
      <c r="G10" s="20" t="s">
        <v>236</v>
      </c>
      <c r="H10" s="20"/>
      <c r="I10" s="20" t="s">
        <v>117</v>
      </c>
      <c r="K10" s="26"/>
      <c r="L10" s="26"/>
      <c r="M10" s="26"/>
      <c r="N10" s="26"/>
      <c r="P10" s="26"/>
      <c r="Q10" s="26"/>
      <c r="R10" s="26"/>
      <c r="S10" s="26"/>
      <c r="T10" s="22">
        <f>+_xlfn.XLOOKUP(C10,'[1]DISTRIBUTEUR (2025)'!$A:$A,'[1]DISTRIBUTEUR (2025)'!$R:$R)</f>
        <v>1394.9376257545275</v>
      </c>
      <c r="U10" s="1"/>
      <c r="V10" s="1"/>
      <c r="W10" s="22">
        <f t="shared" si="0"/>
        <v>140.06237424547271</v>
      </c>
      <c r="X10" s="23">
        <f t="shared" si="1"/>
        <v>0.10040762515794381</v>
      </c>
      <c r="Y10" s="1"/>
      <c r="Z10" s="22">
        <f>_xlfn.XLOOKUP(C10,'[1]DETAILLANT SUD 2025'!$A:$A,'[1]DETAILLANT SUD 2025'!$R:$R)</f>
        <v>1535.0000000000002</v>
      </c>
      <c r="AA10" s="1"/>
      <c r="AB10" s="1"/>
      <c r="AC10" s="22">
        <f t="shared" si="2"/>
        <v>264.99999999999977</v>
      </c>
      <c r="AD10" s="23">
        <f t="shared" si="3"/>
        <v>0.17263843648208452</v>
      </c>
      <c r="AE10" s="1"/>
      <c r="AF10" s="1">
        <f>_xlfn.XLOOKUP(C10,'[1]DISTRIBUTEUR (2025)'!$A:$A,'[1]DISTRIBUTEUR (2025)'!$AO:$AO)</f>
        <v>300</v>
      </c>
      <c r="AG10" s="1">
        <f>_xlfn.XLOOKUP(C10,'[1]DISTRIBUTEUR (2025)'!$A:$A,'[1]DISTRIBUTEUR (2025)'!$AP:$AP)</f>
        <v>1800</v>
      </c>
    </row>
    <row r="11" spans="1:33" ht="30" customHeight="1" x14ac:dyDescent="0.35">
      <c r="A11" s="34"/>
      <c r="B11" s="36"/>
      <c r="C11" s="20" t="s">
        <v>250</v>
      </c>
      <c r="D11" s="3" t="s">
        <v>251</v>
      </c>
      <c r="E11" s="20" t="s">
        <v>265</v>
      </c>
      <c r="F11" s="20" t="s">
        <v>234</v>
      </c>
      <c r="G11" s="20" t="s">
        <v>236</v>
      </c>
      <c r="H11" s="20"/>
      <c r="I11" s="20" t="s">
        <v>117</v>
      </c>
      <c r="K11" s="26"/>
      <c r="L11" s="26"/>
      <c r="M11" s="26"/>
      <c r="N11" s="26"/>
      <c r="P11" s="26"/>
      <c r="Q11" s="26"/>
      <c r="R11" s="26"/>
      <c r="S11" s="26"/>
      <c r="T11" s="22">
        <f>+_xlfn.XLOOKUP(C11,'[1]DISTRIBUTEUR (2025)'!$A:$A,'[1]DISTRIBUTEUR (2025)'!$R:$R)</f>
        <v>1309.9875</v>
      </c>
      <c r="U11" s="1"/>
      <c r="V11" s="1"/>
      <c r="W11" s="22">
        <f t="shared" si="0"/>
        <v>140.01</v>
      </c>
      <c r="X11" s="23">
        <f t="shared" si="1"/>
        <v>0.10687888243208427</v>
      </c>
      <c r="Y11" s="1"/>
      <c r="Z11" s="22">
        <f>_xlfn.XLOOKUP(C11,'[1]DETAILLANT SUD 2025'!$A:$A,'[1]DETAILLANT SUD 2025'!$R:$R)</f>
        <v>1449.9974999999999</v>
      </c>
      <c r="AA11" s="1"/>
      <c r="AB11" s="1"/>
      <c r="AC11" s="22">
        <f t="shared" si="2"/>
        <v>250.00250000000005</v>
      </c>
      <c r="AD11" s="23">
        <f t="shared" si="3"/>
        <v>0.17241581451002505</v>
      </c>
      <c r="AE11" s="1"/>
      <c r="AF11" s="1">
        <f>_xlfn.XLOOKUP(C11,'[1]DISTRIBUTEUR (2025)'!$A:$A,'[1]DISTRIBUTEUR (2025)'!$AO:$AO)</f>
        <v>300</v>
      </c>
      <c r="AG11" s="1">
        <f>_xlfn.XLOOKUP(C11,'[1]DISTRIBUTEUR (2025)'!$A:$A,'[1]DISTRIBUTEUR (2025)'!$AP:$AP)</f>
        <v>1700</v>
      </c>
    </row>
    <row r="12" spans="1:33" ht="30" customHeight="1" x14ac:dyDescent="0.35">
      <c r="A12" s="34"/>
      <c r="B12" s="36"/>
      <c r="C12" s="20" t="s">
        <v>252</v>
      </c>
      <c r="D12" s="3" t="s">
        <v>253</v>
      </c>
      <c r="E12" s="20" t="s">
        <v>232</v>
      </c>
      <c r="F12" s="20" t="s">
        <v>234</v>
      </c>
      <c r="G12" s="20" t="s">
        <v>236</v>
      </c>
      <c r="H12" s="20"/>
      <c r="I12" s="20" t="s">
        <v>117</v>
      </c>
      <c r="K12" s="26"/>
      <c r="L12" s="26"/>
      <c r="M12" s="26"/>
      <c r="N12" s="26"/>
      <c r="P12" s="26"/>
      <c r="Q12" s="26"/>
      <c r="R12" s="26"/>
      <c r="S12" s="26"/>
      <c r="T12" s="22">
        <f>+_xlfn.XLOOKUP(C12,'[1]DISTRIBUTEUR (2025)'!$A:$A,'[1]DISTRIBUTEUR (2025)'!$R:$R)</f>
        <v>1062.2334004024149</v>
      </c>
      <c r="U12" s="1"/>
      <c r="V12" s="1"/>
      <c r="W12" s="22">
        <f t="shared" ref="W12:W13" si="4">Z12-T12+U12-AA12+AB12-V12</f>
        <v>87.766599597585355</v>
      </c>
      <c r="X12" s="23">
        <f t="shared" ref="X12:X13" si="5">W12/(T12+V12)</f>
        <v>8.2624590381300378E-2</v>
      </c>
      <c r="Y12" s="1"/>
      <c r="Z12" s="22">
        <f>_xlfn.XLOOKUP(C12,'[1]DETAILLANT SUD 2025'!$A:$A,'[1]DETAILLANT SUD 2025'!$R:$R)</f>
        <v>1150.0000000000002</v>
      </c>
      <c r="AA12" s="1"/>
      <c r="AB12" s="1"/>
      <c r="AC12" s="22">
        <f t="shared" ref="AC12:AC13" si="6">AG12-Z12+AA12</f>
        <v>49.999999999999773</v>
      </c>
      <c r="AD12" s="23">
        <f t="shared" ref="AD12:AD13" si="7">AC12/Z12</f>
        <v>4.3478260869565008E-2</v>
      </c>
      <c r="AE12" s="1"/>
      <c r="AF12" s="1">
        <f>_xlfn.XLOOKUP(C12,'[1]DISTRIBUTEUR (2025)'!$A:$A,'[1]DISTRIBUTEUR (2025)'!$AO:$AO)</f>
        <v>200</v>
      </c>
      <c r="AG12" s="1">
        <f>_xlfn.XLOOKUP(C12,'[1]DISTRIBUTEUR (2025)'!$A:$A,'[1]DISTRIBUTEUR (2025)'!$AP:$AP)</f>
        <v>1200</v>
      </c>
    </row>
    <row r="13" spans="1:33" ht="30" customHeight="1" x14ac:dyDescent="0.35">
      <c r="A13" s="34"/>
      <c r="B13" s="36"/>
      <c r="C13" s="20" t="s">
        <v>254</v>
      </c>
      <c r="D13" s="3" t="s">
        <v>255</v>
      </c>
      <c r="E13" s="20" t="s">
        <v>99</v>
      </c>
      <c r="F13" s="20" t="s">
        <v>234</v>
      </c>
      <c r="G13" s="20" t="s">
        <v>236</v>
      </c>
      <c r="H13" s="20"/>
      <c r="I13" s="20" t="s">
        <v>117</v>
      </c>
      <c r="K13" s="26"/>
      <c r="L13" s="26"/>
      <c r="M13" s="26"/>
      <c r="N13" s="26"/>
      <c r="P13" s="26"/>
      <c r="Q13" s="26"/>
      <c r="R13" s="26"/>
      <c r="S13" s="26"/>
      <c r="T13" s="22">
        <f>+_xlfn.XLOOKUP(C13,'[1]DISTRIBUTEUR (2025)'!$A:$A,'[1]DISTRIBUTEUR (2025)'!$R:$R)</f>
        <v>945.85513078470876</v>
      </c>
      <c r="U13" s="1"/>
      <c r="V13" s="1"/>
      <c r="W13" s="22">
        <f t="shared" si="4"/>
        <v>54.144869215291465</v>
      </c>
      <c r="X13" s="23">
        <f t="shared" si="5"/>
        <v>5.724435746346411E-2</v>
      </c>
      <c r="Y13" s="1"/>
      <c r="Z13" s="22">
        <f>_xlfn.XLOOKUP(C13,'[1]DETAILLANT SUD 2025'!$A:$A,'[1]DETAILLANT SUD 2025'!$R:$R)</f>
        <v>1000.0000000000002</v>
      </c>
      <c r="AA13" s="1"/>
      <c r="AB13" s="1"/>
      <c r="AC13" s="22">
        <f t="shared" si="6"/>
        <v>99.999999999999773</v>
      </c>
      <c r="AD13" s="23">
        <f t="shared" si="7"/>
        <v>9.9999999999999756E-2</v>
      </c>
      <c r="AE13" s="1"/>
      <c r="AF13" s="1">
        <f>_xlfn.XLOOKUP(C13,'[1]DISTRIBUTEUR (2025)'!$A:$A,'[1]DISTRIBUTEUR (2025)'!$AO:$AO)</f>
        <v>200</v>
      </c>
      <c r="AG13" s="1">
        <f>_xlfn.XLOOKUP(C13,'[1]DISTRIBUTEUR (2025)'!$A:$A,'[1]DISTRIBUTEUR (2025)'!$AP:$AP)</f>
        <v>1100</v>
      </c>
    </row>
    <row r="14" spans="1:33" ht="30" customHeight="1" x14ac:dyDescent="0.35">
      <c r="A14" s="34"/>
      <c r="B14" s="36"/>
      <c r="C14" s="20" t="s">
        <v>256</v>
      </c>
      <c r="D14" s="3" t="s">
        <v>257</v>
      </c>
      <c r="E14" s="20" t="s">
        <v>100</v>
      </c>
      <c r="F14" s="20" t="s">
        <v>235</v>
      </c>
      <c r="G14" s="20" t="s">
        <v>236</v>
      </c>
      <c r="H14" s="20"/>
      <c r="I14" s="20" t="s">
        <v>117</v>
      </c>
      <c r="K14" s="26"/>
      <c r="L14" s="26"/>
      <c r="M14" s="26"/>
      <c r="N14" s="26"/>
      <c r="P14" s="26"/>
      <c r="Q14" s="26"/>
      <c r="R14" s="26"/>
      <c r="S14" s="26"/>
      <c r="T14" s="22">
        <f>+_xlfn.XLOOKUP(C14,'[1]DISTRIBUTEUR (2025)'!$A:$A,'[1]DISTRIBUTEUR (2025)'!$R:$R)</f>
        <v>1043.4406438631795</v>
      </c>
      <c r="U14" s="1"/>
      <c r="V14" s="1"/>
      <c r="W14" s="22">
        <f t="shared" si="0"/>
        <v>56.559356136820725</v>
      </c>
      <c r="X14" s="23">
        <f t="shared" si="1"/>
        <v>5.4204670356157829E-2</v>
      </c>
      <c r="Y14" s="1"/>
      <c r="Z14" s="22">
        <f>_xlfn.XLOOKUP(C14,'[1]DETAILLANT SUD 2025'!$A:$A,'[1]DETAILLANT SUD 2025'!$R:$R)</f>
        <v>1100.0000000000002</v>
      </c>
      <c r="AA14" s="1"/>
      <c r="AB14" s="1"/>
      <c r="AC14" s="22">
        <f t="shared" si="2"/>
        <v>99.999999999999773</v>
      </c>
      <c r="AD14" s="23">
        <f t="shared" si="3"/>
        <v>9.090909090909069E-2</v>
      </c>
      <c r="AE14" s="1"/>
      <c r="AF14" s="1">
        <f>_xlfn.XLOOKUP(C14,'[1]DISTRIBUTEUR (2025)'!$A:$A,'[1]DISTRIBUTEUR (2025)'!$AO:$AO)</f>
        <v>100</v>
      </c>
      <c r="AG14" s="1">
        <f>_xlfn.XLOOKUP(C14,'[1]DISTRIBUTEUR (2025)'!$A:$A,'[1]DISTRIBUTEUR (2025)'!$AP:$AP)</f>
        <v>1200</v>
      </c>
    </row>
    <row r="15" spans="1:33" ht="21" customHeight="1" x14ac:dyDescent="0.35">
      <c r="A15" s="34"/>
      <c r="T15" s="22"/>
      <c r="U15" s="1"/>
      <c r="V15" s="1"/>
      <c r="W15" s="22"/>
      <c r="X15" s="23"/>
      <c r="Y15" s="1"/>
      <c r="Z15" s="22"/>
      <c r="AA15" s="1"/>
      <c r="AB15" s="1"/>
      <c r="AC15" s="22"/>
      <c r="AD15" s="23"/>
      <c r="AE15" s="1"/>
      <c r="AF15" s="1"/>
      <c r="AG15" s="1"/>
    </row>
    <row r="16" spans="1:33" ht="70" customHeight="1" x14ac:dyDescent="0.35">
      <c r="A16" s="34"/>
      <c r="B16" s="51" t="s">
        <v>260</v>
      </c>
      <c r="C16" s="20" t="s">
        <v>258</v>
      </c>
      <c r="D16" s="3" t="s">
        <v>259</v>
      </c>
      <c r="E16" s="20" t="s">
        <v>232</v>
      </c>
      <c r="F16" s="20" t="s">
        <v>234</v>
      </c>
      <c r="G16" s="20" t="s">
        <v>236</v>
      </c>
      <c r="H16" s="20"/>
      <c r="I16" s="20" t="s">
        <v>117</v>
      </c>
      <c r="K16" s="2"/>
      <c r="L16" s="2"/>
      <c r="M16" s="2"/>
      <c r="N16" s="2"/>
      <c r="P16" s="2"/>
      <c r="Q16" s="2"/>
      <c r="R16" s="2"/>
      <c r="S16" s="2"/>
      <c r="T16" s="22">
        <f>+_xlfn.XLOOKUP(C16,'[1]DISTRIBUTEUR (2025)'!$A:$A,'[1]DISTRIBUTEUR (2025)'!$R:$R)</f>
        <v>1615.8422082494972</v>
      </c>
      <c r="U16" s="1"/>
      <c r="V16" s="1"/>
      <c r="W16" s="22">
        <f t="shared" si="0"/>
        <v>91.157791750502611</v>
      </c>
      <c r="X16" s="23">
        <f t="shared" si="1"/>
        <v>5.6415033154293755E-2</v>
      </c>
      <c r="Y16" s="1"/>
      <c r="Z16" s="22">
        <f>_xlfn.XLOOKUP(C16,'[1]DETAILLANT SUD 2025'!$A:$A,'[1]DETAILLANT SUD 2025'!$R:$R)</f>
        <v>1706.9999999999998</v>
      </c>
      <c r="AA16" s="1"/>
      <c r="AB16" s="1"/>
      <c r="AC16" s="22">
        <f t="shared" si="2"/>
        <v>393.00000000000023</v>
      </c>
      <c r="AD16" s="23">
        <f t="shared" si="3"/>
        <v>0.23022847100175764</v>
      </c>
      <c r="AE16" s="1"/>
      <c r="AF16" s="1">
        <f>_xlfn.XLOOKUP(C16,'[1]DISTRIBUTEUR (2025)'!$A:$A,'[1]DISTRIBUTEUR (2025)'!$AO:$AO)</f>
        <v>350</v>
      </c>
      <c r="AG16" s="1">
        <f>_xlfn.XLOOKUP(C16,'[1]DISTRIBUTEUR (2025)'!$A:$A,'[1]DISTRIBUTEUR (2025)'!$AP:$AP)</f>
        <v>2100</v>
      </c>
    </row>
    <row r="17" spans="1:33" ht="21" customHeight="1" x14ac:dyDescent="0.35">
      <c r="A17" s="34"/>
      <c r="T17" s="22"/>
      <c r="U17" s="1"/>
      <c r="V17" s="1"/>
      <c r="W17" s="22"/>
      <c r="X17" s="23"/>
      <c r="Y17" s="1"/>
      <c r="Z17" s="22"/>
      <c r="AA17" s="1"/>
      <c r="AB17" s="1"/>
      <c r="AC17" s="22"/>
      <c r="AD17" s="23"/>
      <c r="AE17" s="1"/>
      <c r="AF17" s="1"/>
      <c r="AG17" s="1"/>
    </row>
    <row r="18" spans="1:33" ht="40" customHeight="1" x14ac:dyDescent="0.35">
      <c r="A18" s="34"/>
      <c r="B18" s="36" t="s">
        <v>240</v>
      </c>
      <c r="C18" s="20" t="s">
        <v>261</v>
      </c>
      <c r="D18" s="3" t="s">
        <v>262</v>
      </c>
      <c r="E18" s="20" t="s">
        <v>99</v>
      </c>
      <c r="F18" s="20" t="s">
        <v>235</v>
      </c>
      <c r="G18" s="20" t="s">
        <v>236</v>
      </c>
      <c r="H18" s="20"/>
      <c r="I18" s="20" t="s">
        <v>117</v>
      </c>
      <c r="K18" s="24"/>
      <c r="L18" s="24"/>
      <c r="M18" s="24"/>
      <c r="N18" s="24"/>
      <c r="P18" s="24"/>
      <c r="Q18" s="24"/>
      <c r="R18" s="24"/>
      <c r="S18" s="24"/>
      <c r="T18" s="22">
        <f>+_xlfn.XLOOKUP(C18,'[1]DISTRIBUTEUR (2025)'!$A:$A,'[1]DISTRIBUTEUR (2025)'!$AI:$AI)</f>
        <v>1305.5754527162976</v>
      </c>
      <c r="U18" s="1"/>
      <c r="V18" s="1"/>
      <c r="W18" s="22">
        <f t="shared" si="0"/>
        <v>244.42454728370194</v>
      </c>
      <c r="X18" s="23">
        <f t="shared" si="1"/>
        <v>0.18721594893283855</v>
      </c>
      <c r="Y18" s="1"/>
      <c r="Z18" s="22">
        <f>_xlfn.XLOOKUP(C18,'[1]DETAILLANT NORD 2025'!$A:$A,'[1]DETAILLANT NORD 2025'!$R:$R)</f>
        <v>1549.9999999999995</v>
      </c>
      <c r="AA18" s="1"/>
      <c r="AB18" s="1"/>
      <c r="AC18" s="22">
        <f t="shared" si="2"/>
        <v>250.00000000000045</v>
      </c>
      <c r="AD18" s="23">
        <f t="shared" si="3"/>
        <v>0.16129032258064549</v>
      </c>
      <c r="AE18" s="1"/>
      <c r="AF18" s="1">
        <f>_xlfn.XLOOKUP(C18,'[1]DISTRIBUTEUR (2025)'!$A:$A,'[1]DISTRIBUTEUR (2025)'!$AO:$AO)</f>
        <v>150</v>
      </c>
      <c r="AG18" s="1">
        <f>_xlfn.XLOOKUP(C18,'[1]DISTRIBUTEUR (2025)'!$A:$A,'[1]DISTRIBUTEUR (2025)'!$AP:$AP)</f>
        <v>1800</v>
      </c>
    </row>
    <row r="19" spans="1:33" ht="40" customHeight="1" x14ac:dyDescent="0.35">
      <c r="A19" s="34"/>
      <c r="B19" s="36"/>
      <c r="C19" s="20" t="s">
        <v>263</v>
      </c>
      <c r="D19" s="3" t="s">
        <v>264</v>
      </c>
      <c r="E19" s="20" t="s">
        <v>265</v>
      </c>
      <c r="F19" s="20" t="s">
        <v>234</v>
      </c>
      <c r="G19" s="20" t="s">
        <v>236</v>
      </c>
      <c r="H19" s="20"/>
      <c r="I19" s="20" t="s">
        <v>117</v>
      </c>
      <c r="K19" s="24"/>
      <c r="L19" s="24"/>
      <c r="M19" s="24"/>
      <c r="N19" s="24"/>
      <c r="P19" s="24"/>
      <c r="Q19" s="24"/>
      <c r="R19" s="24"/>
      <c r="S19" s="24"/>
      <c r="T19" s="22">
        <f>+_xlfn.XLOOKUP(C19,'[1]DISTRIBUTEUR (2025)'!$A:$A,'[1]DISTRIBUTEUR (2025)'!$AI:$AI)</f>
        <v>1109.1971830985917</v>
      </c>
      <c r="U19" s="1"/>
      <c r="V19" s="1"/>
      <c r="W19" s="22">
        <f>Z19-T19+U19-AA19+AB19-V19</f>
        <v>290.80281690140851</v>
      </c>
      <c r="X19" s="23">
        <f t="shared" si="1"/>
        <v>0.26217413939786421</v>
      </c>
      <c r="Y19" s="1"/>
      <c r="Z19" s="22">
        <f>_xlfn.XLOOKUP(C19,'[1]DETAILLANT NORD 2025'!$A:$A,'[1]DETAILLANT NORD 2025'!$R:$R)</f>
        <v>1400.0000000000002</v>
      </c>
      <c r="AA19" s="1"/>
      <c r="AB19" s="1"/>
      <c r="AC19" s="22">
        <f t="shared" si="2"/>
        <v>399.99999999999977</v>
      </c>
      <c r="AD19" s="23">
        <f t="shared" si="3"/>
        <v>0.28571428571428553</v>
      </c>
      <c r="AE19" s="1"/>
      <c r="AF19" s="1">
        <f>_xlfn.XLOOKUP(C19,'[1]DISTRIBUTEUR (2025)'!$A:$A,'[1]DISTRIBUTEUR (2025)'!$AO:$AO)</f>
        <v>300</v>
      </c>
      <c r="AG19" s="1">
        <f>_xlfn.XLOOKUP(C19,'[1]DISTRIBUTEUR (2025)'!$A:$A,'[1]DISTRIBUTEUR (2025)'!$AP:$AP)</f>
        <v>1800</v>
      </c>
    </row>
    <row r="20" spans="1:33" ht="21" customHeight="1" x14ac:dyDescent="0.35"/>
    <row r="21" spans="1:33" ht="21" customHeight="1" x14ac:dyDescent="0.35"/>
    <row r="22" spans="1:33" ht="21" customHeight="1" x14ac:dyDescent="0.35"/>
    <row r="23" spans="1:33" ht="21" customHeight="1" x14ac:dyDescent="0.35"/>
    <row r="24" spans="1:33" ht="21" customHeight="1" x14ac:dyDescent="0.35"/>
    <row r="25" spans="1:33" ht="21" customHeight="1" x14ac:dyDescent="0.35"/>
    <row r="26" spans="1:33" ht="21" customHeight="1" x14ac:dyDescent="0.35"/>
    <row r="27" spans="1:33" ht="21" customHeight="1" x14ac:dyDescent="0.35"/>
    <row r="28" spans="1:33" ht="21" customHeight="1" x14ac:dyDescent="0.35"/>
    <row r="29" spans="1:33" ht="21" customHeight="1" x14ac:dyDescent="0.35"/>
    <row r="30" spans="1:33" ht="21" customHeight="1" x14ac:dyDescent="0.35"/>
    <row r="31" spans="1:33" ht="21" customHeight="1" x14ac:dyDescent="0.35"/>
    <row r="32" spans="1:33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</sheetData>
  <mergeCells count="33">
    <mergeCell ref="R18:R19"/>
    <mergeCell ref="S18:S19"/>
    <mergeCell ref="B18:B19"/>
    <mergeCell ref="K18:K19"/>
    <mergeCell ref="L18:L19"/>
    <mergeCell ref="M18:M19"/>
    <mergeCell ref="N18:N19"/>
    <mergeCell ref="P18:P19"/>
    <mergeCell ref="Q18:Q19"/>
    <mergeCell ref="P10:P14"/>
    <mergeCell ref="Q10:Q14"/>
    <mergeCell ref="R10:R14"/>
    <mergeCell ref="S10:S14"/>
    <mergeCell ref="N6:N8"/>
    <mergeCell ref="P6:P8"/>
    <mergeCell ref="Q6:Q8"/>
    <mergeCell ref="R6:R8"/>
    <mergeCell ref="S6:S8"/>
    <mergeCell ref="B10:B14"/>
    <mergeCell ref="K10:K14"/>
    <mergeCell ref="L10:L14"/>
    <mergeCell ref="M10:M14"/>
    <mergeCell ref="N10:N14"/>
    <mergeCell ref="K4:N5"/>
    <mergeCell ref="P4:R4"/>
    <mergeCell ref="T4:X4"/>
    <mergeCell ref="Z4:AD4"/>
    <mergeCell ref="AF4:AG4"/>
    <mergeCell ref="A6:A19"/>
    <mergeCell ref="B6:B8"/>
    <mergeCell ref="K6:K8"/>
    <mergeCell ref="L6:L8"/>
    <mergeCell ref="M6:M8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BIERES</vt:lpstr>
      <vt:lpstr>AM</vt:lpstr>
      <vt:lpstr>BG</vt:lpstr>
      <vt:lpstr>EAUX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NJOME EBOUELE</dc:creator>
  <cp:lastModifiedBy>Thierry NJOME EBOUELE</cp:lastModifiedBy>
  <dcterms:created xsi:type="dcterms:W3CDTF">2015-06-05T18:19:34Z</dcterms:created>
  <dcterms:modified xsi:type="dcterms:W3CDTF">2025-12-31T11:23:20Z</dcterms:modified>
</cp:coreProperties>
</file>