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mymac/Projects/repo/Integrations/Berry Appleman/"/>
    </mc:Choice>
  </mc:AlternateContent>
  <xr:revisionPtr revIDLastSave="0" documentId="13_ncr:1_{51636F0F-9B53-294A-AFC3-F0A95A78FB35}" xr6:coauthVersionLast="46" xr6:coauthVersionMax="46" xr10:uidLastSave="{00000000-0000-0000-0000-000000000000}"/>
  <bookViews>
    <workbookView xWindow="28800" yWindow="2380" windowWidth="38400" windowHeight="20140" tabRatio="738" activeTab="6" xr2:uid="{00000000-000D-0000-FFFF-FFFF00000000}"/>
  </bookViews>
  <sheets>
    <sheet name="U_dsi_SQLCode" sheetId="13" r:id="rId1"/>
    <sheet name="U_dsi_FieldDefs" sheetId="8" r:id="rId2"/>
    <sheet name="U_dsi_Configuration" sheetId="11" r:id="rId3"/>
    <sheet name="U_dsi_SQLClauses" sheetId="4" r:id="rId4"/>
    <sheet name="U_dsi_RecordSetDetails" sheetId="18" r:id="rId5"/>
    <sheet name="U_dsi_AuditRecs" sheetId="14" r:id="rId6"/>
    <sheet name="U_dsi_BDMConfigs" sheetId="15" r:id="rId7"/>
    <sheet name="Z For Cond Detail Tables" sheetId="16" r:id="rId8"/>
    <sheet name="Z Date Styles" sheetId="19" r:id="rId9"/>
  </sheets>
  <definedNames>
    <definedName name="_xlnm._FilterDatabase" localSheetId="1" hidden="1">U_dsi_FieldDefs!$A$1:$I$1</definedName>
    <definedName name="_xlnm._FilterDatabase" localSheetId="0" hidden="1">U_dsi_SQLCode!$P$2:$P$15</definedName>
    <definedName name="AccountID">U_dsi_SQLCode!$C$6</definedName>
    <definedName name="BDM">U_dsi_SQLCode!$C$19</definedName>
    <definedName name="CompanyCode">U_dsi_SQLCode!$C$5</definedName>
    <definedName name="DateStyle">U_dsi_SQLCode!$C$31</definedName>
    <definedName name="DedCodes">U_dsi_BDMConfigs!$O$1:$O$3</definedName>
    <definedName name="Delimiter">U_dsi_SQLCode!$C$14</definedName>
    <definedName name="ExportDesc">U_dsi_SQLCode!$C$11</definedName>
    <definedName name="ExportName">U_dsi_SQLCode!$C$10</definedName>
    <definedName name="ExportType">U_dsi_SQLCode!$C$13</definedName>
    <definedName name="FileName">U_dsi_SQLCode!$C$24</definedName>
    <definedName name="FolderName">U_dsi_SQLCode!$C$3</definedName>
    <definedName name="FormatCode">U_dsi_SQLCode!$A$2</definedName>
    <definedName name="MaxFileLength">U_dsi_FieldDefs!$K$1</definedName>
    <definedName name="OE">U_dsi_SQLCode!$C$20</definedName>
    <definedName name="OEFileName">U_dsi_SQLCode!$C$26</definedName>
    <definedName name="ProductType">U_dsi_SQLCode!$C$2</definedName>
    <definedName name="QUOTES">U_dsi_SQLCode!$C$15</definedName>
    <definedName name="SaaSServer">U_dsi_SQLCode!$C$4</definedName>
    <definedName name="Scheduled">U_dsi_SQLCode!$C$21</definedName>
    <definedName name="Servers">#REF!</definedName>
    <definedName name="Template">U_dsi_SQLCode!$C$17</definedName>
    <definedName name="TemplateName">U_dsi_SQLCode!$T$2:$T$9</definedName>
    <definedName name="TemplateSelection">U_dsi_SQLCode!$C$17</definedName>
    <definedName name="TestFileName">U_dsi_SQLCode!$C$25</definedName>
    <definedName name="Text10" localSheetId="1">U_dsi_FieldDefs!#REF!</definedName>
    <definedName name="Text11" localSheetId="1">U_dsi_FieldDefs!#REF!</definedName>
    <definedName name="Text4" localSheetId="1">U_dsi_FieldDefs!#REF!</definedName>
    <definedName name="Text9" localSheetId="1">U_dsi_FieldDefs!#REF!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C19" i="15"/>
  <c r="C17" i="15"/>
  <c r="C16" i="15"/>
  <c r="D7" i="11"/>
  <c r="E11" i="13"/>
  <c r="E10" i="13"/>
  <c r="A7" i="13"/>
  <c r="A6" i="13"/>
  <c r="C5" i="15"/>
  <c r="A5" i="13"/>
  <c r="A4" i="13"/>
  <c r="A8" i="13"/>
  <c r="C3" i="8"/>
  <c r="C4" i="8"/>
  <c r="C18" i="13"/>
  <c r="A10" i="18"/>
  <c r="A9" i="18"/>
  <c r="A8" i="18"/>
  <c r="A7" i="18"/>
  <c r="A6" i="18"/>
  <c r="A5" i="18"/>
  <c r="A4" i="18"/>
  <c r="A3" i="18"/>
  <c r="A2" i="18"/>
  <c r="A15" i="13"/>
  <c r="A31" i="13"/>
  <c r="I2" i="8"/>
  <c r="A14" i="13"/>
  <c r="C18" i="15"/>
  <c r="A19" i="15"/>
  <c r="A18" i="15"/>
  <c r="A17" i="15"/>
  <c r="A16" i="15"/>
  <c r="A15" i="15"/>
  <c r="A14" i="15"/>
  <c r="A24" i="15"/>
  <c r="A23" i="15"/>
  <c r="A22" i="15"/>
  <c r="A21" i="15"/>
  <c r="A20" i="15"/>
  <c r="A13" i="15"/>
  <c r="A12" i="15"/>
  <c r="A11" i="15"/>
  <c r="A10" i="15"/>
  <c r="A9" i="15"/>
  <c r="A8" i="15"/>
  <c r="A7" i="15"/>
  <c r="A6" i="15"/>
  <c r="A5" i="15"/>
  <c r="A4" i="15"/>
  <c r="A3" i="15"/>
  <c r="A2" i="15"/>
  <c r="A17" i="13"/>
  <c r="A20" i="11"/>
  <c r="A19" i="11"/>
  <c r="A30" i="13"/>
  <c r="A3" i="14"/>
  <c r="A4" i="14"/>
  <c r="A5" i="14"/>
  <c r="A6" i="14"/>
  <c r="A7" i="14"/>
  <c r="A8" i="14"/>
  <c r="A9" i="14"/>
  <c r="A10" i="14"/>
  <c r="A2" i="1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2" i="8"/>
  <c r="C3" i="4"/>
  <c r="A3" i="4"/>
  <c r="A2" i="4"/>
  <c r="A3" i="11"/>
  <c r="A4" i="11"/>
  <c r="A5" i="11"/>
  <c r="A6" i="11"/>
  <c r="A7" i="11"/>
  <c r="A8" i="11"/>
  <c r="A9" i="11"/>
  <c r="A10" i="11"/>
  <c r="A11" i="11"/>
  <c r="A12" i="11"/>
  <c r="A13" i="11"/>
  <c r="A14" i="11"/>
  <c r="A15" i="11"/>
  <c r="A16" i="11"/>
  <c r="A17" i="11"/>
  <c r="A18" i="11"/>
  <c r="A2" i="11"/>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2" i="8"/>
  <c r="A9" i="13"/>
  <c r="A10" i="13"/>
  <c r="A11" i="13"/>
  <c r="A12" i="13"/>
  <c r="A13" i="13"/>
  <c r="A16" i="13"/>
  <c r="A18" i="13"/>
  <c r="A19" i="13"/>
  <c r="A20" i="13"/>
  <c r="A21" i="13"/>
  <c r="A22" i="13"/>
  <c r="A23" i="13"/>
  <c r="A24" i="13"/>
  <c r="A25" i="13"/>
  <c r="A26" i="13"/>
  <c r="A27" i="13"/>
  <c r="A28" i="13"/>
  <c r="A29" i="13"/>
  <c r="A3" i="13"/>
  <c r="C5" i="8"/>
  <c r="I5" i="8"/>
  <c r="I4" i="8"/>
  <c r="I3" i="8"/>
  <c r="C6" i="8"/>
  <c r="I6" i="8"/>
  <c r="C7" i="8"/>
  <c r="I7" i="8"/>
  <c r="C8" i="8"/>
  <c r="I8" i="8"/>
  <c r="I9" i="8"/>
  <c r="C9" i="8"/>
  <c r="I10" i="8"/>
  <c r="C10" i="8"/>
  <c r="I11" i="8"/>
  <c r="C11" i="8"/>
  <c r="C12" i="8"/>
  <c r="I12" i="8"/>
  <c r="C13" i="8"/>
  <c r="I13" i="8"/>
  <c r="I14" i="8"/>
  <c r="C14" i="8"/>
  <c r="C15" i="8"/>
  <c r="I15" i="8"/>
  <c r="C16" i="8"/>
  <c r="I16" i="8"/>
  <c r="C17" i="8"/>
  <c r="I17" i="8"/>
  <c r="C18" i="8"/>
  <c r="I18" i="8"/>
  <c r="I19" i="8"/>
  <c r="B20" i="8"/>
  <c r="C19" i="8"/>
  <c r="B21" i="8"/>
  <c r="C20" i="8"/>
  <c r="I20" i="8"/>
  <c r="I21" i="8"/>
  <c r="C21" i="8"/>
  <c r="B22" i="8"/>
  <c r="C22" i="8"/>
  <c r="B23" i="8"/>
  <c r="I22" i="8"/>
  <c r="I23" i="8"/>
  <c r="C23" i="8"/>
  <c r="B25" i="8"/>
  <c r="C24" i="8"/>
  <c r="I24" i="8"/>
  <c r="C25" i="8"/>
  <c r="I25" i="8"/>
  <c r="B26" i="8"/>
  <c r="I26" i="8"/>
  <c r="B27" i="8"/>
  <c r="C26" i="8"/>
  <c r="B28" i="8"/>
  <c r="I27" i="8"/>
  <c r="C27" i="8"/>
  <c r="B29" i="8"/>
  <c r="C28" i="8"/>
  <c r="I28" i="8"/>
  <c r="I29" i="8"/>
  <c r="C29" i="8"/>
  <c r="B30" i="8"/>
  <c r="C30" i="8"/>
  <c r="B31" i="8"/>
  <c r="I30" i="8"/>
  <c r="B32" i="8"/>
  <c r="I31" i="8"/>
  <c r="C31" i="8"/>
  <c r="B33" i="8"/>
  <c r="C32" i="8"/>
  <c r="I32" i="8"/>
  <c r="I33" i="8"/>
  <c r="C33" i="8"/>
  <c r="B34" i="8"/>
  <c r="C34" i="8"/>
  <c r="B35" i="8"/>
  <c r="I34" i="8"/>
  <c r="B36" i="8"/>
  <c r="I35" i="8"/>
  <c r="C35" i="8"/>
  <c r="B37" i="8"/>
  <c r="C36" i="8"/>
  <c r="I36" i="8"/>
  <c r="I37" i="8"/>
  <c r="C37" i="8"/>
  <c r="B38" i="8"/>
  <c r="C38" i="8"/>
  <c r="B39" i="8"/>
  <c r="I38" i="8"/>
  <c r="B40" i="8"/>
  <c r="C39" i="8"/>
  <c r="I39" i="8"/>
  <c r="B41" i="8"/>
  <c r="C40" i="8"/>
  <c r="I40" i="8"/>
  <c r="I41" i="8"/>
  <c r="C41" i="8"/>
  <c r="B42" i="8"/>
  <c r="I42" i="8"/>
  <c r="B43" i="8"/>
  <c r="C42" i="8"/>
  <c r="B44" i="8"/>
  <c r="C43" i="8"/>
  <c r="I43" i="8"/>
  <c r="B45" i="8"/>
  <c r="C44" i="8"/>
  <c r="I44" i="8"/>
  <c r="C45" i="8"/>
  <c r="I45" i="8"/>
  <c r="C20" i="13"/>
  <c r="C4" i="15"/>
  <c r="C3" i="15"/>
  <c r="C2" i="15"/>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K1" i="8"/>
  <c r="C16" i="13"/>
</calcChain>
</file>

<file path=xl/sharedStrings.xml><?xml version="1.0" encoding="utf-8"?>
<sst xmlns="http://schemas.openxmlformats.org/spreadsheetml/2006/main" count="611" uniqueCount="446">
  <si>
    <t>Length</t>
  </si>
  <si>
    <t>RecType</t>
  </si>
  <si>
    <t>FormatCode</t>
  </si>
  <si>
    <t>SetNo</t>
  </si>
  <si>
    <t>RecordSet</t>
  </si>
  <si>
    <t>FromClause</t>
  </si>
  <si>
    <t>WhereClause</t>
  </si>
  <si>
    <t>FieldNumber</t>
  </si>
  <si>
    <t>Expression</t>
  </si>
  <si>
    <t>ForCond</t>
  </si>
  <si>
    <t>StartPos</t>
  </si>
  <si>
    <t>TargetField</t>
  </si>
  <si>
    <t>CfgName</t>
  </si>
  <si>
    <t>CfgType</t>
  </si>
  <si>
    <t>CfgValue</t>
  </si>
  <si>
    <t>EEList</t>
  </si>
  <si>
    <t>V</t>
  </si>
  <si>
    <t>Y</t>
  </si>
  <si>
    <t>ExportPath</t>
  </si>
  <si>
    <t>InitialSort</t>
  </si>
  <si>
    <t>C</t>
  </si>
  <si>
    <t>SubSort</t>
  </si>
  <si>
    <t>Testing</t>
  </si>
  <si>
    <t>UseFileName</t>
  </si>
  <si>
    <t>OpenEnroll</t>
  </si>
  <si>
    <t>Audit</t>
  </si>
  <si>
    <t>Scheduled</t>
  </si>
  <si>
    <t>DevName</t>
  </si>
  <si>
    <t>ClientName</t>
  </si>
  <si>
    <t>CPTask</t>
  </si>
  <si>
    <t>ExportName</t>
  </si>
  <si>
    <t>Field Description</t>
  </si>
  <si>
    <t>CP Task Number</t>
  </si>
  <si>
    <t>Formatcode</t>
  </si>
  <si>
    <t>FileLength</t>
  </si>
  <si>
    <t>BDM</t>
  </si>
  <si>
    <t>BAName</t>
  </si>
  <si>
    <t>H01</t>
  </si>
  <si>
    <t>D10</t>
  </si>
  <si>
    <t>FileName</t>
  </si>
  <si>
    <t>TestFileName</t>
  </si>
  <si>
    <t>OEFileName</t>
  </si>
  <si>
    <t>ExportType</t>
  </si>
  <si>
    <t>Upper</t>
  </si>
  <si>
    <t>OverrideCount</t>
  </si>
  <si>
    <t>IsUTF</t>
  </si>
  <si>
    <t>NoEmpty</t>
  </si>
  <si>
    <t>TestPath</t>
  </si>
  <si>
    <t>OnDemandPath</t>
  </si>
  <si>
    <t>If the export session like 'TEST' or 'TST' the file will be saved to the TestPath in the configuration table</t>
  </si>
  <si>
    <t>SubSort2</t>
  </si>
  <si>
    <t>SubSort3</t>
  </si>
  <si>
    <t>ExportDesc</t>
  </si>
  <si>
    <t>What will the AscExp Description be? (30 chars)</t>
  </si>
  <si>
    <t>SchFreq</t>
  </si>
  <si>
    <t>SchTime</t>
  </si>
  <si>
    <t>SchDay</t>
  </si>
  <si>
    <t>OEPath</t>
  </si>
  <si>
    <t>Additional Notes</t>
  </si>
  <si>
    <t>PDedHist</t>
  </si>
  <si>
    <t>PEarHist</t>
  </si>
  <si>
    <t>If the export session LIKE 'OE%' the file will be saved to the OEPath in the configuration table</t>
  </si>
  <si>
    <t>UDESPath</t>
  </si>
  <si>
    <t>Flag Y/N - Audit section included (fill out U_dsi_AuditRecs with audit fields)</t>
  </si>
  <si>
    <t>Flag Y/N - Inserts BDM</t>
  </si>
  <si>
    <t>Flag Y/N - Includes OE sessions and code for BDM</t>
  </si>
  <si>
    <t>Flag Y/N - Will setup a scheduled export session</t>
  </si>
  <si>
    <t>Flag Y/N - Creates sample PDedHist working table</t>
  </si>
  <si>
    <t>Flag Y/N - Creates sample PEarHist working table</t>
  </si>
  <si>
    <t>Expression Length</t>
  </si>
  <si>
    <t>Flag Y/N - When flag set to 'Y', SQL run will produce SQL commands given during run</t>
  </si>
  <si>
    <r>
      <t>Flag Y/N - When flag set to 'Y', export uses filename from Export Screen in BackOffice (</t>
    </r>
    <r>
      <rPr>
        <b/>
        <sz val="10"/>
        <rFont val="Arial"/>
        <family val="2"/>
      </rPr>
      <t>RARE</t>
    </r>
    <r>
      <rPr>
        <sz val="10"/>
        <rFont val="Arial"/>
        <family val="2"/>
      </rPr>
      <t>)</t>
    </r>
  </si>
  <si>
    <t>Flag Y/N - If Y all alpha chars will be upper case</t>
  </si>
  <si>
    <t>Flag Y/N - When flag set to 'Y', export does not produce blank file if file is empty.</t>
  </si>
  <si>
    <t>Flag Y/N - When flag set to 'Y', then sends file in UTF-16 Format</t>
  </si>
  <si>
    <t>AuditTableName</t>
  </si>
  <si>
    <t>AuditFieldName</t>
  </si>
  <si>
    <t>Day Selection</t>
  </si>
  <si>
    <t>Monday</t>
  </si>
  <si>
    <t>Tuesday</t>
  </si>
  <si>
    <t>Wednesday</t>
  </si>
  <si>
    <t>Thursday</t>
  </si>
  <si>
    <t>Friday</t>
  </si>
  <si>
    <t>Saturday</t>
  </si>
  <si>
    <t>Sunday</t>
  </si>
  <si>
    <t>Choose a schedule frequency from the dropdown list</t>
  </si>
  <si>
    <t>Frequency Selection</t>
  </si>
  <si>
    <t>Daily</t>
  </si>
  <si>
    <t>Weekly</t>
  </si>
  <si>
    <t>Bi-Weekly</t>
  </si>
  <si>
    <t>Monthly</t>
  </si>
  <si>
    <t>Used for Daily and Weekly</t>
  </si>
  <si>
    <t>SchTimePeriod</t>
  </si>
  <si>
    <t>AM</t>
  </si>
  <si>
    <t>Scheduled Run Time Period: AM or PM</t>
  </si>
  <si>
    <t>AMPM</t>
  </si>
  <si>
    <t>PM</t>
  </si>
  <si>
    <t>Scheduled Run Time (EST) in HH:MM format</t>
  </si>
  <si>
    <t>Insert File Name Here (recognizes YYYYMMDD and MMDDYYYY)</t>
  </si>
  <si>
    <t>Insert File Name for Test if Different (recognizes YYYYMMDD and MMDDYYYY)</t>
  </si>
  <si>
    <t>Insert File Name for OE if Different (recognizes YYYYMMDD and MMDDYYYY)</t>
  </si>
  <si>
    <t>Filename_YYYYMMDD.txt</t>
  </si>
  <si>
    <t>Choose a day of the week from the dropdown list</t>
  </si>
  <si>
    <t>Notes</t>
  </si>
  <si>
    <t>Standard (SDF) is Fixed Width / Fixed Length
CDE can be used for Fixed Width / Variable Length</t>
  </si>
  <si>
    <t>D</t>
  </si>
  <si>
    <t>('UA'='T,')</t>
  </si>
  <si>
    <t>MultFile</t>
  </si>
  <si>
    <t>Allows the Control of the Record Count.  Must be an integer value to override the record count</t>
  </si>
  <si>
    <t>BCPParms</t>
  </si>
  <si>
    <t>Allows the ability to Override the BCP Parameters.  Example: -c -t -r "0x0A"</t>
  </si>
  <si>
    <t>CountFilter</t>
  </si>
  <si>
    <t>Allows Filtering of Record Count of File Table.  Example: LEFT(RecordSet,1) NOT IN (''''H'''')
Can be used in conjunction with "NoEmpty" so an Empty File is not created with Header</t>
  </si>
  <si>
    <t>TemplateName</t>
  </si>
  <si>
    <t>Benefit Export</t>
  </si>
  <si>
    <t>Payroll Deduction Export</t>
  </si>
  <si>
    <t>Payroll Earning Export</t>
  </si>
  <si>
    <t>Changes Only</t>
  </si>
  <si>
    <t>DedCodes</t>
  </si>
  <si>
    <t>StartDateTime</t>
  </si>
  <si>
    <t>EndDateTime</t>
  </si>
  <si>
    <t>Comments/Notes</t>
  </si>
  <si>
    <t>TermSelectionOption</t>
  </si>
  <si>
    <t>a. AuditDate if you want all terms keyed within the range (most common)
b. StopDate if you want all terms with Eed/DbnBenStopDates within the range
c. ActiveOnly if you want active deductions only</t>
  </si>
  <si>
    <t>Start Date Range (i.e., @StartDate)</t>
  </si>
  <si>
    <t>End Date Range (i.e., @EndDate)</t>
  </si>
  <si>
    <t>BuildConsolidatedTable</t>
  </si>
  <si>
    <t>DedTypes</t>
  </si>
  <si>
    <t>Set to 'Standard' to Build a Single Consolidated Table for Just Your Formatcode</t>
  </si>
  <si>
    <t>BDMParmName</t>
  </si>
  <si>
    <t>BDMParmValue</t>
  </si>
  <si>
    <t>ManualDedCodes</t>
  </si>
  <si>
    <t>ExclFutureDatedStartDates</t>
  </si>
  <si>
    <t>If set to 'Y', any deduction with a start date after the EndDateTime is discarded</t>
  </si>
  <si>
    <t>FutureDatedStartDateDays</t>
  </si>
  <si>
    <t>ExclFutureDatedStopDates</t>
  </si>
  <si>
    <t>If set to Y, any deduction with a stop date after the EndDateTime is set to active.</t>
  </si>
  <si>
    <t>FutureDatedStopDateDays</t>
  </si>
  <si>
    <t>Set the below variable and any stop date sixty dates after the EndDateTime is set to active. (i.e., 60)</t>
  </si>
  <si>
    <t>Set the below variable and any start date sixty dates after the EndDateTime is discarded. (i.e., 60)</t>
  </si>
  <si>
    <t>GetChangeReason</t>
  </si>
  <si>
    <t>Set to 'Y'.  This will tell the module to populate the EedChangeReason field in the U_dsi_bdm_EmpDeductions table.</t>
  </si>
  <si>
    <t>CalcBenOptionDate</t>
  </si>
  <si>
    <t>If set to '1', then this will tell the module to populate the EedBenOptionDate field in the U_dsi_bdm_EmpDeductions table.
If you need the date automatically copied to the DbnBenOptionDate field in the U_dsi_bdm_DepDeductions table, set it to '2'</t>
  </si>
  <si>
    <t>OverrideBenStartDate</t>
  </si>
  <si>
    <t>Set to 'Y'.  This will tell the module to copy the CalcBenOptionDate into the Eed/Dbn Ben Start Date field.</t>
  </si>
  <si>
    <t>CountDependents</t>
  </si>
  <si>
    <t>If Set to 'Y', then this will tell BDM to count the types of dependents associated with each employee deduction</t>
  </si>
  <si>
    <t>RelationshipsSpouse</t>
  </si>
  <si>
    <t>RelationshipsChild</t>
  </si>
  <si>
    <t>RelationshipsDomPartner</t>
  </si>
  <si>
    <t>RelationshipsDPChild</t>
  </si>
  <si>
    <t>Define Relationship Codes for 'Spouse', used in conjunction with "CountDependents" to populate EedNumSpouses</t>
  </si>
  <si>
    <t>Define Relationship Codes for 'Child', used in conjunction with "CountDependents" to populate EedNumChildren</t>
  </si>
  <si>
    <t>Define Relationship Codes for 'Domestic Partner', used in conjunction with "CountDependents" to populate EedNumDomPartners</t>
  </si>
  <si>
    <t>Define Relationship Codes for 'Domestic Partner Children', used in conjunction with "CountDependents" to populate EedNumDPChildren</t>
  </si>
  <si>
    <t>TermsOnly</t>
  </si>
  <si>
    <t>Set to 'Y'.  If this is set the module will invalidate all active deductions and return only terms.
This is rare, and might only be used when an export needs both termed and active deductions for the same employees.</t>
  </si>
  <si>
    <t>UseDedStopDate</t>
  </si>
  <si>
    <t>If set to 'Y', then this will tell the module to process deductions based on EedStopDate/DbnStopDate rather than EedBenStopDate/DbnBenStopDate.</t>
  </si>
  <si>
    <t>CobraType</t>
  </si>
  <si>
    <t>1. Pull Cobra reasons from EepCobraReason and ConCobraReason
2. Pull Cobra reasons from EmpHDed and ConCobraReason. Also set CHGRP as a valid change reason
3. Pull Cobra reasons from EmpHDed and ConCobraReason. Consider CHGRP as a valid change reason only if the employee's new DedGroup is NOT linked to any plans of type: MED, DENT, VIS, FSA.
The reasons are populated in the Eed/DbnCobraReason fields.</t>
  </si>
  <si>
    <t>T</t>
  </si>
  <si>
    <t>CobraDate</t>
  </si>
  <si>
    <t>1. Pull Cobra dates from EepDateofCobraEvent and ConDateofCobraEvent
2. Pull Cobra dates from benefit stop dates
The dates are populated in the Eed/DbnCobraDate fields.</t>
  </si>
  <si>
    <t>UseCobraCoveredDeds</t>
  </si>
  <si>
    <t>X will tell the module to use deduction codes or deduction types specified where DedIsCobraCovered = Y.
Y will tell the module to ignore deduction codes or deduction types specified and use deductions where DedIsCobraCovered = Y. If no Dedcodes and/or types are specified, then it will return all deductions where DedIsCobraCovered = Y
N will tell the module to ignore deduction codes or deduction types specified and use deductions where DedIsCobraCovered = N. If no Dedcodes and/or types are specified, then it will return all deductions where DedIsCobraCovered = N
A will tell the module to use deduction codes or deduction types specified regardless of DedIsCobraCovered indicator assigned to DedCodes.
Blank or not set will pull all deductions. (Remember for Cobra runs, the above defaults to Y unless you override it.)</t>
  </si>
  <si>
    <t>NewEnrolleeType</t>
  </si>
  <si>
    <t>1. Anyone newly enrolled in any deduction is valid
2. All new enrollees with no previous plan in their current company are valid; company transfers are disallowed
Note: New Enrollee Type 2 does not take the Rehire event into consideration. If the employee had a previous plan and was rehired, the BDM will not set the record to valid unless the TC adds additional criteria in their BuildDriverTables SP to set EedValidForExport = ‘Y’ for this specific criteria.</t>
  </si>
  <si>
    <t>Description</t>
  </si>
  <si>
    <t>('UA'='F')</t>
  </si>
  <si>
    <t>Pipe Delimited</t>
  </si>
  <si>
    <t>('SS'='F')</t>
  </si>
  <si>
    <t>Instruction</t>
  </si>
  <si>
    <t xml:space="preserve">Description </t>
  </si>
  <si>
    <t>Example</t>
  </si>
  <si>
    <t xml:space="preserve">Lives in dbo.dsi_sp_datadictionary </t>
  </si>
  <si>
    <t>Configuration</t>
  </si>
  <si>
    <t>"cDepartment"</t>
  </si>
  <si>
    <t>*ForCond logic</t>
  </si>
  <si>
    <t>('IF'='QD')</t>
  </si>
  <si>
    <t>Hard coded value</t>
  </si>
  <si>
    <t>"HOME"</t>
  </si>
  <si>
    <t>I = Instruction Code</t>
  </si>
  <si>
    <t>S</t>
  </si>
  <si>
    <t>Space Filler</t>
  </si>
  <si>
    <t>actual definition is ignored, replaced with space(X) where X = length</t>
  </si>
  <si>
    <t xml:space="preserve">F=Format </t>
  </si>
  <si>
    <t>Translation</t>
  </si>
  <si>
    <t>"Translate(tEarnCode, eeeEarnCode)"</t>
  </si>
  <si>
    <t>Q=Quotes or trimming</t>
  </si>
  <si>
    <t>U</t>
  </si>
  <si>
    <t>UltiPro Field/Valid SQL</t>
  </si>
  <si>
    <t>"eepSSN"</t>
  </si>
  <si>
    <t>D = field delimiter (optional), whatever single character follows the Q position</t>
  </si>
  <si>
    <t>Variable</t>
  </si>
  <si>
    <t>"vFileType"</t>
  </si>
  <si>
    <t>X</t>
  </si>
  <si>
    <t>Code Translation</t>
  </si>
  <si>
    <t>"Codes(Country, eepAddressCountry)"</t>
  </si>
  <si>
    <t>Ex: ('UD112'='F')</t>
  </si>
  <si>
    <t>W</t>
  </si>
  <si>
    <t>Web/XTML</t>
  </si>
  <si>
    <t>"EmpNo=eecEmpNo"</t>
  </si>
  <si>
    <t>means that the field is valid SQL, results in a date field, to be formatted 112 (YYYYMMDD)</t>
  </si>
  <si>
    <t>?</t>
  </si>
  <si>
    <t xml:space="preserve">Unknown       </t>
  </si>
  <si>
    <t>actual definition is ignored, replaced with ''</t>
  </si>
  <si>
    <t>There are NOT quotes around the data, and the field delimiter is blank (fixed width file)</t>
  </si>
  <si>
    <t xml:space="preserve">Format </t>
  </si>
  <si>
    <t>Ex2: ('XA'='Q|')</t>
  </si>
  <si>
    <t>A</t>
  </si>
  <si>
    <t>ASCII (text)</t>
  </si>
  <si>
    <t>John</t>
  </si>
  <si>
    <t>means a code translation where the result is ASCII text, the field is surrounded in quotes,</t>
  </si>
  <si>
    <t>Dxxx</t>
  </si>
  <si>
    <t>and the field is pipe delimited</t>
  </si>
  <si>
    <t>Ncx</t>
  </si>
  <si>
    <t xml:space="preserve">Numeric cx*   (See below for c &amp; x)                          </t>
  </si>
  <si>
    <t>R</t>
  </si>
  <si>
    <t>Replicate the Char</t>
  </si>
  <si>
    <t>Ex3: ('SS'='F')</t>
  </si>
  <si>
    <t>Space</t>
  </si>
  <si>
    <t>means a space, space, fixed width, no delimiter</t>
  </si>
  <si>
    <t>*c</t>
  </si>
  <si>
    <t>options when format is Numeric</t>
  </si>
  <si>
    <t>Example data: 34.56 (LEN 6)</t>
  </si>
  <si>
    <t>Ex4: ('DR'='F')</t>
  </si>
  <si>
    <t>0=zero pad</t>
  </si>
  <si>
    <t>means a hardcoded value that is replicated, fixed width, no delimiter</t>
  </si>
  <si>
    <t>P</t>
  </si>
  <si>
    <t>overpunch**</t>
  </si>
  <si>
    <t>Add 0 to expression and it will zero fill for you</t>
  </si>
  <si>
    <t>right justified</t>
  </si>
  <si>
    <t>NR2-&gt; '" 34.56"</t>
  </si>
  <si>
    <t>sign(+/-)</t>
  </si>
  <si>
    <t>NS-&gt; +34.56</t>
  </si>
  <si>
    <t>trim</t>
  </si>
  <si>
    <t>NT1-&gt;  34.5</t>
  </si>
  <si>
    <t xml:space="preserve">*x </t>
  </si>
  <si>
    <t>Total # of decimal places when format is Numeric</t>
  </si>
  <si>
    <t>Example 34.00</t>
  </si>
  <si>
    <t>Zero - means no decimal and is the default</t>
  </si>
  <si>
    <t>NT0-&gt; 34</t>
  </si>
  <si>
    <t>0ne decimal place</t>
  </si>
  <si>
    <t>34.0</t>
  </si>
  <si>
    <t xml:space="preserve">two decimal places  </t>
  </si>
  <si>
    <t>34.00</t>
  </si>
  <si>
    <t xml:space="preserve">three decimal places </t>
  </si>
  <si>
    <t>34.000</t>
  </si>
  <si>
    <t>four decimal places</t>
  </si>
  <si>
    <t>34.0000</t>
  </si>
  <si>
    <t>Q</t>
  </si>
  <si>
    <t>Quotes or Trimming</t>
  </si>
  <si>
    <t xml:space="preserve">RTRIM the field and surround with quotes </t>
  </si>
  <si>
    <t>"John"</t>
  </si>
  <si>
    <t>RTRIM the field , nothing surrounds the data</t>
  </si>
  <si>
    <t>F</t>
  </si>
  <si>
    <t>don't RTRIM the field, nothing around the data</t>
  </si>
  <si>
    <t xml:space="preserve">  John</t>
  </si>
  <si>
    <t>Delimiter</t>
  </si>
  <si>
    <t>,</t>
  </si>
  <si>
    <t>comma delimited</t>
  </si>
  <si>
    <t>John,Smith,</t>
  </si>
  <si>
    <t>|</t>
  </si>
  <si>
    <t>John|Smith|</t>
  </si>
  <si>
    <t>*</t>
  </si>
  <si>
    <t>Asterick delimited</t>
  </si>
  <si>
    <t>John*Smith*</t>
  </si>
  <si>
    <t>~</t>
  </si>
  <si>
    <t>tilde delimited</t>
  </si>
  <si>
    <t>John~Smith~</t>
  </si>
  <si>
    <t>question Mark delimited</t>
  </si>
  <si>
    <t>John?Smith?</t>
  </si>
  <si>
    <t>Tab Delimiter</t>
  </si>
  <si>
    <t>John      Smith</t>
  </si>
  <si>
    <t>blank</t>
  </si>
  <si>
    <t>Add Delimiter here</t>
  </si>
  <si>
    <t>M</t>
  </si>
  <si>
    <t>Requires complex expression Part1 , Part 2</t>
  </si>
  <si>
    <t>expression: 'UG',eedFIPScode &amp; ForCond ('UA'='M') &amp; Length 7</t>
  </si>
  <si>
    <t>Part 1= up to 10 char, fixed field delim inc single quotes</t>
  </si>
  <si>
    <t>UA=M</t>
  </si>
  <si>
    <t>Part2= up to 200 char,valid SQL syntax,and will be cast as a char of the appropriate length</t>
  </si>
  <si>
    <t xml:space="preserve"> case when NullIf(eedFIPSCode,'') is null then '' else 'UG' + convert(char(7), eedFIPSCode) end</t>
  </si>
  <si>
    <t>If Part2 evaluates to null, entire field is skipped (")</t>
  </si>
  <si>
    <t>nothing means no delimiter, fixed width file</t>
  </si>
  <si>
    <t>If part1 is not null, the results = part1 + part2 fixed width to length of Part 1 + length of field</t>
  </si>
  <si>
    <t xml:space="preserve">       </t>
  </si>
  <si>
    <t>Cobra Export</t>
  </si>
  <si>
    <t>New Enrollee Export</t>
  </si>
  <si>
    <t>Cobra and New Enrollee Export</t>
  </si>
  <si>
    <t>CDE</t>
  </si>
  <si>
    <t>01</t>
  </si>
  <si>
    <r>
      <rPr>
        <b/>
        <sz val="10"/>
        <color indexed="10"/>
        <rFont val="Arial"/>
        <family val="2"/>
      </rPr>
      <t>BDM ParmName Drop-Down Selections: DedCodes, DedTypes, ManualDedCodes
NOTE: Only Select One Option.</t>
    </r>
    <r>
      <rPr>
        <sz val="10"/>
        <rFont val="Arial"/>
        <family val="2"/>
      </rPr>
      <t xml:space="preserve">
For 'DedCodes', Enter Deduction Codes (i.e., HMO, PPO, VIS)
For 'DedTypes', Enter Deduction Types (i.e., 'MED, DEN')
For 'ManualDedCodes', then you will need to define within BuildDriverTables SP</t>
    </r>
  </si>
  <si>
    <t>DateStyle</t>
  </si>
  <si>
    <t>EncapsulateQuotes</t>
  </si>
  <si>
    <t>Flag Y/N - Encapsulate Fields in Double-Quotes</t>
  </si>
  <si>
    <t>ExportCode</t>
  </si>
  <si>
    <t>SetType</t>
  </si>
  <si>
    <t>SkipSet</t>
  </si>
  <si>
    <t>112</t>
  </si>
  <si>
    <t>What is the date format? (See "Z Date Styles" tab for common dates)</t>
  </si>
  <si>
    <t>MDY</t>
  </si>
  <si>
    <t>Valid Date Formats</t>
  </si>
  <si>
    <t>Converts to MMDDYYYY format</t>
  </si>
  <si>
    <t>Example Input</t>
  </si>
  <si>
    <t>Example Output</t>
  </si>
  <si>
    <t>MDZ</t>
  </si>
  <si>
    <t>Converts to MMDDYY format</t>
  </si>
  <si>
    <t>040116</t>
  </si>
  <si>
    <t>4/3/2016</t>
  </si>
  <si>
    <t>04032016</t>
  </si>
  <si>
    <t>HMS</t>
  </si>
  <si>
    <t>Converts TIME portion of datetime to HHMMSS</t>
  </si>
  <si>
    <t>3:35:15pm</t>
  </si>
  <si>
    <t>153515</t>
  </si>
  <si>
    <t>YYYYMMDD</t>
  </si>
  <si>
    <t>20160403</t>
  </si>
  <si>
    <t>101</t>
  </si>
  <si>
    <t>MM/DD/YYYY</t>
  </si>
  <si>
    <t>04/03/2016</t>
  </si>
  <si>
    <t>12</t>
  </si>
  <si>
    <t>YYMMDD</t>
  </si>
  <si>
    <t>160403</t>
  </si>
  <si>
    <t>1</t>
  </si>
  <si>
    <t>MM/DD/YY</t>
  </si>
  <si>
    <t>04/03/16</t>
  </si>
  <si>
    <t>Switchbox Specific Conversions</t>
  </si>
  <si>
    <t>Typical Formats</t>
  </si>
  <si>
    <t>Atypical Formats</t>
  </si>
  <si>
    <t>Click here for shortcut to MSDN CAST and CONVERT page for full list</t>
  </si>
  <si>
    <t>SR-2016-00012345</t>
  </si>
  <si>
    <t>Environment</t>
  </si>
  <si>
    <t>FolderName</t>
  </si>
  <si>
    <t>UltiPro Web</t>
  </si>
  <si>
    <t>UltiPro BackOffice</t>
  </si>
  <si>
    <t>Which Product Type UltiPro Web or UltiPro BackOffice?</t>
  </si>
  <si>
    <t>ProductType</t>
  </si>
  <si>
    <t>What will the client see in UltiPro in AscDefH? (50 chars)</t>
  </si>
  <si>
    <t>If the export session like 'ONDEMAND' or 'ON_DEMAND' the file will be saved to the OnDemandPath in the configuration table</t>
  </si>
  <si>
    <t>CompanyCode</t>
  </si>
  <si>
    <t>SaaSServers</t>
  </si>
  <si>
    <t>AccountID</t>
  </si>
  <si>
    <t>What SaaS Server (i.e., E24, EW21, etc.)</t>
  </si>
  <si>
    <t>What is the client's "Account ID" in ITG Portal (i.e., GOO1012)</t>
  </si>
  <si>
    <t>What is the client's "Company Code" in ITG Portal (i.e., GOOGLE)</t>
  </si>
  <si>
    <t>Who is the client (i.e., Google, Inc.)?</t>
  </si>
  <si>
    <t>Who was the Integration Consultant (BA / IA) that wrote the spec?</t>
  </si>
  <si>
    <t>Who is the TC developing this export?</t>
  </si>
  <si>
    <t>Field Length - Automatically Calculate for CDE based on FieldDefs to nearest 1,000</t>
  </si>
  <si>
    <t>UDES path for reference only</t>
  </si>
  <si>
    <t>Flag Y/N - If Y the switchbox BCP command is Ignored for Multiple Files via AfterCollect - Sample AfterCollect provided</t>
  </si>
  <si>
    <t>If a Template is chosen, then Flags may be automatically set for Audit, BDM, OpenEnroll, PDedHist, PEarHist</t>
  </si>
  <si>
    <t>For Web-Enabled, then ExportPath must be NULL upon deployment to Client's Environment</t>
  </si>
  <si>
    <t>Test_Filename_YYYYMMDD.txt</t>
  </si>
  <si>
    <t>OE_Filename_YYYYMMDD.txt</t>
  </si>
  <si>
    <t>CDE - Comma del, SDF - Standard (flat)
Controls AscDefH.AdhFileFormat value</t>
  </si>
  <si>
    <t>Payroll Earns &amp; Deds Export</t>
  </si>
  <si>
    <t>Folder Name on Data Service Desktop (i.e., \\ez2sup4db01\ultiprodata\[Name]\Exports\) in U_Dsi_Configuration</t>
  </si>
  <si>
    <t>('TA'='F')</t>
  </si>
  <si>
    <t>('VA'='F')</t>
  </si>
  <si>
    <t>('XA'='F')</t>
  </si>
  <si>
    <t>('WA'='F')</t>
  </si>
  <si>
    <t>('DA'='T,')</t>
  </si>
  <si>
    <t>('DA'='T|')</t>
  </si>
  <si>
    <t>('DA'='T*')</t>
  </si>
  <si>
    <t>('DA'='T~')</t>
  </si>
  <si>
    <t>('DA'='T?')</t>
  </si>
  <si>
    <t>('DA'='TT')</t>
  </si>
  <si>
    <t>('UA'='Q,')</t>
  </si>
  <si>
    <t>('UNT0'='T,')</t>
  </si>
  <si>
    <t>('UNT1'='T,')</t>
  </si>
  <si>
    <t>('UNT2'='T,')</t>
  </si>
  <si>
    <t>('UNT3'='T,')</t>
  </si>
  <si>
    <t>('UNT4'='T,')</t>
  </si>
  <si>
    <t>('UNR2'='T,')</t>
  </si>
  <si>
    <t>('UNS'='T,')</t>
  </si>
  <si>
    <t>('UDMDY'='T,')
('UDHMS'='T,')
('UD101'='T,')
('UD112'='T,')</t>
  </si>
  <si>
    <t>MDY -&gt; 01012016
HMS -&gt;115959
101 -&gt; 01/01/2016
112-&gt; 20160101</t>
  </si>
  <si>
    <t>('UNPY'='T,')
('UNPN'='T,')</t>
  </si>
  <si>
    <t>NPY-&gt;00345F,NPN-&gt;003456
Negative Number NPN-&gt;00345{</t>
  </si>
  <si>
    <t>Date (xxx is the date format field or MDY,YDM)
MDY = MMDDYYYY
MDZ = MMDDYY
HMS = HHMMSS
1 = MM/DD/YY
101 = MM/DD/YYYY
12 = YYMMDD
112 = YYYYMMDD</t>
  </si>
  <si>
    <t>Default is Comma.  Delimiter = 'F' for Variable Fixed Length.  Other Delimiters (i.e., Pipe: |, Tab: T)</t>
  </si>
  <si>
    <t>('CA'='F')</t>
  </si>
  <si>
    <t>('DA'='F')</t>
  </si>
  <si>
    <t>('UN02'='T,')</t>
  </si>
  <si>
    <t>UN02'  -&gt; 034.56</t>
  </si>
  <si>
    <t>ELATDEMEXP</t>
  </si>
  <si>
    <t>Marco Lagrosa</t>
  </si>
  <si>
    <t>Lea King</t>
  </si>
  <si>
    <t>Berry Appleman</t>
  </si>
  <si>
    <t>Lattice Demo Export</t>
  </si>
  <si>
    <t>BAL email</t>
  </si>
  <si>
    <t>First Name</t>
  </si>
  <si>
    <t>Preferred Name</t>
  </si>
  <si>
    <t>Last Name</t>
  </si>
  <si>
    <t>Title</t>
  </si>
  <si>
    <t>Managers email</t>
  </si>
  <si>
    <t>Last Hire Date</t>
  </si>
  <si>
    <t>DOB</t>
  </si>
  <si>
    <t>Gender</t>
  </si>
  <si>
    <t>Team</t>
  </si>
  <si>
    <t>Phone Number</t>
  </si>
  <si>
    <t>Employment Status</t>
  </si>
  <si>
    <t>Date in Job</t>
  </si>
  <si>
    <t>Org Level 3</t>
  </si>
  <si>
    <t>Org Level 2</t>
  </si>
  <si>
    <t>Org Level 1</t>
  </si>
  <si>
    <t>Location</t>
  </si>
  <si>
    <t>Remote</t>
  </si>
  <si>
    <t>Ethnicity</t>
  </si>
  <si>
    <t>Termination Date</t>
  </si>
  <si>
    <t>Full/Part Time</t>
  </si>
  <si>
    <t>Exempt/Non-Exempt</t>
  </si>
  <si>
    <t>('DA'='Q,')</t>
  </si>
  <si>
    <t>('DA'='Q')</t>
  </si>
  <si>
    <t>10</t>
  </si>
  <si>
    <t>drvBALemail</t>
  </si>
  <si>
    <t>drvFirstName</t>
  </si>
  <si>
    <t>drvPreferredName</t>
  </si>
  <si>
    <t>drvLastName</t>
  </si>
  <si>
    <t>drvTitle</t>
  </si>
  <si>
    <t>drvManagersemail</t>
  </si>
  <si>
    <t>drvLastHireDate</t>
  </si>
  <si>
    <t>drvDOB</t>
  </si>
  <si>
    <t>drvGender</t>
  </si>
  <si>
    <t>drvTeam</t>
  </si>
  <si>
    <t>drvPhoneNumber</t>
  </si>
  <si>
    <t>drvEmploymentStatus</t>
  </si>
  <si>
    <t>drvDateinJob</t>
  </si>
  <si>
    <t>drvOrgLevel3</t>
  </si>
  <si>
    <t>drvOrgLevel2</t>
  </si>
  <si>
    <t>drvOrgLevel1</t>
  </si>
  <si>
    <t>drvLocation</t>
  </si>
  <si>
    <t>drvRemote</t>
  </si>
  <si>
    <t>drvEthnicity</t>
  </si>
  <si>
    <t>drvTerminationDate</t>
  </si>
  <si>
    <t>drvFullPartTime</t>
  </si>
  <si>
    <t>drvExemptNonExempt</t>
  </si>
  <si>
    <t>('UD101'='Q,')</t>
  </si>
  <si>
    <t>('UA'='Q')</t>
  </si>
  <si>
    <t>drvInitialSort</t>
  </si>
  <si>
    <t>drvSubsort</t>
  </si>
  <si>
    <t>NONE</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</si>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</sst>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8"/>
      <name val="Arial"/>
      <family val="2"/>
    </font>
    <font>
      <b/>
      <sz val="8"/>
      <name val="Arial"/>
      <family val="2"/>
    </font>
    <font>
      <sz val="10"/>
      <name val="Times New Roman"/>
      <family val="1"/>
    </font>
    <font>
      <b/>
      <sz val="10"/>
      <name val="Arial"/>
      <family val="2"/>
    </font>
    <font>
      <sz val="10"/>
      <name val="Arial"/>
      <family val="2"/>
    </font>
    <font>
      <b/>
      <sz val="10"/>
      <name val="Times New Roman"/>
      <family val="1"/>
    </font>
    <font>
      <sz val="8"/>
      <name val="Times New Roman"/>
      <family val="1"/>
    </font>
    <font>
      <sz val="10"/>
      <name val="Tahoma"/>
      <family val="2"/>
    </font>
    <font>
      <sz val="8"/>
      <name val="Arial"/>
      <family val="2"/>
    </font>
    <font>
      <u/>
      <sz val="10"/>
      <color indexed="12"/>
      <name val="Arial"/>
      <family val="2"/>
    </font>
    <font>
      <b/>
      <sz val="10"/>
      <color indexed="10"/>
      <name val="Arial"/>
      <family val="2"/>
    </font>
    <font>
      <i/>
      <sz val="10"/>
      <name val="Arial"/>
      <family val="2"/>
    </font>
    <font>
      <b/>
      <u/>
      <sz val="10"/>
      <color indexed="12"/>
      <name val="Arial"/>
      <family val="2"/>
    </font>
    <font>
      <sz val="11"/>
      <color theme="1"/>
      <name val="Calibri"/>
      <family val="2"/>
      <scheme val="minor"/>
    </font>
    <font>
      <b/>
      <sz val="10"/>
      <color rgb="FFFF0000"/>
      <name val="Arial"/>
      <family val="2"/>
    </font>
    <font>
      <sz val="10"/>
      <color theme="4" tint="-0.249977111117893"/>
      <name val="Arial"/>
      <family val="2"/>
    </font>
    <font>
      <b/>
      <sz val="10"/>
      <color theme="4" tint="-0.249977111117893"/>
      <name val="Arial"/>
      <family val="2"/>
    </font>
    <font>
      <sz val="11"/>
      <color theme="1"/>
      <name val="Calibri"/>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0" fillId="0" borderId="0" applyNumberFormat="0" applyFill="0" applyBorder="0" applyAlignment="0" applyProtection="0">
      <alignment vertical="top"/>
      <protection locked="0"/>
    </xf>
    <xf numFmtId="0" fontId="14" fillId="0" borderId="0"/>
  </cellStyleXfs>
  <cellXfs count="67">
    <xf numFmtId="0" fontId="0" fillId="0" borderId="0" xfId="0"/>
    <xf numFmtId="0" fontId="0" fillId="0" borderId="0" xfId="0" applyAlignment="1">
      <alignment wrapText="1"/>
    </xf>
    <xf numFmtId="49" fontId="2" fillId="2" borderId="1" xfId="0" applyNumberFormat="1" applyFont="1" applyFill="1" applyBorder="1" applyAlignment="1">
      <alignment wrapText="1"/>
    </xf>
    <xf numFmtId="0" fontId="0" fillId="0" borderId="0" xfId="0" applyFill="1"/>
    <xf numFmtId="49" fontId="5" fillId="0" borderId="0" xfId="0" applyNumberFormat="1" applyFont="1" applyFill="1" applyAlignment="1">
      <alignment wrapText="1"/>
    </xf>
    <xf numFmtId="0" fontId="0" fillId="0" borderId="0" xfId="0" applyFill="1" applyAlignment="1"/>
    <xf numFmtId="0" fontId="3" fillId="0" borderId="2" xfId="0" applyFont="1" applyBorder="1" applyAlignment="1">
      <alignment wrapText="1"/>
    </xf>
    <xf numFmtId="49" fontId="7" fillId="0" borderId="2" xfId="0" applyNumberFormat="1" applyFont="1" applyFill="1" applyBorder="1"/>
    <xf numFmtId="1" fontId="7" fillId="0" borderId="1" xfId="0" applyNumberFormat="1" applyFont="1" applyFill="1" applyBorder="1"/>
    <xf numFmtId="0" fontId="7" fillId="0" borderId="1" xfId="0" applyFont="1" applyFill="1" applyBorder="1"/>
    <xf numFmtId="0" fontId="3" fillId="0" borderId="3" xfId="0" applyFont="1" applyFill="1" applyBorder="1"/>
    <xf numFmtId="0" fontId="8" fillId="0" borderId="4" xfId="0" applyFont="1" applyBorder="1" applyAlignment="1">
      <alignment vertical="center" wrapText="1"/>
    </xf>
    <xf numFmtId="0" fontId="4" fillId="0" borderId="0" xfId="0" applyFont="1"/>
    <xf numFmtId="0" fontId="5" fillId="0" borderId="0" xfId="0" applyFont="1"/>
    <xf numFmtId="0" fontId="5" fillId="0" borderId="0" xfId="0" applyFont="1" applyFill="1"/>
    <xf numFmtId="0" fontId="5" fillId="0" borderId="1" xfId="0" applyFont="1" applyFill="1" applyBorder="1"/>
    <xf numFmtId="0" fontId="4" fillId="2" borderId="0" xfId="0" applyFont="1" applyFill="1" applyAlignment="1">
      <alignment horizontal="left" vertical="top"/>
    </xf>
    <xf numFmtId="0" fontId="5" fillId="0" borderId="0" xfId="0" applyFont="1" applyAlignment="1">
      <alignment horizontal="left" vertical="top"/>
    </xf>
    <xf numFmtId="49" fontId="5" fillId="0" borderId="0" xfId="0" quotePrefix="1" applyNumberFormat="1" applyFont="1" applyAlignment="1">
      <alignment horizontal="left" vertical="top"/>
    </xf>
    <xf numFmtId="49" fontId="5" fillId="0" borderId="0" xfId="0" applyNumberFormat="1" applyFont="1" applyAlignment="1">
      <alignment horizontal="left" vertical="top"/>
    </xf>
    <xf numFmtId="49" fontId="4" fillId="2" borderId="0" xfId="0" applyNumberFormat="1" applyFont="1" applyFill="1" applyAlignment="1">
      <alignment horizontal="left" vertical="top"/>
    </xf>
    <xf numFmtId="0" fontId="4" fillId="0" borderId="0" xfId="0" applyFont="1" applyAlignment="1">
      <alignment horizontal="left" vertical="top"/>
    </xf>
    <xf numFmtId="0" fontId="5" fillId="0" borderId="1" xfId="0" applyFont="1" applyFill="1" applyBorder="1" applyAlignment="1">
      <alignment horizontal="left" vertical="top"/>
    </xf>
    <xf numFmtId="0" fontId="5" fillId="0" borderId="0" xfId="0" applyFont="1" applyFill="1" applyBorder="1" applyAlignment="1">
      <alignment horizontal="left" vertical="top"/>
    </xf>
    <xf numFmtId="0" fontId="5" fillId="0" borderId="0" xfId="0" applyFont="1" applyAlignment="1">
      <alignment horizontal="left" vertical="top" wrapText="1"/>
    </xf>
    <xf numFmtId="0" fontId="0" fillId="0" borderId="0" xfId="0" applyFill="1" applyAlignment="1">
      <alignment horizontal="center" vertical="top"/>
    </xf>
    <xf numFmtId="0" fontId="5" fillId="0" borderId="0" xfId="0" applyNumberFormat="1"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4" fillId="3" borderId="1" xfId="0" applyFont="1" applyFill="1" applyBorder="1"/>
    <xf numFmtId="0" fontId="15" fillId="0" borderId="0" xfId="0" applyFont="1"/>
    <xf numFmtId="0" fontId="5" fillId="0" borderId="1" xfId="0" applyFont="1" applyBorder="1"/>
    <xf numFmtId="0" fontId="0" fillId="0" borderId="1" xfId="0" applyBorder="1"/>
    <xf numFmtId="0" fontId="5" fillId="0" borderId="1" xfId="0" applyFont="1" applyBorder="1" applyAlignment="1">
      <alignment wrapText="1"/>
    </xf>
    <xf numFmtId="0" fontId="16" fillId="0" borderId="1" xfId="0" applyFont="1" applyBorder="1"/>
    <xf numFmtId="0" fontId="16" fillId="0" borderId="0" xfId="0" applyFont="1"/>
    <xf numFmtId="0" fontId="17" fillId="3" borderId="1" xfId="0" applyFont="1" applyFill="1" applyBorder="1"/>
    <xf numFmtId="0" fontId="5" fillId="0" borderId="5" xfId="0" applyFont="1" applyFill="1" applyBorder="1"/>
    <xf numFmtId="49" fontId="5" fillId="0" borderId="1" xfId="0" applyNumberFormat="1" applyFont="1" applyBorder="1"/>
    <xf numFmtId="0" fontId="5" fillId="0" borderId="1" xfId="0" quotePrefix="1" applyFont="1" applyBorder="1"/>
    <xf numFmtId="0" fontId="5" fillId="0" borderId="0" xfId="0" applyFont="1" applyFill="1" applyBorder="1"/>
    <xf numFmtId="49" fontId="0" fillId="0" borderId="1" xfId="0" applyNumberFormat="1" applyBorder="1"/>
    <xf numFmtId="49" fontId="0" fillId="0" borderId="1" xfId="0" applyNumberFormat="1" applyFill="1" applyBorder="1"/>
    <xf numFmtId="0" fontId="5" fillId="3" borderId="1" xfId="0" applyFont="1" applyFill="1" applyBorder="1"/>
    <xf numFmtId="0" fontId="5" fillId="0" borderId="0" xfId="0" applyFont="1" applyFill="1" applyBorder="1" applyAlignment="1">
      <alignment wrapText="1"/>
    </xf>
    <xf numFmtId="0" fontId="3" fillId="0" borderId="1" xfId="0" applyNumberFormat="1" applyFont="1" applyBorder="1"/>
    <xf numFmtId="49" fontId="4" fillId="2" borderId="1" xfId="0" applyNumberFormat="1" applyFont="1" applyFill="1" applyBorder="1" applyAlignment="1">
      <alignment horizontal="left" vertical="top"/>
    </xf>
    <xf numFmtId="0" fontId="5" fillId="0" borderId="1" xfId="0" applyFont="1" applyFill="1" applyBorder="1" applyAlignment="1">
      <alignment horizontal="left" vertical="top" wrapText="1"/>
    </xf>
    <xf numFmtId="0" fontId="0" fillId="0" borderId="1" xfId="0" applyBorder="1" applyAlignment="1">
      <alignment horizontal="left" vertical="top"/>
    </xf>
    <xf numFmtId="0" fontId="10" fillId="0" borderId="0" xfId="1" applyAlignment="1" applyProtection="1">
      <alignment horizontal="left" vertical="top"/>
    </xf>
    <xf numFmtId="49" fontId="5" fillId="0" borderId="0" xfId="0" quotePrefix="1" applyNumberFormat="1" applyFont="1"/>
    <xf numFmtId="49" fontId="0" fillId="0" borderId="0" xfId="0" applyNumberFormat="1"/>
    <xf numFmtId="49" fontId="5" fillId="0" borderId="0" xfId="0" applyNumberFormat="1" applyFont="1"/>
    <xf numFmtId="0" fontId="0" fillId="0" borderId="0" xfId="0" applyFill="1" applyAlignment="1">
      <alignment horizontal="left" vertical="top"/>
    </xf>
    <xf numFmtId="49" fontId="5" fillId="0" borderId="1" xfId="0" applyNumberFormat="1" applyFont="1" applyFill="1" applyBorder="1" applyAlignment="1">
      <alignment horizontal="left" vertical="top"/>
    </xf>
    <xf numFmtId="49" fontId="0" fillId="0" borderId="0" xfId="0" applyNumberFormat="1" applyAlignment="1">
      <alignment horizontal="left" vertical="top"/>
    </xf>
    <xf numFmtId="49" fontId="6" fillId="3" borderId="6" xfId="0" applyNumberFormat="1" applyFont="1" applyFill="1" applyBorder="1" applyAlignment="1">
      <alignment wrapText="1"/>
    </xf>
    <xf numFmtId="49" fontId="6" fillId="3" borderId="7" xfId="0" applyNumberFormat="1" applyFont="1" applyFill="1" applyBorder="1"/>
    <xf numFmtId="1" fontId="6" fillId="3" borderId="2" xfId="0" applyNumberFormat="1" applyFont="1" applyFill="1" applyBorder="1"/>
    <xf numFmtId="1" fontId="6" fillId="3" borderId="7" xfId="0" applyNumberFormat="1" applyFont="1" applyFill="1" applyBorder="1" applyAlignment="1"/>
    <xf numFmtId="1" fontId="6" fillId="3" borderId="8" xfId="0" applyNumberFormat="1" applyFont="1" applyFill="1" applyBorder="1" applyAlignment="1"/>
    <xf numFmtId="1" fontId="6" fillId="3" borderId="7" xfId="0" applyNumberFormat="1" applyFont="1" applyFill="1" applyBorder="1"/>
    <xf numFmtId="0" fontId="6" fillId="3" borderId="7" xfId="0" applyFont="1" applyFill="1" applyBorder="1"/>
    <xf numFmtId="49" fontId="13" fillId="3" borderId="7" xfId="1" applyNumberFormat="1" applyFont="1" applyFill="1" applyBorder="1" applyAlignment="1" applyProtection="1"/>
    <xf numFmtId="0" fontId="18" fillId="0" borderId="9" xfId="0" applyFont="1" applyBorder="1" applyAlignment="1">
      <alignment vertical="center"/>
    </xf>
    <xf numFmtId="0" fontId="12" fillId="4" borderId="0" xfId="0" applyFont="1" applyFill="1" applyAlignment="1">
      <alignment horizontal="left"/>
    </xf>
    <xf numFmtId="49" fontId="10" fillId="0" borderId="0" xfId="1" applyNumberFormat="1" applyAlignment="1" applyProtection="1">
      <alignment horizontal="left"/>
    </xf>
  </cellXfs>
  <cellStyles count="3">
    <cellStyle name="Hyperlink" xfId="1" builtinId="8"/>
    <cellStyle name="Normal" xfId="0" builtinId="0"/>
    <cellStyle name="Normal 2" xfId="2" xr:uid="{00000000-0005-0000-0000-00000200000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s://msdn.microsoft.com/en-us/library/ms187928.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
  <sheetViews>
    <sheetView workbookViewId="0">
      <pane ySplit="1" topLeftCell="A2" activePane="bottomLeft" state="frozen"/>
      <selection pane="bottomLeft" activeCell="C26" sqref="C26"/>
    </sheetView>
  </sheetViews>
  <sheetFormatPr baseColWidth="10" defaultColWidth="8.83203125" defaultRowHeight="13" x14ac:dyDescent="0.15"/>
  <cols>
    <col min="1" max="1" width="16.5" style="17" customWidth="1"/>
    <col min="2" max="2" width="19.5" style="17" bestFit="1" customWidth="1"/>
    <col min="3" max="3" width="40.5" style="19" customWidth="1"/>
    <col min="4" max="4" width="93.83203125" style="17" bestFit="1" customWidth="1"/>
    <col min="5" max="5" width="50.1640625" style="17" bestFit="1" customWidth="1"/>
    <col min="6" max="6" width="51.83203125" style="17" bestFit="1" customWidth="1"/>
    <col min="7" max="9" width="8.83203125" style="17"/>
    <col min="10" max="10" width="11.5" style="17" bestFit="1" customWidth="1"/>
    <col min="11" max="11" width="17.33203125" style="17" bestFit="1" customWidth="1"/>
    <col min="12" max="12" width="8" style="17" bestFit="1" customWidth="1"/>
    <col min="13" max="13" width="6" style="17" bestFit="1" customWidth="1"/>
    <col min="14" max="15" width="8.83203125" style="17"/>
    <col min="16" max="16" width="11.5" style="17" bestFit="1" customWidth="1"/>
    <col min="17" max="17" width="17.33203125" style="17" bestFit="1" customWidth="1"/>
    <col min="18" max="18" width="6" style="17" bestFit="1" customWidth="1"/>
    <col min="19" max="19" width="8.83203125" style="17"/>
    <col min="20" max="20" width="27.6640625" style="17" customWidth="1"/>
    <col min="21" max="21" width="8.83203125" style="17"/>
    <col min="22" max="22" width="16.33203125" style="17" bestFit="1" customWidth="1"/>
    <col min="23" max="16384" width="8.83203125" style="17"/>
  </cols>
  <sheetData>
    <row r="1" spans="1:22" x14ac:dyDescent="0.15">
      <c r="A1" s="16" t="s">
        <v>33</v>
      </c>
      <c r="B1" s="16" t="s">
        <v>13</v>
      </c>
      <c r="C1" s="20" t="s">
        <v>14</v>
      </c>
      <c r="D1" s="16" t="s">
        <v>31</v>
      </c>
      <c r="E1" s="16" t="s">
        <v>58</v>
      </c>
      <c r="P1" s="2" t="s">
        <v>77</v>
      </c>
      <c r="Q1" s="2" t="s">
        <v>86</v>
      </c>
      <c r="R1" s="2" t="s">
        <v>95</v>
      </c>
      <c r="T1" s="2" t="s">
        <v>113</v>
      </c>
      <c r="V1" s="2" t="s">
        <v>333</v>
      </c>
    </row>
    <row r="2" spans="1:22" ht="14" x14ac:dyDescent="0.15">
      <c r="A2" s="26" t="s">
        <v>388</v>
      </c>
      <c r="B2" s="17" t="s">
        <v>338</v>
      </c>
      <c r="C2" s="19" t="s">
        <v>336</v>
      </c>
      <c r="D2" s="17" t="s">
        <v>337</v>
      </c>
      <c r="P2" s="1" t="s">
        <v>78</v>
      </c>
      <c r="Q2" s="1" t="s">
        <v>87</v>
      </c>
      <c r="R2" s="1" t="s">
        <v>93</v>
      </c>
      <c r="T2" s="17" t="s">
        <v>114</v>
      </c>
      <c r="V2" s="17" t="s">
        <v>335</v>
      </c>
    </row>
    <row r="3" spans="1:22" ht="14" x14ac:dyDescent="0.15">
      <c r="A3" s="17" t="str">
        <f t="shared" ref="A3:A30" si="0">FormatCode</f>
        <v>ELATDEMEXP</v>
      </c>
      <c r="B3" s="17" t="s">
        <v>334</v>
      </c>
      <c r="D3" s="17" t="s">
        <v>359</v>
      </c>
      <c r="P3" s="1" t="s">
        <v>79</v>
      </c>
      <c r="Q3" s="1" t="s">
        <v>88</v>
      </c>
      <c r="R3" s="1" t="s">
        <v>96</v>
      </c>
      <c r="T3" s="17" t="s">
        <v>117</v>
      </c>
      <c r="V3" s="17" t="s">
        <v>336</v>
      </c>
    </row>
    <row r="4" spans="1:22" ht="14" x14ac:dyDescent="0.15">
      <c r="A4" s="17" t="str">
        <f t="shared" si="0"/>
        <v>ELATDEMEXP</v>
      </c>
      <c r="B4" s="17" t="s">
        <v>342</v>
      </c>
      <c r="D4" t="s">
        <v>344</v>
      </c>
      <c r="P4" s="1" t="s">
        <v>80</v>
      </c>
      <c r="Q4" s="1" t="s">
        <v>89</v>
      </c>
      <c r="T4" s="17" t="s">
        <v>289</v>
      </c>
    </row>
    <row r="5" spans="1:22" ht="14" x14ac:dyDescent="0.15">
      <c r="A5" s="17" t="str">
        <f t="shared" si="0"/>
        <v>ELATDEMEXP</v>
      </c>
      <c r="B5" s="17" t="s">
        <v>341</v>
      </c>
      <c r="D5" s="17" t="s">
        <v>346</v>
      </c>
      <c r="P5" s="1" t="s">
        <v>81</v>
      </c>
      <c r="Q5" s="1" t="s">
        <v>90</v>
      </c>
      <c r="T5" s="17" t="s">
        <v>291</v>
      </c>
    </row>
    <row r="6" spans="1:22" ht="14" x14ac:dyDescent="0.15">
      <c r="A6" s="17" t="str">
        <f t="shared" si="0"/>
        <v>ELATDEMEXP</v>
      </c>
      <c r="B6" s="17" t="s">
        <v>343</v>
      </c>
      <c r="D6" s="17" t="s">
        <v>345</v>
      </c>
      <c r="P6" s="1" t="s">
        <v>82</v>
      </c>
      <c r="T6" s="17" t="s">
        <v>290</v>
      </c>
    </row>
    <row r="7" spans="1:22" ht="14" x14ac:dyDescent="0.15">
      <c r="A7" s="17" t="str">
        <f t="shared" si="0"/>
        <v>ELATDEMEXP</v>
      </c>
      <c r="B7" s="17" t="s">
        <v>27</v>
      </c>
      <c r="C7" s="19" t="s">
        <v>389</v>
      </c>
      <c r="D7" s="17" t="s">
        <v>349</v>
      </c>
      <c r="P7" s="1" t="s">
        <v>83</v>
      </c>
      <c r="Q7" s="1"/>
      <c r="R7" s="1"/>
      <c r="T7" s="17" t="s">
        <v>115</v>
      </c>
    </row>
    <row r="8" spans="1:22" ht="14" x14ac:dyDescent="0.15">
      <c r="A8" s="17" t="str">
        <f t="shared" si="0"/>
        <v>ELATDEMEXP</v>
      </c>
      <c r="B8" s="17" t="s">
        <v>36</v>
      </c>
      <c r="C8" s="19" t="s">
        <v>390</v>
      </c>
      <c r="D8" s="17" t="s">
        <v>348</v>
      </c>
      <c r="P8" s="1" t="s">
        <v>84</v>
      </c>
      <c r="Q8" s="1"/>
      <c r="R8" s="1"/>
      <c r="T8" s="17" t="s">
        <v>116</v>
      </c>
    </row>
    <row r="9" spans="1:22" x14ac:dyDescent="0.15">
      <c r="A9" s="17" t="str">
        <f t="shared" si="0"/>
        <v>ELATDEMEXP</v>
      </c>
      <c r="B9" s="17" t="s">
        <v>28</v>
      </c>
      <c r="C9" s="19" t="s">
        <v>391</v>
      </c>
      <c r="D9" s="17" t="s">
        <v>347</v>
      </c>
      <c r="T9" s="17" t="s">
        <v>358</v>
      </c>
    </row>
    <row r="10" spans="1:22" x14ac:dyDescent="0.15">
      <c r="A10" s="17" t="str">
        <f t="shared" si="0"/>
        <v>ELATDEMEXP</v>
      </c>
      <c r="B10" s="17" t="s">
        <v>30</v>
      </c>
      <c r="C10" s="19" t="s">
        <v>392</v>
      </c>
      <c r="D10" s="17" t="s">
        <v>339</v>
      </c>
      <c r="E10" s="17" t="str">
        <f>"Length: " &amp;LEN(C10)</f>
        <v>Length: 19</v>
      </c>
      <c r="R10" s="1"/>
    </row>
    <row r="11" spans="1:22" x14ac:dyDescent="0.15">
      <c r="A11" s="17" t="str">
        <f t="shared" si="0"/>
        <v>ELATDEMEXP</v>
      </c>
      <c r="B11" s="17" t="s">
        <v>52</v>
      </c>
      <c r="C11" s="19" t="s">
        <v>392</v>
      </c>
      <c r="D11" s="17" t="s">
        <v>53</v>
      </c>
      <c r="E11" s="17" t="str">
        <f>"Length: " &amp;LEN(C11)</f>
        <v>Length: 19</v>
      </c>
      <c r="R11" s="1"/>
    </row>
    <row r="12" spans="1:22" x14ac:dyDescent="0.15">
      <c r="A12" s="17" t="str">
        <f t="shared" si="0"/>
        <v>ELATDEMEXP</v>
      </c>
      <c r="B12" s="17" t="s">
        <v>29</v>
      </c>
      <c r="C12" s="19" t="s">
        <v>332</v>
      </c>
      <c r="D12" s="17" t="s">
        <v>32</v>
      </c>
      <c r="Q12" s="1"/>
      <c r="R12" s="1"/>
    </row>
    <row r="13" spans="1:22" ht="28" x14ac:dyDescent="0.15">
      <c r="A13" s="17" t="str">
        <f t="shared" si="0"/>
        <v>ELATDEMEXP</v>
      </c>
      <c r="B13" s="17" t="s">
        <v>42</v>
      </c>
      <c r="C13" s="19" t="s">
        <v>292</v>
      </c>
      <c r="D13" s="24" t="s">
        <v>357</v>
      </c>
      <c r="E13" s="24" t="s">
        <v>104</v>
      </c>
      <c r="Q13" s="1"/>
      <c r="R13" s="1"/>
    </row>
    <row r="14" spans="1:22" x14ac:dyDescent="0.15">
      <c r="A14" s="17" t="str">
        <f t="shared" si="0"/>
        <v>ELATDEMEXP</v>
      </c>
      <c r="B14" s="17" t="s">
        <v>260</v>
      </c>
      <c r="D14" s="17" t="s">
        <v>383</v>
      </c>
      <c r="E14" s="24"/>
      <c r="P14" s="1"/>
      <c r="Q14" s="1"/>
      <c r="R14" s="1"/>
    </row>
    <row r="15" spans="1:22" x14ac:dyDescent="0.15">
      <c r="A15" s="17" t="str">
        <f t="shared" si="0"/>
        <v>ELATDEMEXP</v>
      </c>
      <c r="B15" s="17" t="s">
        <v>296</v>
      </c>
      <c r="D15" s="17" t="s">
        <v>297</v>
      </c>
      <c r="E15" s="24"/>
      <c r="P15" s="1"/>
      <c r="Q15" s="1"/>
      <c r="R15" s="1"/>
    </row>
    <row r="16" spans="1:22" x14ac:dyDescent="0.15">
      <c r="A16" s="17" t="str">
        <f t="shared" si="0"/>
        <v>ELATDEMEXP</v>
      </c>
      <c r="B16" s="17" t="s">
        <v>34</v>
      </c>
      <c r="C16" s="53">
        <f ca="1">MaxFileLength</f>
        <v>2000</v>
      </c>
      <c r="D16" s="17" t="s">
        <v>350</v>
      </c>
      <c r="Q16" s="1"/>
      <c r="R16" s="1"/>
    </row>
    <row r="17" spans="1:18" x14ac:dyDescent="0.15">
      <c r="A17" s="17" t="str">
        <f t="shared" si="0"/>
        <v>ELATDEMEXP</v>
      </c>
      <c r="B17" s="17" t="s">
        <v>113</v>
      </c>
      <c r="C17" s="18"/>
      <c r="D17" s="17" t="s">
        <v>353</v>
      </c>
      <c r="P17" s="1"/>
      <c r="Q17" s="1"/>
      <c r="R17" s="1"/>
    </row>
    <row r="18" spans="1:18" x14ac:dyDescent="0.15">
      <c r="A18" s="17" t="str">
        <f t="shared" si="0"/>
        <v>ELATDEMEXP</v>
      </c>
      <c r="B18" s="17" t="s">
        <v>25</v>
      </c>
      <c r="C18" s="26" t="str">
        <f>IF(Template="Changes Only","Y","")</f>
        <v/>
      </c>
      <c r="D18" s="17" t="s">
        <v>63</v>
      </c>
      <c r="P18" s="1"/>
      <c r="Q18" s="1"/>
      <c r="R18" s="1"/>
    </row>
    <row r="19" spans="1:18" x14ac:dyDescent="0.15">
      <c r="A19" s="17" t="str">
        <f t="shared" si="0"/>
        <v>ELATDEMEXP</v>
      </c>
      <c r="B19" s="17" t="s">
        <v>35</v>
      </c>
      <c r="C19" s="26" t="s">
        <v>17</v>
      </c>
      <c r="D19" s="17" t="s">
        <v>64</v>
      </c>
      <c r="P19" s="1"/>
      <c r="Q19" s="1"/>
      <c r="R19" s="1"/>
    </row>
    <row r="20" spans="1:18" x14ac:dyDescent="0.15">
      <c r="A20" s="17" t="str">
        <f t="shared" si="0"/>
        <v>ELATDEMEXP</v>
      </c>
      <c r="B20" s="17" t="s">
        <v>24</v>
      </c>
      <c r="C20" s="26" t="str">
        <f>IF(Template="Benefit Export","Y",IF(BDM="Y",IF(Template="","Y",""),""))</f>
        <v>Y</v>
      </c>
      <c r="D20" s="17" t="s">
        <v>65</v>
      </c>
      <c r="P20" s="1"/>
      <c r="Q20" s="1"/>
      <c r="R20" s="1"/>
    </row>
    <row r="21" spans="1:18" x14ac:dyDescent="0.15">
      <c r="A21" s="17" t="str">
        <f t="shared" si="0"/>
        <v>ELATDEMEXP</v>
      </c>
      <c r="B21" s="17" t="s">
        <v>26</v>
      </c>
      <c r="C21" s="26" t="s">
        <v>17</v>
      </c>
      <c r="D21" s="17" t="s">
        <v>66</v>
      </c>
      <c r="P21" s="1"/>
      <c r="Q21" s="1"/>
      <c r="R21" s="1"/>
    </row>
    <row r="22" spans="1:18" x14ac:dyDescent="0.15">
      <c r="A22" s="17" t="str">
        <f t="shared" si="0"/>
        <v>ELATDEMEXP</v>
      </c>
      <c r="B22" s="17" t="s">
        <v>59</v>
      </c>
      <c r="C22" s="26" t="s">
        <v>17</v>
      </c>
      <c r="D22" s="17" t="s">
        <v>67</v>
      </c>
      <c r="P22" s="1"/>
      <c r="Q22" s="1"/>
      <c r="R22" s="1"/>
    </row>
    <row r="23" spans="1:18" x14ac:dyDescent="0.15">
      <c r="A23" s="17" t="str">
        <f t="shared" si="0"/>
        <v>ELATDEMEXP</v>
      </c>
      <c r="B23" s="17" t="s">
        <v>60</v>
      </c>
      <c r="C23" s="26" t="s">
        <v>17</v>
      </c>
      <c r="D23" s="17" t="s">
        <v>68</v>
      </c>
      <c r="P23" s="1"/>
      <c r="Q23" s="1"/>
      <c r="R23" s="1"/>
    </row>
    <row r="24" spans="1:18" x14ac:dyDescent="0.15">
      <c r="A24" s="17" t="str">
        <f t="shared" si="0"/>
        <v>ELATDEMEXP</v>
      </c>
      <c r="B24" s="17" t="s">
        <v>39</v>
      </c>
      <c r="C24" s="19" t="s">
        <v>101</v>
      </c>
      <c r="D24" s="17" t="s">
        <v>98</v>
      </c>
      <c r="P24" s="1"/>
      <c r="Q24" s="1"/>
      <c r="R24" s="1"/>
    </row>
    <row r="25" spans="1:18" x14ac:dyDescent="0.15">
      <c r="A25" s="17" t="str">
        <f t="shared" si="0"/>
        <v>ELATDEMEXP</v>
      </c>
      <c r="B25" s="17" t="s">
        <v>40</v>
      </c>
      <c r="C25" s="19" t="s">
        <v>355</v>
      </c>
      <c r="D25" s="17" t="s">
        <v>99</v>
      </c>
      <c r="P25" s="1"/>
      <c r="Q25" s="1"/>
      <c r="R25" s="1"/>
    </row>
    <row r="26" spans="1:18" x14ac:dyDescent="0.15">
      <c r="A26" s="17" t="str">
        <f t="shared" si="0"/>
        <v>ELATDEMEXP</v>
      </c>
      <c r="B26" s="17" t="s">
        <v>41</v>
      </c>
      <c r="C26" s="19" t="s">
        <v>356</v>
      </c>
      <c r="D26" s="17" t="s">
        <v>100</v>
      </c>
      <c r="P26" s="1"/>
      <c r="Q26" s="1"/>
      <c r="R26" s="1"/>
    </row>
    <row r="27" spans="1:18" x14ac:dyDescent="0.15">
      <c r="A27" s="17" t="str">
        <f t="shared" si="0"/>
        <v>ELATDEMEXP</v>
      </c>
      <c r="B27" s="17" t="s">
        <v>54</v>
      </c>
      <c r="D27" s="17" t="s">
        <v>85</v>
      </c>
      <c r="P27" s="1"/>
      <c r="Q27" s="1"/>
      <c r="R27" s="1"/>
    </row>
    <row r="28" spans="1:18" x14ac:dyDescent="0.15">
      <c r="A28" s="17" t="str">
        <f t="shared" si="0"/>
        <v>ELATDEMEXP</v>
      </c>
      <c r="B28" s="17" t="s">
        <v>56</v>
      </c>
      <c r="D28" s="17" t="s">
        <v>102</v>
      </c>
      <c r="E28" s="17" t="s">
        <v>91</v>
      </c>
      <c r="P28" s="1"/>
      <c r="Q28" s="1"/>
      <c r="R28" s="1"/>
    </row>
    <row r="29" spans="1:18" x14ac:dyDescent="0.15">
      <c r="A29" s="17" t="str">
        <f t="shared" si="0"/>
        <v>ELATDEMEXP</v>
      </c>
      <c r="B29" s="17" t="s">
        <v>55</v>
      </c>
      <c r="C29" s="18"/>
      <c r="D29" s="17" t="s">
        <v>97</v>
      </c>
      <c r="P29" s="1"/>
      <c r="Q29" s="1"/>
      <c r="R29" s="1"/>
    </row>
    <row r="30" spans="1:18" x14ac:dyDescent="0.15">
      <c r="A30" s="17" t="str">
        <f t="shared" si="0"/>
        <v>ELATDEMEXP</v>
      </c>
      <c r="B30" s="17" t="s">
        <v>92</v>
      </c>
      <c r="C30" s="18"/>
      <c r="D30" s="17" t="s">
        <v>94</v>
      </c>
      <c r="P30" s="1"/>
      <c r="Q30" s="1"/>
      <c r="R30" s="1"/>
    </row>
    <row r="31" spans="1:18" x14ac:dyDescent="0.15">
      <c r="A31" s="17" t="str">
        <f>FormatCode</f>
        <v>ELATDEMEXP</v>
      </c>
      <c r="B31" s="17" t="s">
        <v>295</v>
      </c>
      <c r="C31" s="19" t="s">
        <v>319</v>
      </c>
      <c r="D31" s="49" t="s">
        <v>302</v>
      </c>
      <c r="P31" s="1"/>
      <c r="Q31" s="1"/>
      <c r="R31" s="1"/>
    </row>
  </sheetData>
  <phoneticPr fontId="9" type="noConversion"/>
  <conditionalFormatting sqref="C10">
    <cfRule type="expression" dxfId="4" priority="6" stopIfTrue="1">
      <formula>LEN(ExportName) &gt; 50</formula>
    </cfRule>
  </conditionalFormatting>
  <conditionalFormatting sqref="A2">
    <cfRule type="expression" dxfId="3" priority="4" stopIfTrue="1">
      <formula>LEN(FormatCode) &gt; 10</formula>
    </cfRule>
  </conditionalFormatting>
  <conditionalFormatting sqref="C11">
    <cfRule type="expression" dxfId="2" priority="1" stopIfTrue="1">
      <formula>LEN(ExportName) &gt; 50</formula>
    </cfRule>
  </conditionalFormatting>
  <dataValidations count="5">
    <dataValidation type="list" allowBlank="1" showInputMessage="1" showErrorMessage="1" sqref="C17" xr:uid="{00000000-0002-0000-0000-000000000000}">
      <formula1>TemplateName</formula1>
    </dataValidation>
    <dataValidation type="list" allowBlank="1" showInputMessage="1" showErrorMessage="1" sqref="C28" xr:uid="{00000000-0002-0000-0000-000001000000}">
      <formula1>$P$2:$P$8</formula1>
    </dataValidation>
    <dataValidation type="list" allowBlank="1" showInputMessage="1" showErrorMessage="1" sqref="C27" xr:uid="{00000000-0002-0000-0000-000002000000}">
      <formula1>$Q$2:$Q$5</formula1>
    </dataValidation>
    <dataValidation type="list" allowBlank="1" showInputMessage="1" showErrorMessage="1" sqref="C30" xr:uid="{00000000-0002-0000-0000-000003000000}">
      <formula1>$R$2:$R$3</formula1>
    </dataValidation>
    <dataValidation type="list" allowBlank="1" showInputMessage="1" showErrorMessage="1" sqref="C2" xr:uid="{00000000-0002-0000-0000-000004000000}">
      <formula1>$V$2:$V$3</formula1>
    </dataValidation>
  </dataValidations>
  <hyperlinks>
    <hyperlink ref="D31" location="'Z Date Styles'!A1" display="What is the date format? (See &quot;Z Date Styles&quot; tab for common dates)"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7"/>
  <sheetViews>
    <sheetView workbookViewId="0">
      <pane ySplit="1" topLeftCell="A19" activePane="bottomLeft" state="frozen"/>
      <selection pane="bottomLeft" activeCell="H52" sqref="H52"/>
    </sheetView>
  </sheetViews>
  <sheetFormatPr baseColWidth="10" defaultColWidth="11.5" defaultRowHeight="13" x14ac:dyDescent="0.15"/>
  <cols>
    <col min="1" max="1" width="18" style="3" customWidth="1"/>
    <col min="2" max="2" width="8" style="3" bestFit="1" customWidth="1"/>
    <col min="3" max="3" width="13.5" style="3" bestFit="1" customWidth="1"/>
    <col min="4" max="4" width="8.83203125" style="5" bestFit="1" customWidth="1"/>
    <col min="5" max="5" width="38.1640625" style="5" customWidth="1"/>
    <col min="6" max="6" width="35.5" style="4" customWidth="1"/>
    <col min="7" max="7" width="13.6640625" style="3" customWidth="1"/>
    <col min="8" max="8" width="10.1640625" style="3" bestFit="1" customWidth="1"/>
    <col min="9" max="9" width="10" style="3" bestFit="1" customWidth="1"/>
    <col min="10" max="10" width="16.5" style="3" bestFit="1" customWidth="1"/>
    <col min="11" max="16384" width="11.5" style="3"/>
  </cols>
  <sheetData>
    <row r="1" spans="1:11" ht="15" thickBot="1" x14ac:dyDescent="0.2">
      <c r="A1" s="57" t="s">
        <v>2</v>
      </c>
      <c r="B1" s="57" t="s">
        <v>3</v>
      </c>
      <c r="C1" s="58" t="s">
        <v>7</v>
      </c>
      <c r="D1" s="59" t="s">
        <v>0</v>
      </c>
      <c r="E1" s="60" t="s">
        <v>11</v>
      </c>
      <c r="F1" s="56" t="s">
        <v>8</v>
      </c>
      <c r="G1" s="63" t="s">
        <v>9</v>
      </c>
      <c r="H1" s="61" t="s">
        <v>10</v>
      </c>
      <c r="I1" s="62" t="s">
        <v>1</v>
      </c>
      <c r="J1" s="14" t="s">
        <v>69</v>
      </c>
      <c r="K1" s="3">
        <f ca="1">ROUNDUP(INDIRECT(ADDRESS(MATCH(MAX(U_dsi_FieldDefs!H:H),U_dsi_FieldDefs!H:H,0),COLUMN(U_dsi_FieldDefs!H:H))),-3)</f>
        <v>2000</v>
      </c>
    </row>
    <row r="2" spans="1:11" ht="13.5" customHeight="1" thickBot="1" x14ac:dyDescent="0.2">
      <c r="A2" s="10" t="str">
        <f t="shared" ref="A2:A33" si="0">FormatCode</f>
        <v>ELATDEMEXP</v>
      </c>
      <c r="B2" s="7" t="s">
        <v>293</v>
      </c>
      <c r="C2" s="6">
        <v>1</v>
      </c>
      <c r="D2" s="11">
        <v>50</v>
      </c>
      <c r="E2" s="64" t="s">
        <v>393</v>
      </c>
      <c r="F2" s="64" t="s">
        <v>393</v>
      </c>
      <c r="G2" s="45" t="s">
        <v>415</v>
      </c>
      <c r="H2" s="8">
        <v>1</v>
      </c>
      <c r="I2" s="9" t="str">
        <f t="shared" ref="I2:I33" si="1">IF(VALUE(B2) &lt; 10,"H",IF(VALUE(B2)&gt;=90,"T","D"))</f>
        <v>H</v>
      </c>
      <c r="J2" s="3">
        <f t="shared" ref="J2:J33" si="2">LEN(F2)</f>
        <v>9</v>
      </c>
    </row>
    <row r="3" spans="1:11" ht="12.75" customHeight="1" thickBot="1" x14ac:dyDescent="0.2">
      <c r="A3" s="10" t="str">
        <f t="shared" si="0"/>
        <v>ELATDEMEXP</v>
      </c>
      <c r="B3" s="7" t="str">
        <f t="shared" ref="B3:B45" si="3">B2</f>
        <v>01</v>
      </c>
      <c r="C3" s="6">
        <f>IF(B3&lt;&gt;B2,1,C2+1)</f>
        <v>2</v>
      </c>
      <c r="D3" s="11">
        <v>50</v>
      </c>
      <c r="E3" s="64" t="s">
        <v>394</v>
      </c>
      <c r="F3" s="64" t="s">
        <v>394</v>
      </c>
      <c r="G3" s="45" t="s">
        <v>415</v>
      </c>
      <c r="H3" s="8">
        <f>IF(C3=1,1,H2+D2+IF(MID(G2,FIND("=",G2,1)+3,1)="'",0,1))</f>
        <v>52</v>
      </c>
      <c r="I3" s="9" t="str">
        <f t="shared" si="1"/>
        <v>H</v>
      </c>
      <c r="J3" s="3">
        <f t="shared" si="2"/>
        <v>10</v>
      </c>
    </row>
    <row r="4" spans="1:11" ht="13.5" customHeight="1" thickBot="1" x14ac:dyDescent="0.2">
      <c r="A4" s="10" t="str">
        <f t="shared" si="0"/>
        <v>ELATDEMEXP</v>
      </c>
      <c r="B4" s="7" t="str">
        <f t="shared" si="3"/>
        <v>01</v>
      </c>
      <c r="C4" s="6">
        <f t="shared" ref="C4:C45" si="4">IF(B4&lt;&gt;B3,1,C3+1)</f>
        <v>3</v>
      </c>
      <c r="D4" s="11">
        <v>50</v>
      </c>
      <c r="E4" s="64" t="s">
        <v>395</v>
      </c>
      <c r="F4" s="64" t="s">
        <v>395</v>
      </c>
      <c r="G4" s="45" t="s">
        <v>415</v>
      </c>
      <c r="H4" s="8">
        <f t="shared" ref="H4:H45" si="5">IF(C4=1,1,H3+D3+IF(MID(G3,FIND("=",G3,1)+3,1)="'",0,1))</f>
        <v>103</v>
      </c>
      <c r="I4" s="9" t="str">
        <f t="shared" si="1"/>
        <v>H</v>
      </c>
      <c r="J4" s="3">
        <f t="shared" si="2"/>
        <v>14</v>
      </c>
    </row>
    <row r="5" spans="1:11" ht="12.75" customHeight="1" thickBot="1" x14ac:dyDescent="0.2">
      <c r="A5" s="10" t="str">
        <f t="shared" si="0"/>
        <v>ELATDEMEXP</v>
      </c>
      <c r="B5" s="7" t="str">
        <f t="shared" si="3"/>
        <v>01</v>
      </c>
      <c r="C5" s="6">
        <f t="shared" si="4"/>
        <v>4</v>
      </c>
      <c r="D5" s="11">
        <v>50</v>
      </c>
      <c r="E5" s="64" t="s">
        <v>396</v>
      </c>
      <c r="F5" s="64" t="s">
        <v>396</v>
      </c>
      <c r="G5" s="45" t="s">
        <v>415</v>
      </c>
      <c r="H5" s="8">
        <f t="shared" si="5"/>
        <v>154</v>
      </c>
      <c r="I5" s="9" t="str">
        <f t="shared" si="1"/>
        <v>H</v>
      </c>
      <c r="J5" s="3">
        <f t="shared" si="2"/>
        <v>9</v>
      </c>
    </row>
    <row r="6" spans="1:11" ht="13.5" customHeight="1" thickBot="1" x14ac:dyDescent="0.2">
      <c r="A6" s="10" t="str">
        <f t="shared" si="0"/>
        <v>ELATDEMEXP</v>
      </c>
      <c r="B6" s="7" t="str">
        <f t="shared" si="3"/>
        <v>01</v>
      </c>
      <c r="C6" s="6">
        <f t="shared" si="4"/>
        <v>5</v>
      </c>
      <c r="D6" s="11">
        <v>50</v>
      </c>
      <c r="E6" s="64" t="s">
        <v>397</v>
      </c>
      <c r="F6" s="64" t="s">
        <v>397</v>
      </c>
      <c r="G6" s="45" t="s">
        <v>415</v>
      </c>
      <c r="H6" s="8">
        <f t="shared" si="5"/>
        <v>205</v>
      </c>
      <c r="I6" s="9" t="str">
        <f t="shared" si="1"/>
        <v>H</v>
      </c>
      <c r="J6" s="3">
        <f t="shared" si="2"/>
        <v>5</v>
      </c>
    </row>
    <row r="7" spans="1:11" ht="12.75" customHeight="1" thickBot="1" x14ac:dyDescent="0.2">
      <c r="A7" s="10" t="str">
        <f t="shared" si="0"/>
        <v>ELATDEMEXP</v>
      </c>
      <c r="B7" s="7" t="str">
        <f t="shared" si="3"/>
        <v>01</v>
      </c>
      <c r="C7" s="6">
        <f t="shared" si="4"/>
        <v>6</v>
      </c>
      <c r="D7" s="11">
        <v>50</v>
      </c>
      <c r="E7" s="64" t="s">
        <v>398</v>
      </c>
      <c r="F7" s="64" t="s">
        <v>398</v>
      </c>
      <c r="G7" s="45" t="s">
        <v>415</v>
      </c>
      <c r="H7" s="8">
        <f t="shared" si="5"/>
        <v>256</v>
      </c>
      <c r="I7" s="9" t="str">
        <f t="shared" si="1"/>
        <v>H</v>
      </c>
      <c r="J7" s="3">
        <f t="shared" si="2"/>
        <v>14</v>
      </c>
    </row>
    <row r="8" spans="1:11" ht="13.5" customHeight="1" thickBot="1" x14ac:dyDescent="0.2">
      <c r="A8" s="10" t="str">
        <f t="shared" si="0"/>
        <v>ELATDEMEXP</v>
      </c>
      <c r="B8" s="7" t="str">
        <f t="shared" si="3"/>
        <v>01</v>
      </c>
      <c r="C8" s="6">
        <f t="shared" si="4"/>
        <v>7</v>
      </c>
      <c r="D8" s="11">
        <v>50</v>
      </c>
      <c r="E8" s="64" t="s">
        <v>399</v>
      </c>
      <c r="F8" s="64" t="s">
        <v>399</v>
      </c>
      <c r="G8" s="45" t="s">
        <v>415</v>
      </c>
      <c r="H8" s="8">
        <f t="shared" si="5"/>
        <v>307</v>
      </c>
      <c r="I8" s="9" t="str">
        <f t="shared" si="1"/>
        <v>H</v>
      </c>
      <c r="J8" s="3">
        <f t="shared" si="2"/>
        <v>14</v>
      </c>
    </row>
    <row r="9" spans="1:11" ht="12.75" customHeight="1" thickBot="1" x14ac:dyDescent="0.2">
      <c r="A9" s="10" t="str">
        <f t="shared" si="0"/>
        <v>ELATDEMEXP</v>
      </c>
      <c r="B9" s="7" t="str">
        <f t="shared" si="3"/>
        <v>01</v>
      </c>
      <c r="C9" s="6">
        <f t="shared" si="4"/>
        <v>8</v>
      </c>
      <c r="D9" s="11">
        <v>50</v>
      </c>
      <c r="E9" s="64" t="s">
        <v>400</v>
      </c>
      <c r="F9" s="64" t="s">
        <v>400</v>
      </c>
      <c r="G9" s="45" t="s">
        <v>415</v>
      </c>
      <c r="H9" s="8">
        <f t="shared" si="5"/>
        <v>358</v>
      </c>
      <c r="I9" s="9" t="str">
        <f t="shared" si="1"/>
        <v>H</v>
      </c>
      <c r="J9" s="3">
        <f t="shared" si="2"/>
        <v>3</v>
      </c>
    </row>
    <row r="10" spans="1:11" ht="13.5" customHeight="1" thickBot="1" x14ac:dyDescent="0.2">
      <c r="A10" s="10" t="str">
        <f t="shared" si="0"/>
        <v>ELATDEMEXP</v>
      </c>
      <c r="B10" s="7" t="str">
        <f t="shared" si="3"/>
        <v>01</v>
      </c>
      <c r="C10" s="6">
        <f t="shared" si="4"/>
        <v>9</v>
      </c>
      <c r="D10" s="11">
        <v>50</v>
      </c>
      <c r="E10" s="64" t="s">
        <v>401</v>
      </c>
      <c r="F10" s="64" t="s">
        <v>401</v>
      </c>
      <c r="G10" s="45" t="s">
        <v>415</v>
      </c>
      <c r="H10" s="8">
        <f t="shared" si="5"/>
        <v>409</v>
      </c>
      <c r="I10" s="9" t="str">
        <f t="shared" si="1"/>
        <v>H</v>
      </c>
      <c r="J10" s="3">
        <f t="shared" si="2"/>
        <v>6</v>
      </c>
    </row>
    <row r="11" spans="1:11" ht="12.75" customHeight="1" thickBot="1" x14ac:dyDescent="0.2">
      <c r="A11" s="10" t="str">
        <f t="shared" si="0"/>
        <v>ELATDEMEXP</v>
      </c>
      <c r="B11" s="7" t="str">
        <f t="shared" si="3"/>
        <v>01</v>
      </c>
      <c r="C11" s="6">
        <f t="shared" si="4"/>
        <v>10</v>
      </c>
      <c r="D11" s="11">
        <v>50</v>
      </c>
      <c r="E11" s="64" t="s">
        <v>402</v>
      </c>
      <c r="F11" s="64" t="s">
        <v>402</v>
      </c>
      <c r="G11" s="45" t="s">
        <v>415</v>
      </c>
      <c r="H11" s="8">
        <f t="shared" si="5"/>
        <v>460</v>
      </c>
      <c r="I11" s="9" t="str">
        <f t="shared" si="1"/>
        <v>H</v>
      </c>
      <c r="J11" s="3">
        <f t="shared" si="2"/>
        <v>4</v>
      </c>
    </row>
    <row r="12" spans="1:11" ht="13.5" customHeight="1" thickBot="1" x14ac:dyDescent="0.2">
      <c r="A12" s="10" t="str">
        <f t="shared" si="0"/>
        <v>ELATDEMEXP</v>
      </c>
      <c r="B12" s="7" t="str">
        <f t="shared" si="3"/>
        <v>01</v>
      </c>
      <c r="C12" s="6">
        <f t="shared" si="4"/>
        <v>11</v>
      </c>
      <c r="D12" s="11">
        <v>50</v>
      </c>
      <c r="E12" s="64" t="s">
        <v>403</v>
      </c>
      <c r="F12" s="64" t="s">
        <v>403</v>
      </c>
      <c r="G12" s="45" t="s">
        <v>415</v>
      </c>
      <c r="H12" s="8">
        <f t="shared" si="5"/>
        <v>511</v>
      </c>
      <c r="I12" s="9" t="str">
        <f t="shared" si="1"/>
        <v>H</v>
      </c>
      <c r="J12" s="3">
        <f t="shared" si="2"/>
        <v>12</v>
      </c>
    </row>
    <row r="13" spans="1:11" ht="12.75" customHeight="1" thickBot="1" x14ac:dyDescent="0.2">
      <c r="A13" s="10" t="str">
        <f t="shared" si="0"/>
        <v>ELATDEMEXP</v>
      </c>
      <c r="B13" s="7" t="str">
        <f t="shared" si="3"/>
        <v>01</v>
      </c>
      <c r="C13" s="6">
        <f t="shared" si="4"/>
        <v>12</v>
      </c>
      <c r="D13" s="11">
        <v>50</v>
      </c>
      <c r="E13" s="64" t="s">
        <v>404</v>
      </c>
      <c r="F13" s="64" t="s">
        <v>404</v>
      </c>
      <c r="G13" s="45" t="s">
        <v>415</v>
      </c>
      <c r="H13" s="8">
        <f t="shared" si="5"/>
        <v>562</v>
      </c>
      <c r="I13" s="9" t="str">
        <f t="shared" si="1"/>
        <v>H</v>
      </c>
      <c r="J13" s="3">
        <f t="shared" si="2"/>
        <v>17</v>
      </c>
    </row>
    <row r="14" spans="1:11" ht="13.5" customHeight="1" thickBot="1" x14ac:dyDescent="0.2">
      <c r="A14" s="10" t="str">
        <f t="shared" si="0"/>
        <v>ELATDEMEXP</v>
      </c>
      <c r="B14" s="7" t="str">
        <f t="shared" si="3"/>
        <v>01</v>
      </c>
      <c r="C14" s="6">
        <f t="shared" si="4"/>
        <v>13</v>
      </c>
      <c r="D14" s="11">
        <v>50</v>
      </c>
      <c r="E14" s="64" t="s">
        <v>405</v>
      </c>
      <c r="F14" s="64" t="s">
        <v>405</v>
      </c>
      <c r="G14" s="45" t="s">
        <v>415</v>
      </c>
      <c r="H14" s="8">
        <f t="shared" si="5"/>
        <v>613</v>
      </c>
      <c r="I14" s="9" t="str">
        <f t="shared" si="1"/>
        <v>H</v>
      </c>
      <c r="J14" s="3">
        <f t="shared" si="2"/>
        <v>11</v>
      </c>
    </row>
    <row r="15" spans="1:11" ht="12.75" customHeight="1" thickBot="1" x14ac:dyDescent="0.2">
      <c r="A15" s="10" t="str">
        <f t="shared" si="0"/>
        <v>ELATDEMEXP</v>
      </c>
      <c r="B15" s="7" t="str">
        <f t="shared" si="3"/>
        <v>01</v>
      </c>
      <c r="C15" s="6">
        <f t="shared" si="4"/>
        <v>14</v>
      </c>
      <c r="D15" s="11">
        <v>50</v>
      </c>
      <c r="E15" s="64" t="s">
        <v>406</v>
      </c>
      <c r="F15" s="64" t="s">
        <v>406</v>
      </c>
      <c r="G15" s="45" t="s">
        <v>415</v>
      </c>
      <c r="H15" s="8">
        <f t="shared" si="5"/>
        <v>664</v>
      </c>
      <c r="I15" s="9" t="str">
        <f t="shared" si="1"/>
        <v>H</v>
      </c>
      <c r="J15" s="3">
        <f t="shared" si="2"/>
        <v>11</v>
      </c>
    </row>
    <row r="16" spans="1:11" ht="13.5" customHeight="1" thickBot="1" x14ac:dyDescent="0.2">
      <c r="A16" s="10" t="str">
        <f t="shared" si="0"/>
        <v>ELATDEMEXP</v>
      </c>
      <c r="B16" s="7" t="str">
        <f t="shared" si="3"/>
        <v>01</v>
      </c>
      <c r="C16" s="6">
        <f t="shared" si="4"/>
        <v>15</v>
      </c>
      <c r="D16" s="11">
        <v>50</v>
      </c>
      <c r="E16" s="64" t="s">
        <v>407</v>
      </c>
      <c r="F16" s="64" t="s">
        <v>407</v>
      </c>
      <c r="G16" s="45" t="s">
        <v>415</v>
      </c>
      <c r="H16" s="8">
        <f t="shared" si="5"/>
        <v>715</v>
      </c>
      <c r="I16" s="9" t="str">
        <f t="shared" si="1"/>
        <v>H</v>
      </c>
      <c r="J16" s="3">
        <f t="shared" si="2"/>
        <v>11</v>
      </c>
    </row>
    <row r="17" spans="1:10" ht="12.75" customHeight="1" thickBot="1" x14ac:dyDescent="0.2">
      <c r="A17" s="10" t="str">
        <f t="shared" si="0"/>
        <v>ELATDEMEXP</v>
      </c>
      <c r="B17" s="7" t="str">
        <f t="shared" si="3"/>
        <v>01</v>
      </c>
      <c r="C17" s="6">
        <f t="shared" si="4"/>
        <v>16</v>
      </c>
      <c r="D17" s="11">
        <v>50</v>
      </c>
      <c r="E17" s="64" t="s">
        <v>408</v>
      </c>
      <c r="F17" s="64" t="s">
        <v>408</v>
      </c>
      <c r="G17" s="45" t="s">
        <v>415</v>
      </c>
      <c r="H17" s="8">
        <f t="shared" si="5"/>
        <v>766</v>
      </c>
      <c r="I17" s="9" t="str">
        <f t="shared" si="1"/>
        <v>H</v>
      </c>
      <c r="J17" s="3">
        <f t="shared" si="2"/>
        <v>11</v>
      </c>
    </row>
    <row r="18" spans="1:10" ht="13.5" customHeight="1" thickBot="1" x14ac:dyDescent="0.2">
      <c r="A18" s="10" t="str">
        <f t="shared" si="0"/>
        <v>ELATDEMEXP</v>
      </c>
      <c r="B18" s="7" t="str">
        <f t="shared" si="3"/>
        <v>01</v>
      </c>
      <c r="C18" s="6">
        <f t="shared" si="4"/>
        <v>17</v>
      </c>
      <c r="D18" s="11">
        <v>50</v>
      </c>
      <c r="E18" s="64" t="s">
        <v>409</v>
      </c>
      <c r="F18" s="64" t="s">
        <v>409</v>
      </c>
      <c r="G18" s="45" t="s">
        <v>415</v>
      </c>
      <c r="H18" s="8">
        <f t="shared" si="5"/>
        <v>817</v>
      </c>
      <c r="I18" s="9" t="str">
        <f t="shared" si="1"/>
        <v>H</v>
      </c>
      <c r="J18" s="3">
        <f t="shared" si="2"/>
        <v>8</v>
      </c>
    </row>
    <row r="19" spans="1:10" ht="12.75" customHeight="1" thickBot="1" x14ac:dyDescent="0.2">
      <c r="A19" s="10" t="str">
        <f t="shared" si="0"/>
        <v>ELATDEMEXP</v>
      </c>
      <c r="B19" s="7" t="str">
        <f t="shared" si="3"/>
        <v>01</v>
      </c>
      <c r="C19" s="6">
        <f t="shared" si="4"/>
        <v>18</v>
      </c>
      <c r="D19" s="11">
        <v>50</v>
      </c>
      <c r="E19" s="64" t="s">
        <v>410</v>
      </c>
      <c r="F19" s="64" t="s">
        <v>410</v>
      </c>
      <c r="G19" s="45" t="s">
        <v>415</v>
      </c>
      <c r="H19" s="8">
        <f t="shared" si="5"/>
        <v>868</v>
      </c>
      <c r="I19" s="9" t="str">
        <f t="shared" si="1"/>
        <v>H</v>
      </c>
      <c r="J19" s="3">
        <f t="shared" si="2"/>
        <v>6</v>
      </c>
    </row>
    <row r="20" spans="1:10" ht="13.5" customHeight="1" thickBot="1" x14ac:dyDescent="0.2">
      <c r="A20" s="10" t="str">
        <f t="shared" si="0"/>
        <v>ELATDEMEXP</v>
      </c>
      <c r="B20" s="7" t="str">
        <f t="shared" si="3"/>
        <v>01</v>
      </c>
      <c r="C20" s="6">
        <f t="shared" si="4"/>
        <v>19</v>
      </c>
      <c r="D20" s="11">
        <v>50</v>
      </c>
      <c r="E20" s="64" t="s">
        <v>411</v>
      </c>
      <c r="F20" s="64" t="s">
        <v>411</v>
      </c>
      <c r="G20" s="45" t="s">
        <v>415</v>
      </c>
      <c r="H20" s="8">
        <f t="shared" si="5"/>
        <v>919</v>
      </c>
      <c r="I20" s="9" t="str">
        <f t="shared" si="1"/>
        <v>H</v>
      </c>
      <c r="J20" s="3">
        <f t="shared" si="2"/>
        <v>9</v>
      </c>
    </row>
    <row r="21" spans="1:10" ht="12.75" customHeight="1" thickBot="1" x14ac:dyDescent="0.2">
      <c r="A21" s="10" t="str">
        <f t="shared" si="0"/>
        <v>ELATDEMEXP</v>
      </c>
      <c r="B21" s="7" t="str">
        <f t="shared" si="3"/>
        <v>01</v>
      </c>
      <c r="C21" s="6">
        <f t="shared" si="4"/>
        <v>20</v>
      </c>
      <c r="D21" s="11">
        <v>50</v>
      </c>
      <c r="E21" s="64" t="s">
        <v>412</v>
      </c>
      <c r="F21" s="64" t="s">
        <v>412</v>
      </c>
      <c r="G21" s="45" t="s">
        <v>415</v>
      </c>
      <c r="H21" s="8">
        <f t="shared" si="5"/>
        <v>970</v>
      </c>
      <c r="I21" s="9" t="str">
        <f t="shared" si="1"/>
        <v>H</v>
      </c>
      <c r="J21" s="3">
        <f t="shared" si="2"/>
        <v>16</v>
      </c>
    </row>
    <row r="22" spans="1:10" ht="13.5" customHeight="1" thickBot="1" x14ac:dyDescent="0.2">
      <c r="A22" s="10" t="str">
        <f t="shared" si="0"/>
        <v>ELATDEMEXP</v>
      </c>
      <c r="B22" s="7" t="str">
        <f t="shared" si="3"/>
        <v>01</v>
      </c>
      <c r="C22" s="6">
        <f t="shared" si="4"/>
        <v>21</v>
      </c>
      <c r="D22" s="11">
        <v>50</v>
      </c>
      <c r="E22" s="64" t="s">
        <v>413</v>
      </c>
      <c r="F22" s="64" t="s">
        <v>413</v>
      </c>
      <c r="G22" s="45" t="s">
        <v>415</v>
      </c>
      <c r="H22" s="8">
        <f t="shared" si="5"/>
        <v>1021</v>
      </c>
      <c r="I22" s="9" t="str">
        <f t="shared" si="1"/>
        <v>H</v>
      </c>
      <c r="J22" s="3">
        <f t="shared" si="2"/>
        <v>14</v>
      </c>
    </row>
    <row r="23" spans="1:10" ht="12.75" customHeight="1" thickBot="1" x14ac:dyDescent="0.2">
      <c r="A23" s="10" t="str">
        <f t="shared" si="0"/>
        <v>ELATDEMEXP</v>
      </c>
      <c r="B23" s="7" t="str">
        <f t="shared" si="3"/>
        <v>01</v>
      </c>
      <c r="C23" s="6">
        <f t="shared" si="4"/>
        <v>22</v>
      </c>
      <c r="D23" s="11">
        <v>50</v>
      </c>
      <c r="E23" s="64" t="s">
        <v>414</v>
      </c>
      <c r="F23" s="64" t="s">
        <v>414</v>
      </c>
      <c r="G23" s="45" t="s">
        <v>416</v>
      </c>
      <c r="H23" s="8">
        <f t="shared" si="5"/>
        <v>1072</v>
      </c>
      <c r="I23" s="9" t="str">
        <f t="shared" si="1"/>
        <v>H</v>
      </c>
      <c r="J23" s="3">
        <f t="shared" si="2"/>
        <v>17</v>
      </c>
    </row>
    <row r="24" spans="1:10" ht="13.5" customHeight="1" thickBot="1" x14ac:dyDescent="0.2">
      <c r="A24" s="10" t="str">
        <f t="shared" si="0"/>
        <v>ELATDEMEXP</v>
      </c>
      <c r="B24" s="7" t="s">
        <v>417</v>
      </c>
      <c r="C24" s="6">
        <f t="shared" si="4"/>
        <v>1</v>
      </c>
      <c r="D24" s="11">
        <v>50</v>
      </c>
      <c r="E24" s="64" t="s">
        <v>393</v>
      </c>
      <c r="F24" s="4" t="s">
        <v>418</v>
      </c>
      <c r="G24" s="45" t="s">
        <v>370</v>
      </c>
      <c r="H24" s="8">
        <f t="shared" si="5"/>
        <v>1</v>
      </c>
      <c r="I24" s="9" t="str">
        <f t="shared" si="1"/>
        <v>D</v>
      </c>
      <c r="J24" s="3">
        <f t="shared" si="2"/>
        <v>11</v>
      </c>
    </row>
    <row r="25" spans="1:10" ht="12.75" customHeight="1" thickBot="1" x14ac:dyDescent="0.2">
      <c r="A25" s="10" t="str">
        <f t="shared" si="0"/>
        <v>ELATDEMEXP</v>
      </c>
      <c r="B25" s="7" t="str">
        <f t="shared" si="3"/>
        <v>10</v>
      </c>
      <c r="C25" s="6">
        <f t="shared" si="4"/>
        <v>2</v>
      </c>
      <c r="D25" s="11">
        <v>50</v>
      </c>
      <c r="E25" s="64" t="s">
        <v>394</v>
      </c>
      <c r="F25" s="4" t="s">
        <v>419</v>
      </c>
      <c r="G25" s="45" t="s">
        <v>370</v>
      </c>
      <c r="H25" s="8">
        <f t="shared" si="5"/>
        <v>52</v>
      </c>
      <c r="I25" s="9" t="str">
        <f t="shared" si="1"/>
        <v>D</v>
      </c>
      <c r="J25" s="3">
        <f t="shared" si="2"/>
        <v>12</v>
      </c>
    </row>
    <row r="26" spans="1:10" ht="13.5" customHeight="1" thickBot="1" x14ac:dyDescent="0.2">
      <c r="A26" s="10" t="str">
        <f t="shared" si="0"/>
        <v>ELATDEMEXP</v>
      </c>
      <c r="B26" s="7" t="str">
        <f t="shared" si="3"/>
        <v>10</v>
      </c>
      <c r="C26" s="6">
        <f t="shared" si="4"/>
        <v>3</v>
      </c>
      <c r="D26" s="11">
        <v>50</v>
      </c>
      <c r="E26" s="64" t="s">
        <v>395</v>
      </c>
      <c r="F26" s="4" t="s">
        <v>420</v>
      </c>
      <c r="G26" s="45" t="s">
        <v>370</v>
      </c>
      <c r="H26" s="8">
        <f t="shared" si="5"/>
        <v>103</v>
      </c>
      <c r="I26" s="9" t="str">
        <f t="shared" si="1"/>
        <v>D</v>
      </c>
      <c r="J26" s="3">
        <f t="shared" si="2"/>
        <v>16</v>
      </c>
    </row>
    <row r="27" spans="1:10" ht="12.75" customHeight="1" thickBot="1" x14ac:dyDescent="0.2">
      <c r="A27" s="10" t="str">
        <f t="shared" si="0"/>
        <v>ELATDEMEXP</v>
      </c>
      <c r="B27" s="7" t="str">
        <f t="shared" si="3"/>
        <v>10</v>
      </c>
      <c r="C27" s="6">
        <f t="shared" si="4"/>
        <v>4</v>
      </c>
      <c r="D27" s="11">
        <v>50</v>
      </c>
      <c r="E27" s="64" t="s">
        <v>396</v>
      </c>
      <c r="F27" s="4" t="s">
        <v>421</v>
      </c>
      <c r="G27" s="45" t="s">
        <v>370</v>
      </c>
      <c r="H27" s="8">
        <f t="shared" si="5"/>
        <v>154</v>
      </c>
      <c r="I27" s="9" t="str">
        <f t="shared" si="1"/>
        <v>D</v>
      </c>
      <c r="J27" s="3">
        <f t="shared" si="2"/>
        <v>11</v>
      </c>
    </row>
    <row r="28" spans="1:10" ht="13.5" customHeight="1" thickBot="1" x14ac:dyDescent="0.2">
      <c r="A28" s="10" t="str">
        <f t="shared" si="0"/>
        <v>ELATDEMEXP</v>
      </c>
      <c r="B28" s="7" t="str">
        <f t="shared" si="3"/>
        <v>10</v>
      </c>
      <c r="C28" s="6">
        <f t="shared" si="4"/>
        <v>5</v>
      </c>
      <c r="D28" s="11">
        <v>50</v>
      </c>
      <c r="E28" s="64" t="s">
        <v>397</v>
      </c>
      <c r="F28" s="4" t="s">
        <v>422</v>
      </c>
      <c r="G28" s="45" t="s">
        <v>370</v>
      </c>
      <c r="H28" s="8">
        <f t="shared" si="5"/>
        <v>205</v>
      </c>
      <c r="I28" s="9" t="str">
        <f t="shared" si="1"/>
        <v>D</v>
      </c>
      <c r="J28" s="3">
        <f t="shared" si="2"/>
        <v>8</v>
      </c>
    </row>
    <row r="29" spans="1:10" ht="12.75" customHeight="1" thickBot="1" x14ac:dyDescent="0.2">
      <c r="A29" s="10" t="str">
        <f t="shared" si="0"/>
        <v>ELATDEMEXP</v>
      </c>
      <c r="B29" s="7" t="str">
        <f t="shared" si="3"/>
        <v>10</v>
      </c>
      <c r="C29" s="6">
        <f t="shared" si="4"/>
        <v>6</v>
      </c>
      <c r="D29" s="11">
        <v>50</v>
      </c>
      <c r="E29" s="64" t="s">
        <v>398</v>
      </c>
      <c r="F29" s="4" t="s">
        <v>423</v>
      </c>
      <c r="G29" s="45" t="s">
        <v>370</v>
      </c>
      <c r="H29" s="8">
        <f t="shared" si="5"/>
        <v>256</v>
      </c>
      <c r="I29" s="9" t="str">
        <f t="shared" si="1"/>
        <v>D</v>
      </c>
      <c r="J29" s="3">
        <f t="shared" si="2"/>
        <v>16</v>
      </c>
    </row>
    <row r="30" spans="1:10" ht="13.5" customHeight="1" thickBot="1" x14ac:dyDescent="0.2">
      <c r="A30" s="10" t="str">
        <f t="shared" si="0"/>
        <v>ELATDEMEXP</v>
      </c>
      <c r="B30" s="7" t="str">
        <f t="shared" si="3"/>
        <v>10</v>
      </c>
      <c r="C30" s="6">
        <f t="shared" si="4"/>
        <v>7</v>
      </c>
      <c r="D30" s="11">
        <v>50</v>
      </c>
      <c r="E30" s="64" t="s">
        <v>399</v>
      </c>
      <c r="F30" s="4" t="s">
        <v>424</v>
      </c>
      <c r="G30" s="45" t="s">
        <v>440</v>
      </c>
      <c r="H30" s="8">
        <f t="shared" si="5"/>
        <v>307</v>
      </c>
      <c r="I30" s="9" t="str">
        <f t="shared" si="1"/>
        <v>D</v>
      </c>
      <c r="J30" s="3">
        <f t="shared" si="2"/>
        <v>15</v>
      </c>
    </row>
    <row r="31" spans="1:10" ht="12.75" customHeight="1" thickBot="1" x14ac:dyDescent="0.2">
      <c r="A31" s="10" t="str">
        <f t="shared" si="0"/>
        <v>ELATDEMEXP</v>
      </c>
      <c r="B31" s="7" t="str">
        <f t="shared" si="3"/>
        <v>10</v>
      </c>
      <c r="C31" s="6">
        <f t="shared" si="4"/>
        <v>8</v>
      </c>
      <c r="D31" s="11">
        <v>50</v>
      </c>
      <c r="E31" s="64" t="s">
        <v>400</v>
      </c>
      <c r="F31" s="4" t="s">
        <v>425</v>
      </c>
      <c r="G31" s="45" t="s">
        <v>440</v>
      </c>
      <c r="H31" s="8">
        <f t="shared" si="5"/>
        <v>358</v>
      </c>
      <c r="I31" s="9" t="str">
        <f t="shared" si="1"/>
        <v>D</v>
      </c>
      <c r="J31" s="3">
        <f t="shared" si="2"/>
        <v>6</v>
      </c>
    </row>
    <row r="32" spans="1:10" ht="13.5" customHeight="1" thickBot="1" x14ac:dyDescent="0.2">
      <c r="A32" s="10" t="str">
        <f t="shared" si="0"/>
        <v>ELATDEMEXP</v>
      </c>
      <c r="B32" s="7" t="str">
        <f t="shared" si="3"/>
        <v>10</v>
      </c>
      <c r="C32" s="6">
        <f t="shared" si="4"/>
        <v>9</v>
      </c>
      <c r="D32" s="11">
        <v>50</v>
      </c>
      <c r="E32" s="64" t="s">
        <v>401</v>
      </c>
      <c r="F32" s="4" t="s">
        <v>426</v>
      </c>
      <c r="G32" s="45" t="s">
        <v>370</v>
      </c>
      <c r="H32" s="8">
        <f t="shared" si="5"/>
        <v>409</v>
      </c>
      <c r="I32" s="9" t="str">
        <f t="shared" si="1"/>
        <v>D</v>
      </c>
      <c r="J32" s="3">
        <f t="shared" si="2"/>
        <v>9</v>
      </c>
    </row>
    <row r="33" spans="1:10" ht="12.75" customHeight="1" thickBot="1" x14ac:dyDescent="0.2">
      <c r="A33" s="10" t="str">
        <f t="shared" si="0"/>
        <v>ELATDEMEXP</v>
      </c>
      <c r="B33" s="7" t="str">
        <f t="shared" si="3"/>
        <v>10</v>
      </c>
      <c r="C33" s="6">
        <f t="shared" si="4"/>
        <v>10</v>
      </c>
      <c r="D33" s="11">
        <v>50</v>
      </c>
      <c r="E33" s="64" t="s">
        <v>402</v>
      </c>
      <c r="F33" s="4" t="s">
        <v>427</v>
      </c>
      <c r="G33" s="45" t="s">
        <v>370</v>
      </c>
      <c r="H33" s="8">
        <f t="shared" si="5"/>
        <v>460</v>
      </c>
      <c r="I33" s="9" t="str">
        <f t="shared" si="1"/>
        <v>D</v>
      </c>
      <c r="J33" s="3">
        <f t="shared" si="2"/>
        <v>7</v>
      </c>
    </row>
    <row r="34" spans="1:10" ht="13.5" customHeight="1" thickBot="1" x14ac:dyDescent="0.2">
      <c r="A34" s="10" t="str">
        <f t="shared" ref="A34:A45" si="6">FormatCode</f>
        <v>ELATDEMEXP</v>
      </c>
      <c r="B34" s="7" t="str">
        <f t="shared" si="3"/>
        <v>10</v>
      </c>
      <c r="C34" s="6">
        <f t="shared" si="4"/>
        <v>11</v>
      </c>
      <c r="D34" s="11">
        <v>50</v>
      </c>
      <c r="E34" s="64" t="s">
        <v>403</v>
      </c>
      <c r="F34" s="4" t="s">
        <v>428</v>
      </c>
      <c r="G34" s="45" t="s">
        <v>370</v>
      </c>
      <c r="H34" s="8">
        <f t="shared" si="5"/>
        <v>511</v>
      </c>
      <c r="I34" s="9" t="str">
        <f t="shared" ref="I34:I45" si="7">IF(VALUE(B34) &lt; 10,"H",IF(VALUE(B34)&gt;=90,"T","D"))</f>
        <v>D</v>
      </c>
      <c r="J34" s="3">
        <f t="shared" ref="J34:J45" si="8">LEN(F34)</f>
        <v>14</v>
      </c>
    </row>
    <row r="35" spans="1:10" ht="12.75" customHeight="1" thickBot="1" x14ac:dyDescent="0.2">
      <c r="A35" s="10" t="str">
        <f t="shared" si="6"/>
        <v>ELATDEMEXP</v>
      </c>
      <c r="B35" s="7" t="str">
        <f t="shared" si="3"/>
        <v>10</v>
      </c>
      <c r="C35" s="6">
        <f t="shared" si="4"/>
        <v>12</v>
      </c>
      <c r="D35" s="11">
        <v>50</v>
      </c>
      <c r="E35" s="64" t="s">
        <v>404</v>
      </c>
      <c r="F35" s="4" t="s">
        <v>429</v>
      </c>
      <c r="G35" s="45" t="s">
        <v>370</v>
      </c>
      <c r="H35" s="8">
        <f t="shared" si="5"/>
        <v>562</v>
      </c>
      <c r="I35" s="9" t="str">
        <f t="shared" si="7"/>
        <v>D</v>
      </c>
      <c r="J35" s="3">
        <f t="shared" si="8"/>
        <v>19</v>
      </c>
    </row>
    <row r="36" spans="1:10" ht="13.5" customHeight="1" thickBot="1" x14ac:dyDescent="0.2">
      <c r="A36" s="10" t="str">
        <f t="shared" si="6"/>
        <v>ELATDEMEXP</v>
      </c>
      <c r="B36" s="7" t="str">
        <f t="shared" si="3"/>
        <v>10</v>
      </c>
      <c r="C36" s="6">
        <f t="shared" si="4"/>
        <v>13</v>
      </c>
      <c r="D36" s="11">
        <v>50</v>
      </c>
      <c r="E36" s="64" t="s">
        <v>405</v>
      </c>
      <c r="F36" s="4" t="s">
        <v>430</v>
      </c>
      <c r="G36" s="45" t="s">
        <v>440</v>
      </c>
      <c r="H36" s="8">
        <f t="shared" si="5"/>
        <v>613</v>
      </c>
      <c r="I36" s="9" t="str">
        <f t="shared" si="7"/>
        <v>D</v>
      </c>
      <c r="J36" s="3">
        <f t="shared" si="8"/>
        <v>12</v>
      </c>
    </row>
    <row r="37" spans="1:10" ht="12.75" customHeight="1" thickBot="1" x14ac:dyDescent="0.2">
      <c r="A37" s="10" t="str">
        <f t="shared" si="6"/>
        <v>ELATDEMEXP</v>
      </c>
      <c r="B37" s="7" t="str">
        <f t="shared" si="3"/>
        <v>10</v>
      </c>
      <c r="C37" s="6">
        <f t="shared" si="4"/>
        <v>14</v>
      </c>
      <c r="D37" s="11">
        <v>50</v>
      </c>
      <c r="E37" s="64" t="s">
        <v>406</v>
      </c>
      <c r="F37" s="4" t="s">
        <v>431</v>
      </c>
      <c r="G37" s="45" t="s">
        <v>370</v>
      </c>
      <c r="H37" s="8">
        <f t="shared" si="5"/>
        <v>664</v>
      </c>
      <c r="I37" s="9" t="str">
        <f t="shared" si="7"/>
        <v>D</v>
      </c>
      <c r="J37" s="3">
        <f t="shared" si="8"/>
        <v>12</v>
      </c>
    </row>
    <row r="38" spans="1:10" ht="13.5" customHeight="1" thickBot="1" x14ac:dyDescent="0.2">
      <c r="A38" s="10" t="str">
        <f t="shared" si="6"/>
        <v>ELATDEMEXP</v>
      </c>
      <c r="B38" s="7" t="str">
        <f t="shared" si="3"/>
        <v>10</v>
      </c>
      <c r="C38" s="6">
        <f t="shared" si="4"/>
        <v>15</v>
      </c>
      <c r="D38" s="11">
        <v>50</v>
      </c>
      <c r="E38" s="64" t="s">
        <v>407</v>
      </c>
      <c r="F38" s="4" t="s">
        <v>432</v>
      </c>
      <c r="G38" s="45" t="s">
        <v>370</v>
      </c>
      <c r="H38" s="8">
        <f t="shared" si="5"/>
        <v>715</v>
      </c>
      <c r="I38" s="9" t="str">
        <f t="shared" si="7"/>
        <v>D</v>
      </c>
      <c r="J38" s="3">
        <f t="shared" si="8"/>
        <v>12</v>
      </c>
    </row>
    <row r="39" spans="1:10" ht="12.75" customHeight="1" thickBot="1" x14ac:dyDescent="0.2">
      <c r="A39" s="10" t="str">
        <f t="shared" si="6"/>
        <v>ELATDEMEXP</v>
      </c>
      <c r="B39" s="7" t="str">
        <f t="shared" si="3"/>
        <v>10</v>
      </c>
      <c r="C39" s="6">
        <f t="shared" si="4"/>
        <v>16</v>
      </c>
      <c r="D39" s="11">
        <v>50</v>
      </c>
      <c r="E39" s="64" t="s">
        <v>408</v>
      </c>
      <c r="F39" s="4" t="s">
        <v>433</v>
      </c>
      <c r="G39" s="45" t="s">
        <v>370</v>
      </c>
      <c r="H39" s="8">
        <f t="shared" si="5"/>
        <v>766</v>
      </c>
      <c r="I39" s="9" t="str">
        <f t="shared" si="7"/>
        <v>D</v>
      </c>
      <c r="J39" s="3">
        <f t="shared" si="8"/>
        <v>12</v>
      </c>
    </row>
    <row r="40" spans="1:10" ht="13.5" customHeight="1" thickBot="1" x14ac:dyDescent="0.2">
      <c r="A40" s="10" t="str">
        <f t="shared" si="6"/>
        <v>ELATDEMEXP</v>
      </c>
      <c r="B40" s="7" t="str">
        <f t="shared" si="3"/>
        <v>10</v>
      </c>
      <c r="C40" s="6">
        <f t="shared" si="4"/>
        <v>17</v>
      </c>
      <c r="D40" s="11">
        <v>50</v>
      </c>
      <c r="E40" s="64" t="s">
        <v>409</v>
      </c>
      <c r="F40" s="4" t="s">
        <v>434</v>
      </c>
      <c r="G40" s="45" t="s">
        <v>370</v>
      </c>
      <c r="H40" s="8">
        <f t="shared" si="5"/>
        <v>817</v>
      </c>
      <c r="I40" s="9" t="str">
        <f t="shared" si="7"/>
        <v>D</v>
      </c>
      <c r="J40" s="3">
        <f t="shared" si="8"/>
        <v>11</v>
      </c>
    </row>
    <row r="41" spans="1:10" ht="12.75" customHeight="1" thickBot="1" x14ac:dyDescent="0.2">
      <c r="A41" s="10" t="str">
        <f t="shared" si="6"/>
        <v>ELATDEMEXP</v>
      </c>
      <c r="B41" s="7" t="str">
        <f t="shared" si="3"/>
        <v>10</v>
      </c>
      <c r="C41" s="6">
        <f t="shared" si="4"/>
        <v>18</v>
      </c>
      <c r="D41" s="11">
        <v>50</v>
      </c>
      <c r="E41" s="64" t="s">
        <v>410</v>
      </c>
      <c r="F41" s="4" t="s">
        <v>435</v>
      </c>
      <c r="G41" s="45" t="s">
        <v>370</v>
      </c>
      <c r="H41" s="8">
        <f t="shared" si="5"/>
        <v>868</v>
      </c>
      <c r="I41" s="9" t="str">
        <f t="shared" si="7"/>
        <v>D</v>
      </c>
      <c r="J41" s="3">
        <f t="shared" si="8"/>
        <v>9</v>
      </c>
    </row>
    <row r="42" spans="1:10" ht="13.5" customHeight="1" thickBot="1" x14ac:dyDescent="0.2">
      <c r="A42" s="10" t="str">
        <f t="shared" si="6"/>
        <v>ELATDEMEXP</v>
      </c>
      <c r="B42" s="7" t="str">
        <f t="shared" si="3"/>
        <v>10</v>
      </c>
      <c r="C42" s="6">
        <f t="shared" si="4"/>
        <v>19</v>
      </c>
      <c r="D42" s="11">
        <v>50</v>
      </c>
      <c r="E42" s="64" t="s">
        <v>411</v>
      </c>
      <c r="F42" s="4" t="s">
        <v>436</v>
      </c>
      <c r="G42" s="45" t="s">
        <v>370</v>
      </c>
      <c r="H42" s="8">
        <f t="shared" si="5"/>
        <v>919</v>
      </c>
      <c r="I42" s="9" t="str">
        <f t="shared" si="7"/>
        <v>D</v>
      </c>
      <c r="J42" s="3">
        <f t="shared" si="8"/>
        <v>12</v>
      </c>
    </row>
    <row r="43" spans="1:10" ht="12.75" customHeight="1" thickBot="1" x14ac:dyDescent="0.2">
      <c r="A43" s="10" t="str">
        <f t="shared" si="6"/>
        <v>ELATDEMEXP</v>
      </c>
      <c r="B43" s="7" t="str">
        <f t="shared" si="3"/>
        <v>10</v>
      </c>
      <c r="C43" s="6">
        <f t="shared" si="4"/>
        <v>20</v>
      </c>
      <c r="D43" s="11">
        <v>50</v>
      </c>
      <c r="E43" s="64" t="s">
        <v>412</v>
      </c>
      <c r="F43" s="4" t="s">
        <v>437</v>
      </c>
      <c r="G43" s="45" t="s">
        <v>440</v>
      </c>
      <c r="H43" s="8">
        <f t="shared" si="5"/>
        <v>970</v>
      </c>
      <c r="I43" s="9" t="str">
        <f t="shared" si="7"/>
        <v>D</v>
      </c>
      <c r="J43" s="3">
        <f t="shared" si="8"/>
        <v>18</v>
      </c>
    </row>
    <row r="44" spans="1:10" ht="13.5" customHeight="1" thickBot="1" x14ac:dyDescent="0.2">
      <c r="A44" s="10" t="str">
        <f t="shared" si="6"/>
        <v>ELATDEMEXP</v>
      </c>
      <c r="B44" s="7" t="str">
        <f t="shared" si="3"/>
        <v>10</v>
      </c>
      <c r="C44" s="6">
        <f t="shared" si="4"/>
        <v>21</v>
      </c>
      <c r="D44" s="11">
        <v>50</v>
      </c>
      <c r="E44" s="64" t="s">
        <v>413</v>
      </c>
      <c r="F44" s="4" t="s">
        <v>438</v>
      </c>
      <c r="G44" s="45" t="s">
        <v>370</v>
      </c>
      <c r="H44" s="8">
        <f t="shared" si="5"/>
        <v>1021</v>
      </c>
      <c r="I44" s="9" t="str">
        <f t="shared" si="7"/>
        <v>D</v>
      </c>
      <c r="J44" s="3">
        <f t="shared" si="8"/>
        <v>15</v>
      </c>
    </row>
    <row r="45" spans="1:10" ht="12.75" customHeight="1" thickBot="1" x14ac:dyDescent="0.2">
      <c r="A45" s="10" t="str">
        <f t="shared" si="6"/>
        <v>ELATDEMEXP</v>
      </c>
      <c r="B45" s="7" t="str">
        <f t="shared" si="3"/>
        <v>10</v>
      </c>
      <c r="C45" s="6">
        <f t="shared" si="4"/>
        <v>22</v>
      </c>
      <c r="D45" s="11">
        <v>50</v>
      </c>
      <c r="E45" s="64" t="s">
        <v>414</v>
      </c>
      <c r="F45" s="4" t="s">
        <v>439</v>
      </c>
      <c r="G45" s="45" t="s">
        <v>441</v>
      </c>
      <c r="H45" s="8">
        <f t="shared" si="5"/>
        <v>1072</v>
      </c>
      <c r="I45" s="9" t="str">
        <f t="shared" si="7"/>
        <v>D</v>
      </c>
      <c r="J45" s="3">
        <f t="shared" si="8"/>
        <v>18</v>
      </c>
    </row>
    <row r="46" spans="1:10" ht="13.5" customHeight="1" x14ac:dyDescent="0.15">
      <c r="A46" s="5"/>
      <c r="B46" s="5"/>
      <c r="C46" s="4"/>
      <c r="D46" s="3"/>
      <c r="E46" s="3"/>
      <c r="F46" s="3"/>
      <c r="H46" s="25"/>
    </row>
    <row r="47" spans="1:10" ht="12.75" customHeight="1" x14ac:dyDescent="0.15">
      <c r="A47" s="5"/>
      <c r="B47" s="5"/>
      <c r="C47" s="4"/>
      <c r="D47" s="3"/>
      <c r="E47" s="3"/>
      <c r="F47" s="3"/>
      <c r="H47" s="25"/>
    </row>
    <row r="48" spans="1:10" ht="13.5" customHeight="1" x14ac:dyDescent="0.15">
      <c r="A48" s="5"/>
      <c r="B48" s="5"/>
      <c r="C48" s="4"/>
      <c r="D48" s="3"/>
      <c r="E48" s="3"/>
      <c r="F48" s="3"/>
      <c r="H48" s="25"/>
    </row>
    <row r="49" spans="1:8" ht="12.75" customHeight="1" x14ac:dyDescent="0.15">
      <c r="A49" s="5"/>
      <c r="B49" s="5"/>
      <c r="C49" s="4"/>
      <c r="D49" s="3"/>
      <c r="E49" s="3"/>
      <c r="F49" s="3"/>
      <c r="H49" s="25"/>
    </row>
    <row r="50" spans="1:8" ht="13.5" customHeight="1" x14ac:dyDescent="0.15">
      <c r="A50" s="5"/>
      <c r="B50" s="5"/>
      <c r="C50" s="4"/>
      <c r="D50" s="3"/>
      <c r="E50" s="3"/>
      <c r="F50" s="3"/>
      <c r="H50" s="25"/>
    </row>
    <row r="51" spans="1:8" ht="12.75" customHeight="1" x14ac:dyDescent="0.15">
      <c r="A51" s="5"/>
      <c r="B51" s="5"/>
      <c r="C51" s="4"/>
      <c r="D51" s="3"/>
      <c r="E51" s="3"/>
      <c r="F51" s="3"/>
      <c r="H51" s="25"/>
    </row>
    <row r="52" spans="1:8" ht="13.5" customHeight="1" x14ac:dyDescent="0.15">
      <c r="A52" s="5"/>
      <c r="B52" s="5"/>
      <c r="C52" s="4"/>
      <c r="D52" s="3"/>
      <c r="E52" s="3"/>
      <c r="F52" s="3"/>
      <c r="H52" s="25"/>
    </row>
    <row r="53" spans="1:8" ht="12.75" customHeight="1" x14ac:dyDescent="0.15">
      <c r="A53" s="5"/>
      <c r="B53" s="5"/>
      <c r="C53" s="4"/>
      <c r="D53" s="3"/>
      <c r="E53" s="3"/>
      <c r="F53" s="3"/>
      <c r="H53" s="25"/>
    </row>
    <row r="54" spans="1:8" ht="13.5" customHeight="1" x14ac:dyDescent="0.15">
      <c r="A54" s="5"/>
      <c r="B54" s="5"/>
      <c r="C54" s="4"/>
      <c r="D54" s="3"/>
      <c r="E54" s="3"/>
      <c r="F54" s="3"/>
      <c r="H54" s="25"/>
    </row>
    <row r="55" spans="1:8" ht="12.75" customHeight="1" x14ac:dyDescent="0.15">
      <c r="A55" s="5"/>
      <c r="B55" s="5"/>
      <c r="C55" s="4"/>
      <c r="D55" s="3"/>
      <c r="E55" s="3"/>
      <c r="F55" s="3"/>
      <c r="H55" s="25"/>
    </row>
    <row r="56" spans="1:8" ht="13.5" customHeight="1" x14ac:dyDescent="0.15">
      <c r="A56" s="5"/>
      <c r="B56" s="5"/>
      <c r="C56" s="4"/>
      <c r="D56" s="3"/>
      <c r="E56" s="3"/>
      <c r="F56" s="3"/>
      <c r="H56" s="25"/>
    </row>
    <row r="57" spans="1:8" ht="12.75" customHeight="1" x14ac:dyDescent="0.15">
      <c r="A57" s="5"/>
      <c r="B57" s="5"/>
      <c r="C57" s="4"/>
      <c r="D57" s="3"/>
      <c r="E57" s="3"/>
      <c r="F57" s="3"/>
      <c r="H57" s="25"/>
    </row>
    <row r="58" spans="1:8" ht="13.5" customHeight="1" x14ac:dyDescent="0.15">
      <c r="A58" s="5"/>
      <c r="B58" s="5"/>
      <c r="C58" s="4"/>
      <c r="D58" s="3"/>
      <c r="E58" s="3"/>
      <c r="F58" s="3"/>
      <c r="H58" s="25"/>
    </row>
    <row r="59" spans="1:8" ht="12.75" customHeight="1" x14ac:dyDescent="0.15">
      <c r="A59" s="5"/>
      <c r="B59" s="5"/>
      <c r="C59" s="4"/>
      <c r="D59" s="3"/>
      <c r="E59" s="3"/>
      <c r="F59" s="3"/>
      <c r="H59" s="25"/>
    </row>
    <row r="60" spans="1:8" ht="13.5" customHeight="1" x14ac:dyDescent="0.15"/>
    <row r="61" spans="1:8" ht="12.75" customHeight="1" x14ac:dyDescent="0.15"/>
    <row r="62" spans="1:8" ht="13.5" customHeight="1" x14ac:dyDescent="0.15"/>
    <row r="63" spans="1:8" ht="12.75" customHeight="1" x14ac:dyDescent="0.15"/>
    <row r="64" spans="1:8" ht="13.5" customHeight="1" x14ac:dyDescent="0.15"/>
    <row r="65" ht="12.75" customHeight="1" x14ac:dyDescent="0.15"/>
    <row r="66" ht="13.5" customHeight="1" x14ac:dyDescent="0.15"/>
    <row r="67" ht="12.75" customHeight="1" x14ac:dyDescent="0.15"/>
    <row r="69" ht="12.75" customHeight="1" x14ac:dyDescent="0.15"/>
    <row r="71" ht="12.75" customHeight="1" x14ac:dyDescent="0.15"/>
    <row r="73" ht="12.75" customHeight="1" x14ac:dyDescent="0.15"/>
    <row r="74" ht="13.5" customHeight="1" x14ac:dyDescent="0.15"/>
    <row r="75" ht="12.75" customHeight="1" x14ac:dyDescent="0.15"/>
    <row r="76" ht="13.5" customHeight="1" x14ac:dyDescent="0.15"/>
    <row r="77" ht="12.75" customHeight="1" x14ac:dyDescent="0.15"/>
    <row r="78" ht="13.5" customHeight="1" x14ac:dyDescent="0.15"/>
    <row r="79" ht="12.75" customHeight="1" x14ac:dyDescent="0.15"/>
    <row r="80" ht="13.5" customHeight="1" x14ac:dyDescent="0.15"/>
    <row r="81" ht="12.75" customHeight="1" x14ac:dyDescent="0.15"/>
    <row r="82" ht="13.5" customHeight="1" x14ac:dyDescent="0.15"/>
    <row r="83" ht="12.75" customHeight="1" x14ac:dyDescent="0.15"/>
    <row r="84" ht="13.5" customHeight="1" x14ac:dyDescent="0.15"/>
    <row r="85" ht="12.75" customHeight="1" x14ac:dyDescent="0.15"/>
    <row r="86" ht="13.5" customHeight="1" x14ac:dyDescent="0.15"/>
    <row r="87" ht="12.75" customHeight="1" x14ac:dyDescent="0.15"/>
    <row r="88" ht="13.5" customHeight="1" x14ac:dyDescent="0.15"/>
    <row r="89" ht="12.75" customHeight="1" x14ac:dyDescent="0.15"/>
    <row r="90" ht="13.5" customHeight="1" x14ac:dyDescent="0.15"/>
    <row r="91" ht="12.75" customHeight="1" x14ac:dyDescent="0.15"/>
    <row r="92" ht="13.5" customHeight="1" x14ac:dyDescent="0.15"/>
    <row r="93" ht="12.75" customHeight="1" x14ac:dyDescent="0.15"/>
    <row r="94" ht="13.5" customHeight="1" x14ac:dyDescent="0.15"/>
    <row r="95" ht="12.75" customHeight="1" x14ac:dyDescent="0.15"/>
    <row r="96" ht="13.5" customHeight="1" x14ac:dyDescent="0.15"/>
    <row r="97" ht="12.75" customHeight="1" x14ac:dyDescent="0.15"/>
    <row r="98" ht="13.5" customHeight="1" x14ac:dyDescent="0.15"/>
    <row r="99" ht="12.75" customHeight="1" x14ac:dyDescent="0.15"/>
    <row r="100" ht="13.5" customHeight="1" x14ac:dyDescent="0.15"/>
    <row r="101" ht="12.75" customHeight="1" x14ac:dyDescent="0.15"/>
    <row r="102" ht="13.5" customHeight="1" x14ac:dyDescent="0.15"/>
    <row r="103" ht="12.75" customHeight="1" x14ac:dyDescent="0.15"/>
    <row r="104" ht="13.5" customHeight="1" x14ac:dyDescent="0.15"/>
    <row r="105" ht="12.75" customHeight="1" x14ac:dyDescent="0.15"/>
    <row r="106" ht="13.5" customHeight="1" x14ac:dyDescent="0.15"/>
    <row r="107" ht="12.75" customHeight="1" x14ac:dyDescent="0.15"/>
    <row r="108" ht="13.5" customHeight="1" x14ac:dyDescent="0.15"/>
    <row r="109" ht="12.75" customHeight="1" x14ac:dyDescent="0.15"/>
    <row r="110" ht="13.5" customHeight="1" x14ac:dyDescent="0.15"/>
    <row r="111" ht="12.75" customHeight="1" x14ac:dyDescent="0.15"/>
    <row r="112" ht="13.5" customHeight="1" x14ac:dyDescent="0.15"/>
    <row r="113" ht="12.75" customHeight="1" x14ac:dyDescent="0.15"/>
    <row r="114" ht="13.5" customHeight="1" x14ac:dyDescent="0.15"/>
    <row r="115" ht="12.75" customHeight="1" x14ac:dyDescent="0.15"/>
    <row r="117" ht="12.75" customHeight="1" x14ac:dyDescent="0.15"/>
    <row r="119" ht="12.75" customHeight="1" x14ac:dyDescent="0.15"/>
    <row r="121" ht="12.75" customHeight="1" x14ac:dyDescent="0.15"/>
    <row r="122" ht="13.5" customHeight="1" x14ac:dyDescent="0.15"/>
    <row r="123" ht="12.75" customHeight="1" x14ac:dyDescent="0.15"/>
    <row r="124" ht="13.5" customHeight="1" x14ac:dyDescent="0.15"/>
    <row r="125" ht="12.75" customHeight="1" x14ac:dyDescent="0.15"/>
    <row r="126" ht="13.5" customHeight="1" x14ac:dyDescent="0.15"/>
    <row r="127" ht="12.75" customHeight="1" x14ac:dyDescent="0.15"/>
    <row r="128" ht="13.5" customHeight="1" x14ac:dyDescent="0.15"/>
    <row r="129" ht="12.75" customHeight="1" x14ac:dyDescent="0.15"/>
    <row r="130" ht="13.5" customHeight="1" x14ac:dyDescent="0.15"/>
    <row r="131" ht="12.75" customHeight="1" x14ac:dyDescent="0.15"/>
    <row r="132" ht="13.5" customHeight="1" x14ac:dyDescent="0.15"/>
    <row r="133" ht="12.75" customHeight="1" x14ac:dyDescent="0.15"/>
    <row r="134" ht="13.5" customHeight="1" x14ac:dyDescent="0.15"/>
    <row r="135" ht="12.75" customHeight="1" x14ac:dyDescent="0.15"/>
    <row r="136" ht="13.5" customHeight="1" x14ac:dyDescent="0.15"/>
    <row r="137" ht="12.75" customHeight="1" x14ac:dyDescent="0.15"/>
    <row r="138" ht="13.5" customHeight="1" x14ac:dyDescent="0.15"/>
    <row r="139" ht="12.75" customHeight="1" x14ac:dyDescent="0.15"/>
    <row r="140" ht="13.5" customHeight="1" x14ac:dyDescent="0.15"/>
    <row r="141" ht="12.75" customHeight="1" x14ac:dyDescent="0.15"/>
    <row r="142" ht="13.5" customHeight="1" x14ac:dyDescent="0.15"/>
    <row r="143" ht="12.75" customHeight="1" x14ac:dyDescent="0.15"/>
    <row r="144" ht="13.5" customHeight="1" x14ac:dyDescent="0.15"/>
    <row r="145" ht="12.75" customHeight="1" x14ac:dyDescent="0.15"/>
    <row r="146" ht="13.5" customHeight="1" x14ac:dyDescent="0.15"/>
    <row r="147" ht="12.75" customHeight="1" x14ac:dyDescent="0.15"/>
    <row r="148" ht="13.5" customHeight="1" x14ac:dyDescent="0.15"/>
    <row r="149" ht="12.75" customHeight="1" x14ac:dyDescent="0.15"/>
    <row r="150" ht="13.5" customHeight="1" x14ac:dyDescent="0.15"/>
    <row r="151" ht="12.75" customHeight="1" x14ac:dyDescent="0.15"/>
    <row r="152" ht="13.5" customHeight="1" x14ac:dyDescent="0.15"/>
    <row r="153" ht="12.75" customHeight="1" x14ac:dyDescent="0.15"/>
    <row r="154" ht="13.5" customHeight="1" x14ac:dyDescent="0.15"/>
    <row r="155" ht="12.75" customHeight="1" x14ac:dyDescent="0.15"/>
    <row r="156" ht="13.5" customHeight="1" x14ac:dyDescent="0.15"/>
    <row r="157" ht="12.75" customHeight="1" x14ac:dyDescent="0.15"/>
    <row r="158" ht="13.5" customHeight="1" x14ac:dyDescent="0.15"/>
    <row r="159" ht="12.75" customHeight="1" x14ac:dyDescent="0.15"/>
    <row r="160" ht="13.5" customHeight="1" x14ac:dyDescent="0.15"/>
    <row r="161" ht="12.75" customHeight="1" x14ac:dyDescent="0.15"/>
    <row r="162" ht="13.5" customHeight="1" x14ac:dyDescent="0.15"/>
    <row r="163" ht="12.75" customHeight="1" x14ac:dyDescent="0.15"/>
    <row r="165" ht="12.75" customHeight="1" x14ac:dyDescent="0.15"/>
    <row r="167" ht="12.75" customHeight="1" x14ac:dyDescent="0.15"/>
    <row r="169" ht="12.75" customHeight="1" x14ac:dyDescent="0.15"/>
    <row r="170" ht="13.5" customHeight="1" x14ac:dyDescent="0.15"/>
    <row r="171" ht="12.75" customHeight="1" x14ac:dyDescent="0.15"/>
    <row r="172" ht="13.5" customHeight="1" x14ac:dyDescent="0.15"/>
    <row r="173" ht="12.75" customHeight="1" x14ac:dyDescent="0.15"/>
    <row r="174" ht="13.5" customHeight="1" x14ac:dyDescent="0.15"/>
    <row r="175" ht="12.75" customHeight="1" x14ac:dyDescent="0.15"/>
    <row r="176" ht="13.5" customHeight="1" x14ac:dyDescent="0.15"/>
    <row r="177" ht="12.75" customHeight="1" x14ac:dyDescent="0.15"/>
    <row r="178" ht="13.5" customHeight="1" x14ac:dyDescent="0.15"/>
    <row r="179" ht="12.75" customHeight="1" x14ac:dyDescent="0.15"/>
    <row r="180" ht="13.5" customHeight="1" x14ac:dyDescent="0.15"/>
    <row r="181" ht="12.75" customHeight="1" x14ac:dyDescent="0.15"/>
    <row r="182" ht="13.5" customHeight="1" x14ac:dyDescent="0.15"/>
    <row r="183" ht="12.75" customHeight="1" x14ac:dyDescent="0.15"/>
    <row r="184" ht="13.5" customHeight="1" x14ac:dyDescent="0.15"/>
    <row r="185" ht="12.75" customHeight="1" x14ac:dyDescent="0.15"/>
    <row r="186" ht="13.5" customHeight="1" x14ac:dyDescent="0.15"/>
    <row r="187" ht="12.75" customHeight="1" x14ac:dyDescent="0.15"/>
    <row r="188" ht="13.5" customHeight="1" x14ac:dyDescent="0.15"/>
    <row r="189" ht="12.75" customHeight="1" x14ac:dyDescent="0.15"/>
    <row r="190" ht="13.5" customHeight="1" x14ac:dyDescent="0.15"/>
    <row r="191" ht="12.75" customHeight="1" x14ac:dyDescent="0.15"/>
    <row r="192" ht="13.5" customHeight="1" x14ac:dyDescent="0.15"/>
    <row r="193" ht="12.75" customHeight="1" x14ac:dyDescent="0.15"/>
    <row r="194" ht="13.5" customHeight="1" x14ac:dyDescent="0.15"/>
    <row r="195" ht="12.75" customHeight="1" x14ac:dyDescent="0.15"/>
    <row r="196" ht="13.5" customHeight="1" x14ac:dyDescent="0.15"/>
    <row r="197" ht="12.75" customHeight="1" x14ac:dyDescent="0.15"/>
    <row r="198" ht="13.5" customHeight="1" x14ac:dyDescent="0.15"/>
    <row r="199" ht="12.75" customHeight="1" x14ac:dyDescent="0.15"/>
    <row r="200" ht="13.5" customHeight="1" x14ac:dyDescent="0.15"/>
    <row r="201" ht="12.75" customHeight="1" x14ac:dyDescent="0.15"/>
    <row r="202" ht="13.5" customHeight="1" x14ac:dyDescent="0.15"/>
    <row r="203" ht="12.75" customHeight="1" x14ac:dyDescent="0.15"/>
    <row r="204" ht="13.5" customHeight="1" x14ac:dyDescent="0.15"/>
    <row r="205" ht="12.75" customHeight="1" x14ac:dyDescent="0.15"/>
    <row r="206" ht="13.5" customHeight="1" x14ac:dyDescent="0.15"/>
    <row r="207" ht="12.75" customHeight="1" x14ac:dyDescent="0.15"/>
    <row r="208" ht="13.5" customHeight="1" x14ac:dyDescent="0.15"/>
    <row r="209" ht="12.75" customHeight="1" x14ac:dyDescent="0.15"/>
    <row r="210" ht="13.5" customHeight="1" x14ac:dyDescent="0.15"/>
    <row r="211" ht="12.75" customHeight="1" x14ac:dyDescent="0.15"/>
    <row r="213" ht="12.75" customHeight="1" x14ac:dyDescent="0.15"/>
    <row r="215" ht="12.75" customHeight="1" x14ac:dyDescent="0.15"/>
    <row r="217" ht="12.75" customHeight="1" x14ac:dyDescent="0.15"/>
    <row r="218" ht="13.5" customHeight="1" x14ac:dyDescent="0.15"/>
    <row r="219" ht="12.75" customHeight="1" x14ac:dyDescent="0.15"/>
    <row r="220" ht="13.5" customHeight="1" x14ac:dyDescent="0.15"/>
    <row r="221" ht="12.75" customHeight="1" x14ac:dyDescent="0.15"/>
    <row r="222" ht="13.5" customHeight="1" x14ac:dyDescent="0.15"/>
    <row r="223" ht="12.75" customHeight="1" x14ac:dyDescent="0.15"/>
    <row r="224" ht="13.5" customHeight="1" x14ac:dyDescent="0.15"/>
    <row r="225" ht="12.75" customHeight="1" x14ac:dyDescent="0.15"/>
    <row r="226" ht="13.5" customHeight="1" x14ac:dyDescent="0.15"/>
    <row r="227" ht="12.75" customHeight="1" x14ac:dyDescent="0.15"/>
    <row r="228" ht="13.5" customHeight="1" x14ac:dyDescent="0.15"/>
    <row r="229" ht="12.75" customHeight="1" x14ac:dyDescent="0.15"/>
    <row r="230" ht="13.5" customHeight="1" x14ac:dyDescent="0.15"/>
    <row r="231" ht="12.75" customHeight="1" x14ac:dyDescent="0.15"/>
    <row r="232" ht="13.5" customHeight="1" x14ac:dyDescent="0.15"/>
    <row r="233" ht="12.75" customHeight="1" x14ac:dyDescent="0.15"/>
    <row r="234" ht="13.5" customHeight="1" x14ac:dyDescent="0.15"/>
    <row r="235" ht="12.75" customHeight="1" x14ac:dyDescent="0.15"/>
    <row r="236" ht="13.5" customHeight="1" x14ac:dyDescent="0.15"/>
    <row r="237" ht="12.75" customHeight="1" x14ac:dyDescent="0.15"/>
    <row r="238" ht="13.5" customHeight="1" x14ac:dyDescent="0.15"/>
    <row r="239" ht="12.75" customHeight="1" x14ac:dyDescent="0.15"/>
    <row r="240" ht="13.5" customHeight="1" x14ac:dyDescent="0.15"/>
    <row r="241" ht="12.75" customHeight="1" x14ac:dyDescent="0.15"/>
    <row r="242" ht="13.5" customHeight="1" x14ac:dyDescent="0.15"/>
    <row r="243" ht="12.75" customHeight="1" x14ac:dyDescent="0.15"/>
    <row r="244" ht="13.5" customHeight="1" x14ac:dyDescent="0.15"/>
    <row r="245" ht="12.75" customHeight="1" x14ac:dyDescent="0.15"/>
    <row r="246" ht="13.5" customHeight="1" x14ac:dyDescent="0.15"/>
    <row r="247" ht="12.7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sheetData>
  <autoFilter ref="A1:I1" xr:uid="{00000000-0009-0000-0000-000001000000}"/>
  <phoneticPr fontId="1" type="noConversion"/>
  <conditionalFormatting sqref="F1:F1048576">
    <cfRule type="expression" dxfId="1" priority="2">
      <formula>LEN($F1) &gt;29</formula>
    </cfRule>
  </conditionalFormatting>
  <conditionalFormatting sqref="D1:D1048576">
    <cfRule type="expression" dxfId="0" priority="1">
      <formula>AND(NOT(ISBLANK($C1)), ISBLANK($D1))</formula>
    </cfRule>
  </conditionalFormatting>
  <hyperlinks>
    <hyperlink ref="G1" location="'Z For Cond Detail Tables'!A1" display="ForCond" xr:uid="{00000000-0004-0000-0100-000000000000}"/>
  </hyperlinks>
  <pageMargins left="0.75" right="0.75" top="1" bottom="1" header="0.5" footer="0.5"/>
  <pageSetup orientation="portrait" verticalDpi="2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workbookViewId="0">
      <pane ySplit="1" topLeftCell="A2" activePane="bottomLeft" state="frozen"/>
      <selection pane="bottomLeft" activeCell="D14" sqref="D14"/>
    </sheetView>
  </sheetViews>
  <sheetFormatPr baseColWidth="10" defaultColWidth="8.83203125" defaultRowHeight="13" x14ac:dyDescent="0.15"/>
  <cols>
    <col min="1" max="1" width="17" style="17" customWidth="1"/>
    <col min="2" max="2" width="16" style="17" customWidth="1"/>
    <col min="3" max="3" width="8.5" style="17" bestFit="1" customWidth="1"/>
    <col min="4" max="4" width="43.83203125" style="19" customWidth="1"/>
    <col min="5" max="5" width="108" style="17" bestFit="1" customWidth="1"/>
    <col min="6" max="16384" width="8.83203125" style="17"/>
  </cols>
  <sheetData>
    <row r="1" spans="1:5" s="21" customFormat="1" x14ac:dyDescent="0.15">
      <c r="A1" s="16" t="s">
        <v>2</v>
      </c>
      <c r="B1" s="16" t="s">
        <v>12</v>
      </c>
      <c r="C1" s="16" t="s">
        <v>13</v>
      </c>
      <c r="D1" s="20" t="s">
        <v>14</v>
      </c>
      <c r="E1" s="20" t="s">
        <v>103</v>
      </c>
    </row>
    <row r="2" spans="1:5" x14ac:dyDescent="0.15">
      <c r="A2" s="22" t="str">
        <f t="shared" ref="A2:A20" si="0">FormatCode</f>
        <v>ELATDEMEXP</v>
      </c>
      <c r="B2" s="17" t="s">
        <v>15</v>
      </c>
      <c r="C2" s="17" t="s">
        <v>16</v>
      </c>
      <c r="D2" s="19" t="s">
        <v>17</v>
      </c>
    </row>
    <row r="3" spans="1:5" x14ac:dyDescent="0.15">
      <c r="A3" s="22" t="str">
        <f t="shared" si="0"/>
        <v>ELATDEMEXP</v>
      </c>
      <c r="B3" s="17" t="s">
        <v>18</v>
      </c>
      <c r="C3" s="17" t="s">
        <v>16</v>
      </c>
      <c r="D3" s="13"/>
      <c r="E3" s="17" t="s">
        <v>354</v>
      </c>
    </row>
    <row r="4" spans="1:5" x14ac:dyDescent="0.15">
      <c r="A4" s="22" t="str">
        <f t="shared" si="0"/>
        <v>ELATDEMEXP</v>
      </c>
      <c r="B4" s="17" t="s">
        <v>47</v>
      </c>
      <c r="C4" s="17" t="s">
        <v>16</v>
      </c>
      <c r="D4" s="13"/>
      <c r="E4" s="17" t="s">
        <v>49</v>
      </c>
    </row>
    <row r="5" spans="1:5" x14ac:dyDescent="0.15">
      <c r="A5" s="22" t="str">
        <f t="shared" si="0"/>
        <v>ELATDEMEXP</v>
      </c>
      <c r="B5" s="17" t="s">
        <v>48</v>
      </c>
      <c r="C5" s="17" t="s">
        <v>16</v>
      </c>
      <c r="E5" s="17" t="s">
        <v>340</v>
      </c>
    </row>
    <row r="6" spans="1:5" x14ac:dyDescent="0.15">
      <c r="A6" s="22" t="str">
        <f t="shared" si="0"/>
        <v>ELATDEMEXP</v>
      </c>
      <c r="B6" s="23" t="s">
        <v>57</v>
      </c>
      <c r="C6" s="17" t="s">
        <v>16</v>
      </c>
      <c r="E6" s="17" t="s">
        <v>61</v>
      </c>
    </row>
    <row r="7" spans="1:5" x14ac:dyDescent="0.15">
      <c r="A7" s="22" t="str">
        <f t="shared" si="0"/>
        <v>ELATDEMEXP</v>
      </c>
      <c r="B7" s="23" t="s">
        <v>62</v>
      </c>
      <c r="C7" s="17" t="s">
        <v>20</v>
      </c>
      <c r="D7" s="13" t="str">
        <f>IF(ProductType = "UltiPro BackOffice","\\us.saas\"&amp;LEFT(SaaSServer,1)&amp;"0\data_exchange\"&amp;AccountID&amp;"\Exports\","")</f>
        <v>\\us.saas\0\data_exchange\\Exports\</v>
      </c>
      <c r="E7" s="17" t="s">
        <v>351</v>
      </c>
    </row>
    <row r="8" spans="1:5" x14ac:dyDescent="0.15">
      <c r="A8" s="22" t="str">
        <f t="shared" si="0"/>
        <v>ELATDEMEXP</v>
      </c>
      <c r="B8" s="17" t="s">
        <v>19</v>
      </c>
      <c r="C8" s="17" t="s">
        <v>20</v>
      </c>
      <c r="D8" s="19" t="s">
        <v>442</v>
      </c>
    </row>
    <row r="9" spans="1:5" x14ac:dyDescent="0.15">
      <c r="A9" s="22" t="str">
        <f t="shared" si="0"/>
        <v>ELATDEMEXP</v>
      </c>
      <c r="B9" s="17" t="s">
        <v>21</v>
      </c>
      <c r="C9" s="17" t="s">
        <v>20</v>
      </c>
      <c r="D9" s="19" t="s">
        <v>443</v>
      </c>
    </row>
    <row r="10" spans="1:5" x14ac:dyDescent="0.15">
      <c r="A10" s="22" t="str">
        <f t="shared" si="0"/>
        <v>ELATDEMEXP</v>
      </c>
      <c r="B10" s="17" t="s">
        <v>50</v>
      </c>
      <c r="C10" s="17" t="s">
        <v>20</v>
      </c>
    </row>
    <row r="11" spans="1:5" x14ac:dyDescent="0.15">
      <c r="A11" s="22" t="str">
        <f t="shared" si="0"/>
        <v>ELATDEMEXP</v>
      </c>
      <c r="B11" s="17" t="s">
        <v>51</v>
      </c>
      <c r="C11" s="17" t="s">
        <v>20</v>
      </c>
    </row>
    <row r="12" spans="1:5" x14ac:dyDescent="0.15">
      <c r="A12" s="22" t="str">
        <f t="shared" si="0"/>
        <v>ELATDEMEXP</v>
      </c>
      <c r="B12" s="17" t="s">
        <v>22</v>
      </c>
      <c r="C12" s="17" t="s">
        <v>16</v>
      </c>
      <c r="D12" s="19" t="s">
        <v>17</v>
      </c>
      <c r="E12" s="17" t="s">
        <v>70</v>
      </c>
    </row>
    <row r="13" spans="1:5" x14ac:dyDescent="0.15">
      <c r="A13" s="22" t="str">
        <f t="shared" si="0"/>
        <v>ELATDEMEXP</v>
      </c>
      <c r="B13" s="17" t="s">
        <v>23</v>
      </c>
      <c r="C13" s="17" t="s">
        <v>16</v>
      </c>
      <c r="D13" s="13" t="s">
        <v>17</v>
      </c>
      <c r="E13" s="17" t="s">
        <v>71</v>
      </c>
    </row>
    <row r="14" spans="1:5" x14ac:dyDescent="0.15">
      <c r="A14" s="22" t="str">
        <f t="shared" si="0"/>
        <v>ELATDEMEXP</v>
      </c>
      <c r="B14" s="17" t="s">
        <v>43</v>
      </c>
      <c r="C14" s="17" t="s">
        <v>16</v>
      </c>
      <c r="E14" s="17" t="s">
        <v>72</v>
      </c>
    </row>
    <row r="15" spans="1:5" x14ac:dyDescent="0.15">
      <c r="A15" s="22" t="str">
        <f t="shared" si="0"/>
        <v>ELATDEMEXP</v>
      </c>
      <c r="B15" s="17" t="s">
        <v>107</v>
      </c>
      <c r="C15" s="17" t="s">
        <v>16</v>
      </c>
      <c r="E15" s="17" t="s">
        <v>352</v>
      </c>
    </row>
    <row r="16" spans="1:5" x14ac:dyDescent="0.15">
      <c r="A16" s="22" t="str">
        <f t="shared" si="0"/>
        <v>ELATDEMEXP</v>
      </c>
      <c r="B16" s="17" t="s">
        <v>44</v>
      </c>
      <c r="C16" s="17" t="s">
        <v>16</v>
      </c>
      <c r="D16" s="18"/>
      <c r="E16" s="17" t="s">
        <v>108</v>
      </c>
    </row>
    <row r="17" spans="1:5" x14ac:dyDescent="0.15">
      <c r="A17" s="22" t="str">
        <f t="shared" si="0"/>
        <v>ELATDEMEXP</v>
      </c>
      <c r="B17" s="17" t="s">
        <v>45</v>
      </c>
      <c r="C17" s="17" t="s">
        <v>16</v>
      </c>
      <c r="E17" s="17" t="s">
        <v>74</v>
      </c>
    </row>
    <row r="18" spans="1:5" x14ac:dyDescent="0.15">
      <c r="A18" s="22" t="str">
        <f t="shared" si="0"/>
        <v>ELATDEMEXP</v>
      </c>
      <c r="B18" s="17" t="s">
        <v>46</v>
      </c>
      <c r="C18" s="17" t="s">
        <v>16</v>
      </c>
      <c r="E18" s="17" t="s">
        <v>73</v>
      </c>
    </row>
    <row r="19" spans="1:5" x14ac:dyDescent="0.15">
      <c r="A19" s="22" t="str">
        <f t="shared" si="0"/>
        <v>ELATDEMEXP</v>
      </c>
      <c r="B19" s="17" t="s">
        <v>109</v>
      </c>
      <c r="C19" s="17" t="s">
        <v>16</v>
      </c>
      <c r="E19" s="17" t="s">
        <v>110</v>
      </c>
    </row>
    <row r="20" spans="1:5" ht="28" x14ac:dyDescent="0.15">
      <c r="A20" s="22" t="str">
        <f t="shared" si="0"/>
        <v>ELATDEMEXP</v>
      </c>
      <c r="B20" s="17" t="s">
        <v>111</v>
      </c>
      <c r="C20" s="17" t="s">
        <v>20</v>
      </c>
      <c r="E20" s="24" t="s">
        <v>112</v>
      </c>
    </row>
  </sheetData>
  <phoneticPr fontId="1" type="noConversion"/>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pane ySplit="1" topLeftCell="A2" activePane="bottomLeft" state="frozen"/>
      <selection pane="bottomLeft" activeCell="D20" sqref="D20"/>
    </sheetView>
  </sheetViews>
  <sheetFormatPr baseColWidth="10" defaultColWidth="8.83203125" defaultRowHeight="13" x14ac:dyDescent="0.15"/>
  <cols>
    <col min="1" max="1" width="15.33203125" style="17" customWidth="1"/>
    <col min="2" max="2" width="10.5" style="17" bestFit="1" customWidth="1"/>
    <col min="3" max="3" width="42.83203125" style="17" customWidth="1"/>
    <col min="4" max="4" width="42.5" style="17" customWidth="1"/>
    <col min="5" max="16384" width="8.83203125" style="17"/>
  </cols>
  <sheetData>
    <row r="1" spans="1:4" x14ac:dyDescent="0.15">
      <c r="A1" s="46" t="s">
        <v>2</v>
      </c>
      <c r="B1" s="46" t="s">
        <v>4</v>
      </c>
      <c r="C1" s="46" t="s">
        <v>5</v>
      </c>
      <c r="D1" s="46" t="s">
        <v>6</v>
      </c>
    </row>
    <row r="2" spans="1:4" ht="14" x14ac:dyDescent="0.15">
      <c r="A2" s="22" t="str">
        <f>FormatCode</f>
        <v>ELATDEMEXP</v>
      </c>
      <c r="B2" s="22" t="s">
        <v>37</v>
      </c>
      <c r="C2" s="47" t="s">
        <v>444</v>
      </c>
      <c r="D2" s="22"/>
    </row>
    <row r="3" spans="1:4" ht="14" x14ac:dyDescent="0.15">
      <c r="A3" s="22" t="str">
        <f>FormatCode</f>
        <v>ELATDEMEXP</v>
      </c>
      <c r="B3" s="22" t="s">
        <v>38</v>
      </c>
      <c r="C3" s="47" t="str">
        <f>CONCATENATE("U_",FormatCode,"_drvTbl")</f>
        <v>U_ELATDEMEXP_drvTbl</v>
      </c>
      <c r="D3" s="22"/>
    </row>
  </sheetData>
  <phoneticPr fontId="1" type="noConversion"/>
  <pageMargins left="0.75" right="0.75" top="1" bottom="1" header="0.5" footer="0.5"/>
  <pageSetup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pane ySplit="1" topLeftCell="A2" activePane="bottomLeft" state="frozen"/>
      <selection pane="bottomLeft" activeCell="B2" sqref="B2"/>
    </sheetView>
  </sheetViews>
  <sheetFormatPr baseColWidth="10" defaultColWidth="27.33203125" defaultRowHeight="13" x14ac:dyDescent="0.15"/>
  <cols>
    <col min="1" max="1" width="17.33203125" style="27" customWidth="1"/>
    <col min="2" max="2" width="16.6640625" style="27" customWidth="1"/>
    <col min="3" max="3" width="17" style="27" customWidth="1"/>
    <col min="4" max="4" width="11.1640625" style="55" customWidth="1"/>
    <col min="5" max="5" width="16.33203125" style="27" customWidth="1"/>
    <col min="6" max="6" width="8" style="27" bestFit="1" customWidth="1"/>
    <col min="7" max="16384" width="27.33203125" style="27"/>
  </cols>
  <sheetData>
    <row r="1" spans="1:6" x14ac:dyDescent="0.15">
      <c r="A1" s="46" t="s">
        <v>2</v>
      </c>
      <c r="B1" s="46" t="s">
        <v>298</v>
      </c>
      <c r="C1" s="46" t="s">
        <v>1</v>
      </c>
      <c r="D1" s="46" t="s">
        <v>3</v>
      </c>
      <c r="E1" s="46" t="s">
        <v>299</v>
      </c>
      <c r="F1" s="46" t="s">
        <v>300</v>
      </c>
    </row>
    <row r="2" spans="1:6" x14ac:dyDescent="0.15">
      <c r="A2" s="22" t="str">
        <f t="shared" ref="A2:A10" si="0">FormatCode</f>
        <v>ELATDEMEXP</v>
      </c>
      <c r="B2" s="22"/>
      <c r="C2" s="47"/>
      <c r="D2" s="54"/>
      <c r="E2" s="48" t="s">
        <v>20</v>
      </c>
      <c r="F2" s="48" t="s">
        <v>17</v>
      </c>
    </row>
    <row r="3" spans="1:6" x14ac:dyDescent="0.15">
      <c r="A3" s="22" t="str">
        <f t="shared" si="0"/>
        <v>ELATDEMEXP</v>
      </c>
      <c r="B3" s="22"/>
      <c r="C3" s="47"/>
      <c r="D3" s="54"/>
      <c r="E3" s="48" t="s">
        <v>20</v>
      </c>
      <c r="F3" s="48" t="s">
        <v>17</v>
      </c>
    </row>
    <row r="4" spans="1:6" x14ac:dyDescent="0.15">
      <c r="A4" s="22" t="str">
        <f t="shared" si="0"/>
        <v>ELATDEMEXP</v>
      </c>
      <c r="B4" s="22"/>
      <c r="C4" s="47"/>
      <c r="D4" s="54"/>
      <c r="E4" s="48" t="s">
        <v>20</v>
      </c>
      <c r="F4" s="48" t="s">
        <v>17</v>
      </c>
    </row>
    <row r="5" spans="1:6" x14ac:dyDescent="0.15">
      <c r="A5" s="22" t="str">
        <f t="shared" si="0"/>
        <v>ELATDEMEXP</v>
      </c>
      <c r="B5" s="22"/>
      <c r="C5" s="47"/>
      <c r="D5" s="54"/>
      <c r="E5" s="48" t="s">
        <v>20</v>
      </c>
      <c r="F5" s="48" t="s">
        <v>17</v>
      </c>
    </row>
    <row r="6" spans="1:6" x14ac:dyDescent="0.15">
      <c r="A6" s="22" t="str">
        <f t="shared" si="0"/>
        <v>ELATDEMEXP</v>
      </c>
      <c r="B6" s="22"/>
      <c r="C6" s="47"/>
      <c r="D6" s="54"/>
      <c r="E6" s="48" t="s">
        <v>20</v>
      </c>
      <c r="F6" s="48" t="s">
        <v>17</v>
      </c>
    </row>
    <row r="7" spans="1:6" x14ac:dyDescent="0.15">
      <c r="A7" s="22" t="str">
        <f t="shared" si="0"/>
        <v>ELATDEMEXP</v>
      </c>
      <c r="B7" s="22"/>
      <c r="C7" s="47"/>
      <c r="D7" s="54"/>
      <c r="E7" s="48" t="s">
        <v>20</v>
      </c>
      <c r="F7" s="48" t="s">
        <v>17</v>
      </c>
    </row>
    <row r="8" spans="1:6" x14ac:dyDescent="0.15">
      <c r="A8" s="22" t="str">
        <f t="shared" si="0"/>
        <v>ELATDEMEXP</v>
      </c>
      <c r="B8" s="22"/>
      <c r="C8" s="47"/>
      <c r="D8" s="54"/>
      <c r="E8" s="48" t="s">
        <v>20</v>
      </c>
      <c r="F8" s="48" t="s">
        <v>17</v>
      </c>
    </row>
    <row r="9" spans="1:6" x14ac:dyDescent="0.15">
      <c r="A9" s="22" t="str">
        <f t="shared" si="0"/>
        <v>ELATDEMEXP</v>
      </c>
      <c r="B9" s="22"/>
      <c r="C9" s="47"/>
      <c r="D9" s="54"/>
      <c r="E9" s="48" t="s">
        <v>20</v>
      </c>
      <c r="F9" s="48" t="s">
        <v>17</v>
      </c>
    </row>
    <row r="10" spans="1:6" x14ac:dyDescent="0.15">
      <c r="A10" s="22" t="str">
        <f t="shared" si="0"/>
        <v>ELATDEMEXP</v>
      </c>
      <c r="B10" s="22"/>
      <c r="C10" s="47"/>
      <c r="D10" s="54"/>
      <c r="E10" s="48" t="s">
        <v>20</v>
      </c>
      <c r="F10" s="48"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pane ySplit="1" topLeftCell="A2" activePane="bottomLeft" state="frozen"/>
      <selection pane="bottomLeft" activeCell="C11" sqref="C11"/>
    </sheetView>
  </sheetViews>
  <sheetFormatPr baseColWidth="10" defaultColWidth="9.5" defaultRowHeight="13" x14ac:dyDescent="0.15"/>
  <cols>
    <col min="1" max="1" width="17.6640625" style="27" customWidth="1"/>
    <col min="2" max="2" width="19.5" style="27" customWidth="1"/>
    <col min="3" max="3" width="25" style="27" customWidth="1"/>
    <col min="4" max="4" width="8.5" style="27" bestFit="1" customWidth="1"/>
    <col min="5" max="16384" width="9.5" style="27"/>
  </cols>
  <sheetData>
    <row r="1" spans="1:3" s="21" customFormat="1" x14ac:dyDescent="0.15">
      <c r="A1" s="16" t="s">
        <v>2</v>
      </c>
      <c r="B1" s="16" t="s">
        <v>75</v>
      </c>
      <c r="C1" s="16" t="s">
        <v>76</v>
      </c>
    </row>
    <row r="2" spans="1:3" x14ac:dyDescent="0.15">
      <c r="A2" s="22" t="str">
        <f t="shared" ref="A2:A10" si="0">FormatCode</f>
        <v>ELATDEMEXP</v>
      </c>
    </row>
    <row r="3" spans="1:3" x14ac:dyDescent="0.15">
      <c r="A3" s="22" t="str">
        <f t="shared" si="0"/>
        <v>ELATDEMEXP</v>
      </c>
    </row>
    <row r="4" spans="1:3" x14ac:dyDescent="0.15">
      <c r="A4" s="22" t="str">
        <f t="shared" si="0"/>
        <v>ELATDEMEXP</v>
      </c>
    </row>
    <row r="5" spans="1:3" x14ac:dyDescent="0.15">
      <c r="A5" s="22" t="str">
        <f t="shared" si="0"/>
        <v>ELATDEMEXP</v>
      </c>
    </row>
    <row r="6" spans="1:3" x14ac:dyDescent="0.15">
      <c r="A6" s="22" t="str">
        <f t="shared" si="0"/>
        <v>ELATDEMEXP</v>
      </c>
    </row>
    <row r="7" spans="1:3" x14ac:dyDescent="0.15">
      <c r="A7" s="22" t="str">
        <f t="shared" si="0"/>
        <v>ELATDEMEXP</v>
      </c>
    </row>
    <row r="8" spans="1:3" x14ac:dyDescent="0.15">
      <c r="A8" s="22" t="str">
        <f t="shared" si="0"/>
        <v>ELATDEMEXP</v>
      </c>
    </row>
    <row r="9" spans="1:3" x14ac:dyDescent="0.15">
      <c r="A9" s="22" t="str">
        <f t="shared" si="0"/>
        <v>ELATDEMEXP</v>
      </c>
    </row>
    <row r="10" spans="1:3" x14ac:dyDescent="0.15">
      <c r="A10" s="22" t="str">
        <f t="shared" si="0"/>
        <v>ELATDEMEXP</v>
      </c>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4"/>
  <sheetViews>
    <sheetView tabSelected="1" workbookViewId="0">
      <pane ySplit="1" topLeftCell="A2" activePane="bottomLeft" state="frozen"/>
      <selection pane="bottomLeft" activeCell="C27" sqref="C27"/>
    </sheetView>
  </sheetViews>
  <sheetFormatPr baseColWidth="10" defaultColWidth="9.5" defaultRowHeight="13" x14ac:dyDescent="0.15"/>
  <cols>
    <col min="1" max="1" width="17.5" style="27" customWidth="1"/>
    <col min="2" max="2" width="24.1640625" style="27" bestFit="1" customWidth="1"/>
    <col min="3" max="3" width="23.5" style="27" customWidth="1"/>
    <col min="4" max="4" width="173.33203125" style="27" bestFit="1" customWidth="1"/>
    <col min="5" max="14" width="9.5" style="27"/>
    <col min="15" max="15" width="15.6640625" style="27" bestFit="1" customWidth="1"/>
    <col min="16" max="16384" width="9.5" style="27"/>
  </cols>
  <sheetData>
    <row r="1" spans="1:15" s="21" customFormat="1" x14ac:dyDescent="0.15">
      <c r="A1" s="16" t="s">
        <v>2</v>
      </c>
      <c r="B1" s="16" t="s">
        <v>129</v>
      </c>
      <c r="C1" s="16" t="s">
        <v>130</v>
      </c>
      <c r="D1" s="16" t="s">
        <v>121</v>
      </c>
      <c r="O1" s="17" t="s">
        <v>118</v>
      </c>
    </row>
    <row r="2" spans="1:15" ht="70" x14ac:dyDescent="0.15">
      <c r="A2" s="22" t="str">
        <f t="shared" ref="A2:A24" si="0">FormatCode</f>
        <v>ELATDEMEXP</v>
      </c>
      <c r="B2" s="27" t="s">
        <v>118</v>
      </c>
      <c r="C2" s="26" t="str">
        <f>IF(BDM="Y",IF(B2="ManualDedCodes","Y","MED,DEN,VIS"),"")</f>
        <v>MED,DEN,VIS</v>
      </c>
      <c r="D2" s="24" t="s">
        <v>294</v>
      </c>
      <c r="O2" s="17" t="s">
        <v>127</v>
      </c>
    </row>
    <row r="3" spans="1:15" x14ac:dyDescent="0.15">
      <c r="A3" s="22" t="str">
        <f t="shared" si="0"/>
        <v>ELATDEMEXP</v>
      </c>
      <c r="B3" s="27" t="s">
        <v>119</v>
      </c>
      <c r="C3" s="26" t="str">
        <f>IF(BDM="Y","@StartDate","")</f>
        <v>@StartDate</v>
      </c>
      <c r="D3" s="27" t="s">
        <v>124</v>
      </c>
      <c r="O3" s="27" t="s">
        <v>131</v>
      </c>
    </row>
    <row r="4" spans="1:15" x14ac:dyDescent="0.15">
      <c r="A4" s="22" t="str">
        <f t="shared" si="0"/>
        <v>ELATDEMEXP</v>
      </c>
      <c r="B4" s="27" t="s">
        <v>120</v>
      </c>
      <c r="C4" s="26" t="str">
        <f>IF(BDM="Y","@EndDate","")</f>
        <v>@EndDate</v>
      </c>
      <c r="D4" s="27" t="s">
        <v>125</v>
      </c>
    </row>
    <row r="5" spans="1:15" ht="42" x14ac:dyDescent="0.15">
      <c r="A5" s="22" t="str">
        <f t="shared" si="0"/>
        <v>ELATDEMEXP</v>
      </c>
      <c r="B5" s="27" t="s">
        <v>122</v>
      </c>
      <c r="C5" s="26" t="str">
        <f>IF(BDM="Y","AuditDate","")</f>
        <v>AuditDate</v>
      </c>
      <c r="D5" s="28" t="s">
        <v>123</v>
      </c>
    </row>
    <row r="6" spans="1:15" x14ac:dyDescent="0.15">
      <c r="A6" s="22" t="str">
        <f t="shared" si="0"/>
        <v>ELATDEMEXP</v>
      </c>
      <c r="B6" s="27" t="s">
        <v>126</v>
      </c>
      <c r="C6" s="17" t="s">
        <v>445</v>
      </c>
      <c r="D6" s="27" t="s">
        <v>128</v>
      </c>
    </row>
    <row r="7" spans="1:15" x14ac:dyDescent="0.15">
      <c r="A7" s="22" t="str">
        <f t="shared" si="0"/>
        <v>ELATDEMEXP</v>
      </c>
      <c r="B7" s="27" t="s">
        <v>132</v>
      </c>
      <c r="D7" s="27" t="s">
        <v>133</v>
      </c>
    </row>
    <row r="8" spans="1:15" x14ac:dyDescent="0.15">
      <c r="A8" s="22" t="str">
        <f t="shared" si="0"/>
        <v>ELATDEMEXP</v>
      </c>
      <c r="B8" s="27" t="s">
        <v>134</v>
      </c>
      <c r="D8" s="27" t="s">
        <v>139</v>
      </c>
    </row>
    <row r="9" spans="1:15" x14ac:dyDescent="0.15">
      <c r="A9" s="22" t="str">
        <f t="shared" si="0"/>
        <v>ELATDEMEXP</v>
      </c>
      <c r="B9" s="27" t="s">
        <v>135</v>
      </c>
      <c r="D9" s="27" t="s">
        <v>136</v>
      </c>
    </row>
    <row r="10" spans="1:15" x14ac:dyDescent="0.15">
      <c r="A10" s="22" t="str">
        <f t="shared" si="0"/>
        <v>ELATDEMEXP</v>
      </c>
      <c r="B10" s="27" t="s">
        <v>137</v>
      </c>
      <c r="D10" s="27" t="s">
        <v>138</v>
      </c>
    </row>
    <row r="11" spans="1:15" x14ac:dyDescent="0.15">
      <c r="A11" s="22" t="str">
        <f t="shared" si="0"/>
        <v>ELATDEMEXP</v>
      </c>
      <c r="B11" s="27" t="s">
        <v>140</v>
      </c>
      <c r="D11" s="27" t="s">
        <v>141</v>
      </c>
    </row>
    <row r="12" spans="1:15" ht="28" x14ac:dyDescent="0.15">
      <c r="A12" s="22" t="str">
        <f t="shared" si="0"/>
        <v>ELATDEMEXP</v>
      </c>
      <c r="B12" s="27" t="s">
        <v>142</v>
      </c>
      <c r="D12" s="28" t="s">
        <v>143</v>
      </c>
    </row>
    <row r="13" spans="1:15" x14ac:dyDescent="0.15">
      <c r="A13" s="22" t="str">
        <f t="shared" si="0"/>
        <v>ELATDEMEXP</v>
      </c>
      <c r="B13" s="27" t="s">
        <v>144</v>
      </c>
      <c r="D13" s="27" t="s">
        <v>145</v>
      </c>
    </row>
    <row r="14" spans="1:15" ht="28" x14ac:dyDescent="0.15">
      <c r="A14" s="22" t="str">
        <f t="shared" si="0"/>
        <v>ELATDEMEXP</v>
      </c>
      <c r="B14" s="27" t="s">
        <v>156</v>
      </c>
      <c r="D14" s="28" t="s">
        <v>157</v>
      </c>
    </row>
    <row r="15" spans="1:15" x14ac:dyDescent="0.15">
      <c r="A15" s="22" t="str">
        <f t="shared" si="0"/>
        <v>ELATDEMEXP</v>
      </c>
      <c r="B15" s="27" t="s">
        <v>158</v>
      </c>
      <c r="D15" s="27" t="s">
        <v>159</v>
      </c>
    </row>
    <row r="16" spans="1:15" ht="56" x14ac:dyDescent="0.15">
      <c r="A16" s="22" t="str">
        <f t="shared" si="0"/>
        <v>ELATDEMEXP</v>
      </c>
      <c r="B16" s="27" t="s">
        <v>160</v>
      </c>
      <c r="C16" s="26" t="str">
        <f>IF(OR(Template="Cobra Export",Template="Cobra and New Enrollee Export"),IF(ProductType="UltiPro Web","1","2"),"")</f>
        <v/>
      </c>
      <c r="D16" s="28" t="s">
        <v>161</v>
      </c>
    </row>
    <row r="17" spans="1:4" ht="42" x14ac:dyDescent="0.15">
      <c r="A17" s="22" t="str">
        <f t="shared" si="0"/>
        <v>ELATDEMEXP</v>
      </c>
      <c r="B17" s="27" t="s">
        <v>163</v>
      </c>
      <c r="C17" s="26" t="str">
        <f>IF(OR(Template="Cobra Export",Template="Cobra and New Enrollee Export"),IF(ProductType="UltiPro Web","1","2"),"")</f>
        <v/>
      </c>
      <c r="D17" s="28" t="s">
        <v>164</v>
      </c>
    </row>
    <row r="18" spans="1:4" ht="98" x14ac:dyDescent="0.15">
      <c r="A18" s="22" t="str">
        <f t="shared" si="0"/>
        <v>ELATDEMEXP</v>
      </c>
      <c r="B18" s="27" t="s">
        <v>165</v>
      </c>
      <c r="C18" s="26" t="str">
        <f>IF(Template="Cobra Export","Y",IF(Template="Cobra and New Enrollee Export","Y",""))</f>
        <v/>
      </c>
      <c r="D18" s="28" t="s">
        <v>166</v>
      </c>
    </row>
    <row r="19" spans="1:4" ht="56" x14ac:dyDescent="0.15">
      <c r="A19" s="22" t="str">
        <f t="shared" si="0"/>
        <v>ELATDEMEXP</v>
      </c>
      <c r="B19" s="27" t="s">
        <v>167</v>
      </c>
      <c r="C19" s="26" t="str">
        <f>IF(OR(Template="New Enrollee Export",Template="Cobra and New Enrollee Export"),IF(ProductType = "UltiPro Web","1","2"),"")</f>
        <v/>
      </c>
      <c r="D19" s="28" t="s">
        <v>168</v>
      </c>
    </row>
    <row r="20" spans="1:4" x14ac:dyDescent="0.15">
      <c r="A20" s="22" t="str">
        <f t="shared" si="0"/>
        <v>ELATDEMEXP</v>
      </c>
      <c r="B20" s="27" t="s">
        <v>146</v>
      </c>
      <c r="D20" s="27" t="s">
        <v>147</v>
      </c>
    </row>
    <row r="21" spans="1:4" x14ac:dyDescent="0.15">
      <c r="A21" s="22" t="str">
        <f t="shared" si="0"/>
        <v>ELATDEMEXP</v>
      </c>
      <c r="B21" s="27" t="s">
        <v>148</v>
      </c>
      <c r="D21" s="27" t="s">
        <v>152</v>
      </c>
    </row>
    <row r="22" spans="1:4" x14ac:dyDescent="0.15">
      <c r="A22" s="22" t="str">
        <f t="shared" si="0"/>
        <v>ELATDEMEXP</v>
      </c>
      <c r="B22" s="27" t="s">
        <v>149</v>
      </c>
      <c r="D22" s="27" t="s">
        <v>153</v>
      </c>
    </row>
    <row r="23" spans="1:4" x14ac:dyDescent="0.15">
      <c r="A23" s="22" t="str">
        <f t="shared" si="0"/>
        <v>ELATDEMEXP</v>
      </c>
      <c r="B23" s="27" t="s">
        <v>150</v>
      </c>
      <c r="D23" s="27" t="s">
        <v>154</v>
      </c>
    </row>
    <row r="24" spans="1:4" x14ac:dyDescent="0.15">
      <c r="A24" s="22" t="str">
        <f t="shared" si="0"/>
        <v>ELATDEMEXP</v>
      </c>
      <c r="B24" s="27" t="s">
        <v>151</v>
      </c>
      <c r="D24" s="27" t="s">
        <v>155</v>
      </c>
    </row>
  </sheetData>
  <dataValidations count="1">
    <dataValidation type="list" allowBlank="1" showInputMessage="1" showErrorMessage="1" sqref="B2" xr:uid="{00000000-0002-0000-0600-000000000000}">
      <formula1>DedCodes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4"/>
  <sheetViews>
    <sheetView workbookViewId="0">
      <selection activeCell="C14" sqref="C14"/>
    </sheetView>
  </sheetViews>
  <sheetFormatPr baseColWidth="10" defaultRowHeight="13" x14ac:dyDescent="0.15"/>
  <cols>
    <col min="1" max="1" width="13.5" bestFit="1" customWidth="1"/>
    <col min="2" max="2" width="45" bestFit="1" customWidth="1"/>
    <col min="3" max="3" width="12.6640625" bestFit="1" customWidth="1"/>
    <col min="4" max="4" width="36" customWidth="1"/>
    <col min="5" max="5" width="4" customWidth="1"/>
    <col min="6" max="256" width="8.83203125" customWidth="1"/>
  </cols>
  <sheetData>
    <row r="1" spans="1:7" x14ac:dyDescent="0.15">
      <c r="A1" s="29" t="s">
        <v>173</v>
      </c>
      <c r="B1" s="29" t="s">
        <v>174</v>
      </c>
      <c r="C1" s="29" t="s">
        <v>9</v>
      </c>
      <c r="D1" s="29" t="s">
        <v>175</v>
      </c>
      <c r="F1" s="30" t="s">
        <v>176</v>
      </c>
    </row>
    <row r="2" spans="1:7" x14ac:dyDescent="0.15">
      <c r="A2" s="31" t="s">
        <v>20</v>
      </c>
      <c r="B2" s="32" t="s">
        <v>177</v>
      </c>
      <c r="C2" s="31" t="s">
        <v>384</v>
      </c>
      <c r="D2" s="32" t="s">
        <v>178</v>
      </c>
      <c r="F2" s="13" t="s">
        <v>179</v>
      </c>
      <c r="G2" t="s">
        <v>180</v>
      </c>
    </row>
    <row r="3" spans="1:7" x14ac:dyDescent="0.15">
      <c r="A3" s="31" t="s">
        <v>105</v>
      </c>
      <c r="B3" s="32" t="s">
        <v>181</v>
      </c>
      <c r="C3" s="31" t="s">
        <v>385</v>
      </c>
      <c r="D3" s="32" t="s">
        <v>182</v>
      </c>
      <c r="G3" s="13" t="s">
        <v>183</v>
      </c>
    </row>
    <row r="4" spans="1:7" ht="28" x14ac:dyDescent="0.15">
      <c r="A4" s="31" t="s">
        <v>184</v>
      </c>
      <c r="B4" s="31" t="s">
        <v>185</v>
      </c>
      <c r="C4" s="31" t="s">
        <v>172</v>
      </c>
      <c r="D4" s="33" t="s">
        <v>186</v>
      </c>
      <c r="G4" s="13" t="s">
        <v>187</v>
      </c>
    </row>
    <row r="5" spans="1:7" x14ac:dyDescent="0.15">
      <c r="A5" s="31" t="s">
        <v>162</v>
      </c>
      <c r="B5" s="32" t="s">
        <v>188</v>
      </c>
      <c r="C5" s="31" t="s">
        <v>360</v>
      </c>
      <c r="D5" s="31" t="s">
        <v>189</v>
      </c>
      <c r="G5" s="13" t="s">
        <v>190</v>
      </c>
    </row>
    <row r="6" spans="1:7" x14ac:dyDescent="0.15">
      <c r="A6" s="31" t="s">
        <v>191</v>
      </c>
      <c r="B6" s="32" t="s">
        <v>192</v>
      </c>
      <c r="C6" s="31" t="s">
        <v>170</v>
      </c>
      <c r="D6" s="32" t="s">
        <v>193</v>
      </c>
      <c r="G6" s="13" t="s">
        <v>194</v>
      </c>
    </row>
    <row r="7" spans="1:7" x14ac:dyDescent="0.15">
      <c r="A7" s="31" t="s">
        <v>16</v>
      </c>
      <c r="B7" s="32" t="s">
        <v>195</v>
      </c>
      <c r="C7" s="31" t="s">
        <v>361</v>
      </c>
      <c r="D7" s="32" t="s">
        <v>196</v>
      </c>
    </row>
    <row r="8" spans="1:7" x14ac:dyDescent="0.15">
      <c r="A8" s="31" t="s">
        <v>197</v>
      </c>
      <c r="B8" s="32" t="s">
        <v>198</v>
      </c>
      <c r="C8" s="31" t="s">
        <v>362</v>
      </c>
      <c r="D8" s="32" t="s">
        <v>199</v>
      </c>
      <c r="F8" t="s">
        <v>200</v>
      </c>
    </row>
    <row r="9" spans="1:7" x14ac:dyDescent="0.15">
      <c r="A9" s="31" t="s">
        <v>201</v>
      </c>
      <c r="B9" s="32" t="s">
        <v>202</v>
      </c>
      <c r="C9" s="31" t="s">
        <v>363</v>
      </c>
      <c r="D9" s="32" t="s">
        <v>203</v>
      </c>
      <c r="F9" t="s">
        <v>204</v>
      </c>
    </row>
    <row r="10" spans="1:7" x14ac:dyDescent="0.15">
      <c r="A10" s="31" t="s">
        <v>205</v>
      </c>
      <c r="B10" s="31" t="s">
        <v>206</v>
      </c>
      <c r="C10" s="31"/>
      <c r="D10" s="31" t="s">
        <v>207</v>
      </c>
      <c r="F10" t="s">
        <v>208</v>
      </c>
    </row>
    <row r="12" spans="1:7" x14ac:dyDescent="0.15">
      <c r="A12" s="29" t="s">
        <v>209</v>
      </c>
      <c r="B12" s="29" t="s">
        <v>169</v>
      </c>
      <c r="C12" s="29"/>
      <c r="D12" s="29" t="s">
        <v>175</v>
      </c>
      <c r="F12" t="s">
        <v>210</v>
      </c>
    </row>
    <row r="13" spans="1:7" x14ac:dyDescent="0.15">
      <c r="A13" s="31" t="s">
        <v>211</v>
      </c>
      <c r="B13" s="31" t="s">
        <v>212</v>
      </c>
      <c r="C13" s="31"/>
      <c r="D13" s="31" t="s">
        <v>213</v>
      </c>
      <c r="F13" t="s">
        <v>214</v>
      </c>
    </row>
    <row r="14" spans="1:7" ht="112" x14ac:dyDescent="0.15">
      <c r="A14" s="31" t="s">
        <v>215</v>
      </c>
      <c r="B14" s="33" t="s">
        <v>382</v>
      </c>
      <c r="C14" s="33" t="s">
        <v>378</v>
      </c>
      <c r="D14" s="33" t="s">
        <v>379</v>
      </c>
      <c r="F14" t="s">
        <v>216</v>
      </c>
    </row>
    <row r="15" spans="1:7" x14ac:dyDescent="0.15">
      <c r="A15" s="34" t="s">
        <v>217</v>
      </c>
      <c r="B15" s="35" t="s">
        <v>218</v>
      </c>
      <c r="C15" s="35"/>
      <c r="D15" s="31"/>
    </row>
    <row r="16" spans="1:7" x14ac:dyDescent="0.15">
      <c r="A16" s="31" t="s">
        <v>219</v>
      </c>
      <c r="B16" s="31" t="s">
        <v>220</v>
      </c>
      <c r="C16" s="31"/>
      <c r="D16" s="32"/>
      <c r="F16" t="s">
        <v>221</v>
      </c>
    </row>
    <row r="17" spans="1:6" x14ac:dyDescent="0.15">
      <c r="A17" s="15" t="s">
        <v>184</v>
      </c>
      <c r="B17" s="31" t="s">
        <v>222</v>
      </c>
      <c r="C17" s="31" t="s">
        <v>172</v>
      </c>
      <c r="D17" s="32"/>
      <c r="F17" t="s">
        <v>223</v>
      </c>
    </row>
    <row r="18" spans="1:6" x14ac:dyDescent="0.15">
      <c r="A18" s="13"/>
    </row>
    <row r="19" spans="1:6" x14ac:dyDescent="0.15">
      <c r="A19" s="36" t="s">
        <v>224</v>
      </c>
      <c r="B19" s="36" t="s">
        <v>225</v>
      </c>
      <c r="C19" s="36"/>
      <c r="D19" s="36" t="s">
        <v>226</v>
      </c>
      <c r="F19" s="37" t="s">
        <v>227</v>
      </c>
    </row>
    <row r="20" spans="1:6" x14ac:dyDescent="0.15">
      <c r="A20" s="38">
        <v>0</v>
      </c>
      <c r="B20" s="31" t="s">
        <v>228</v>
      </c>
      <c r="C20" s="31" t="s">
        <v>386</v>
      </c>
      <c r="D20" s="39" t="s">
        <v>387</v>
      </c>
      <c r="F20" s="13" t="s">
        <v>229</v>
      </c>
    </row>
    <row r="21" spans="1:6" ht="28" x14ac:dyDescent="0.15">
      <c r="A21" s="31" t="s">
        <v>230</v>
      </c>
      <c r="B21" s="31" t="s">
        <v>231</v>
      </c>
      <c r="C21" s="33" t="s">
        <v>380</v>
      </c>
      <c r="D21" s="33" t="s">
        <v>381</v>
      </c>
      <c r="F21" s="40" t="s">
        <v>232</v>
      </c>
    </row>
    <row r="22" spans="1:6" x14ac:dyDescent="0.15">
      <c r="A22" s="31" t="s">
        <v>219</v>
      </c>
      <c r="B22" s="31" t="s">
        <v>233</v>
      </c>
      <c r="C22" s="31" t="s">
        <v>376</v>
      </c>
      <c r="D22" s="39" t="s">
        <v>234</v>
      </c>
    </row>
    <row r="23" spans="1:6" x14ac:dyDescent="0.15">
      <c r="A23" s="31" t="s">
        <v>184</v>
      </c>
      <c r="B23" s="31" t="s">
        <v>235</v>
      </c>
      <c r="C23" s="31" t="s">
        <v>377</v>
      </c>
      <c r="D23" s="38" t="s">
        <v>236</v>
      </c>
    </row>
    <row r="24" spans="1:6" x14ac:dyDescent="0.15">
      <c r="A24" s="31" t="s">
        <v>162</v>
      </c>
      <c r="B24" s="31" t="s">
        <v>237</v>
      </c>
      <c r="C24" s="31" t="s">
        <v>372</v>
      </c>
      <c r="D24" s="31" t="s">
        <v>238</v>
      </c>
    </row>
    <row r="26" spans="1:6" x14ac:dyDescent="0.15">
      <c r="A26" s="36" t="s">
        <v>239</v>
      </c>
      <c r="B26" s="36" t="s">
        <v>240</v>
      </c>
      <c r="C26" s="36"/>
      <c r="D26" s="36" t="s">
        <v>241</v>
      </c>
    </row>
    <row r="27" spans="1:6" x14ac:dyDescent="0.15">
      <c r="A27" s="41">
        <v>0</v>
      </c>
      <c r="B27" s="31" t="s">
        <v>242</v>
      </c>
      <c r="C27" s="31" t="s">
        <v>371</v>
      </c>
      <c r="D27" s="31" t="s">
        <v>243</v>
      </c>
    </row>
    <row r="28" spans="1:6" x14ac:dyDescent="0.15">
      <c r="A28" s="41">
        <v>1</v>
      </c>
      <c r="B28" s="31" t="s">
        <v>244</v>
      </c>
      <c r="C28" s="31" t="s">
        <v>372</v>
      </c>
      <c r="D28" s="38" t="s">
        <v>245</v>
      </c>
    </row>
    <row r="29" spans="1:6" x14ac:dyDescent="0.15">
      <c r="A29" s="41">
        <v>2</v>
      </c>
      <c r="B29" s="31" t="s">
        <v>246</v>
      </c>
      <c r="C29" s="31" t="s">
        <v>373</v>
      </c>
      <c r="D29" s="38" t="s">
        <v>247</v>
      </c>
    </row>
    <row r="30" spans="1:6" x14ac:dyDescent="0.15">
      <c r="A30" s="42">
        <v>3</v>
      </c>
      <c r="B30" s="31" t="s">
        <v>248</v>
      </c>
      <c r="C30" s="31" t="s">
        <v>374</v>
      </c>
      <c r="D30" s="38" t="s">
        <v>249</v>
      </c>
    </row>
    <row r="31" spans="1:6" x14ac:dyDescent="0.15">
      <c r="A31" s="42">
        <v>4</v>
      </c>
      <c r="B31" s="31" t="s">
        <v>250</v>
      </c>
      <c r="C31" s="31" t="s">
        <v>375</v>
      </c>
      <c r="D31" s="38" t="s">
        <v>251</v>
      </c>
    </row>
    <row r="33" spans="1:4" x14ac:dyDescent="0.15">
      <c r="A33" s="29" t="s">
        <v>252</v>
      </c>
      <c r="B33" s="29" t="s">
        <v>253</v>
      </c>
      <c r="C33" s="29"/>
      <c r="D33" s="43" t="s">
        <v>175</v>
      </c>
    </row>
    <row r="34" spans="1:4" x14ac:dyDescent="0.15">
      <c r="A34" s="31" t="s">
        <v>252</v>
      </c>
      <c r="B34" s="31" t="s">
        <v>254</v>
      </c>
      <c r="C34" s="31" t="s">
        <v>370</v>
      </c>
      <c r="D34" s="31" t="s">
        <v>255</v>
      </c>
    </row>
    <row r="35" spans="1:4" x14ac:dyDescent="0.15">
      <c r="A35" s="15" t="s">
        <v>162</v>
      </c>
      <c r="B35" s="15" t="s">
        <v>256</v>
      </c>
      <c r="C35" s="31" t="s">
        <v>106</v>
      </c>
      <c r="D35" s="31" t="s">
        <v>213</v>
      </c>
    </row>
    <row r="36" spans="1:4" x14ac:dyDescent="0.15">
      <c r="A36" s="15" t="s">
        <v>257</v>
      </c>
      <c r="B36" s="15" t="s">
        <v>258</v>
      </c>
      <c r="C36" s="31" t="s">
        <v>170</v>
      </c>
      <c r="D36" s="31" t="s">
        <v>259</v>
      </c>
    </row>
    <row r="38" spans="1:4" x14ac:dyDescent="0.15">
      <c r="A38" s="29" t="s">
        <v>105</v>
      </c>
      <c r="B38" s="29" t="s">
        <v>260</v>
      </c>
      <c r="C38" s="29"/>
      <c r="D38" s="29" t="s">
        <v>175</v>
      </c>
    </row>
    <row r="39" spans="1:4" ht="14" x14ac:dyDescent="0.15">
      <c r="A39" s="13" t="s">
        <v>261</v>
      </c>
      <c r="B39" s="44" t="s">
        <v>262</v>
      </c>
      <c r="C39" s="44" t="s">
        <v>364</v>
      </c>
      <c r="D39" s="13" t="s">
        <v>263</v>
      </c>
    </row>
    <row r="40" spans="1:4" ht="14" x14ac:dyDescent="0.15">
      <c r="A40" s="13" t="s">
        <v>264</v>
      </c>
      <c r="B40" s="44" t="s">
        <v>171</v>
      </c>
      <c r="C40" s="44" t="s">
        <v>365</v>
      </c>
      <c r="D40" s="40" t="s">
        <v>265</v>
      </c>
    </row>
    <row r="41" spans="1:4" ht="14" x14ac:dyDescent="0.15">
      <c r="A41" s="13" t="s">
        <v>266</v>
      </c>
      <c r="B41" s="44" t="s">
        <v>267</v>
      </c>
      <c r="C41" s="44" t="s">
        <v>366</v>
      </c>
      <c r="D41" s="40" t="s">
        <v>268</v>
      </c>
    </row>
    <row r="42" spans="1:4" ht="14" x14ac:dyDescent="0.15">
      <c r="A42" s="13" t="s">
        <v>269</v>
      </c>
      <c r="B42" s="44" t="s">
        <v>270</v>
      </c>
      <c r="C42" s="44" t="s">
        <v>367</v>
      </c>
      <c r="D42" s="40" t="s">
        <v>271</v>
      </c>
    </row>
    <row r="43" spans="1:4" ht="14" x14ac:dyDescent="0.15">
      <c r="A43" s="13" t="s">
        <v>205</v>
      </c>
      <c r="B43" s="44" t="s">
        <v>272</v>
      </c>
      <c r="C43" s="44" t="s">
        <v>368</v>
      </c>
      <c r="D43" s="40" t="s">
        <v>273</v>
      </c>
    </row>
    <row r="44" spans="1:4" ht="14" x14ac:dyDescent="0.15">
      <c r="A44" s="40" t="s">
        <v>162</v>
      </c>
      <c r="B44" s="40" t="s">
        <v>274</v>
      </c>
      <c r="C44" s="44" t="s">
        <v>369</v>
      </c>
      <c r="D44" s="40" t="s">
        <v>275</v>
      </c>
    </row>
    <row r="45" spans="1:4" ht="14" x14ac:dyDescent="0.15">
      <c r="A45" s="40"/>
      <c r="B45" s="44" t="s">
        <v>276</v>
      </c>
      <c r="C45" s="44"/>
      <c r="D45" s="40"/>
    </row>
    <row r="46" spans="1:4" ht="14" x14ac:dyDescent="0.15">
      <c r="A46" s="40"/>
      <c r="B46" s="44" t="s">
        <v>277</v>
      </c>
      <c r="C46" s="44"/>
      <c r="D46" s="40"/>
    </row>
    <row r="47" spans="1:4" ht="14" x14ac:dyDescent="0.15">
      <c r="A47" s="40" t="s">
        <v>278</v>
      </c>
      <c r="B47" s="44" t="s">
        <v>279</v>
      </c>
      <c r="C47" s="44"/>
      <c r="D47" s="40" t="s">
        <v>280</v>
      </c>
    </row>
    <row r="48" spans="1:4" ht="14" x14ac:dyDescent="0.15">
      <c r="B48" s="44" t="s">
        <v>281</v>
      </c>
      <c r="C48" s="44"/>
      <c r="D48" s="40" t="s">
        <v>282</v>
      </c>
    </row>
    <row r="49" spans="2:5" ht="28" x14ac:dyDescent="0.15">
      <c r="B49" s="44" t="s">
        <v>283</v>
      </c>
      <c r="C49" s="44"/>
      <c r="D49" t="s">
        <v>284</v>
      </c>
    </row>
    <row r="50" spans="2:5" ht="14" x14ac:dyDescent="0.15">
      <c r="B50" s="44" t="s">
        <v>285</v>
      </c>
      <c r="C50" s="44"/>
      <c r="D50" t="s">
        <v>286</v>
      </c>
    </row>
    <row r="51" spans="2:5" ht="28" x14ac:dyDescent="0.15">
      <c r="B51" s="44" t="s">
        <v>287</v>
      </c>
      <c r="C51" s="44"/>
    </row>
    <row r="52" spans="2:5" x14ac:dyDescent="0.15">
      <c r="B52" s="44"/>
      <c r="C52" s="44"/>
      <c r="E52" s="13" t="s">
        <v>288</v>
      </c>
    </row>
    <row r="53" spans="2:5" x14ac:dyDescent="0.15">
      <c r="B53" s="44"/>
      <c r="C53" s="44"/>
    </row>
    <row r="54" spans="2:5" x14ac:dyDescent="0.15">
      <c r="B54" s="44"/>
      <c r="C54" s="4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3"/>
  <sheetViews>
    <sheetView workbookViewId="0">
      <pane ySplit="1" topLeftCell="A2" activePane="bottomLeft" state="frozen"/>
      <selection pane="bottomLeft" activeCell="C39" sqref="C39"/>
    </sheetView>
  </sheetViews>
  <sheetFormatPr baseColWidth="10" defaultRowHeight="13" x14ac:dyDescent="0.15"/>
  <cols>
    <col min="1" max="1" width="18.5" bestFit="1" customWidth="1"/>
    <col min="2" max="2" width="40.83203125" bestFit="1" customWidth="1"/>
    <col min="3" max="3" width="19.33203125" bestFit="1" customWidth="1"/>
    <col min="4" max="4" width="15.6640625" bestFit="1" customWidth="1"/>
    <col min="5" max="256" width="8.83203125" customWidth="1"/>
  </cols>
  <sheetData>
    <row r="1" spans="1:4" x14ac:dyDescent="0.15">
      <c r="A1" s="12" t="s">
        <v>304</v>
      </c>
      <c r="B1" s="12" t="s">
        <v>169</v>
      </c>
      <c r="C1" s="12" t="s">
        <v>306</v>
      </c>
      <c r="D1" s="12" t="s">
        <v>307</v>
      </c>
    </row>
    <row r="2" spans="1:4" x14ac:dyDescent="0.15">
      <c r="A2" s="65" t="s">
        <v>328</v>
      </c>
      <c r="B2" s="65"/>
      <c r="C2" s="65"/>
      <c r="D2" s="65"/>
    </row>
    <row r="3" spans="1:4" x14ac:dyDescent="0.15">
      <c r="A3" s="52" t="s">
        <v>303</v>
      </c>
      <c r="B3" s="52" t="s">
        <v>305</v>
      </c>
      <c r="C3" s="50" t="s">
        <v>311</v>
      </c>
      <c r="D3" s="50" t="s">
        <v>312</v>
      </c>
    </row>
    <row r="4" spans="1:4" x14ac:dyDescent="0.15">
      <c r="A4" s="52" t="s">
        <v>308</v>
      </c>
      <c r="B4" s="52" t="s">
        <v>309</v>
      </c>
      <c r="C4" s="50" t="s">
        <v>311</v>
      </c>
      <c r="D4" s="50" t="s">
        <v>310</v>
      </c>
    </row>
    <row r="5" spans="1:4" x14ac:dyDescent="0.15">
      <c r="A5" s="52" t="s">
        <v>313</v>
      </c>
      <c r="B5" s="52" t="s">
        <v>314</v>
      </c>
      <c r="C5" s="52" t="s">
        <v>315</v>
      </c>
      <c r="D5" s="52" t="s">
        <v>316</v>
      </c>
    </row>
    <row r="6" spans="1:4" x14ac:dyDescent="0.15">
      <c r="A6" s="65" t="s">
        <v>329</v>
      </c>
      <c r="B6" s="65"/>
      <c r="C6" s="65"/>
      <c r="D6" s="65"/>
    </row>
    <row r="7" spans="1:4" x14ac:dyDescent="0.15">
      <c r="A7" s="52" t="s">
        <v>301</v>
      </c>
      <c r="B7" s="52" t="s">
        <v>317</v>
      </c>
      <c r="C7" s="52" t="s">
        <v>311</v>
      </c>
      <c r="D7" s="52" t="s">
        <v>318</v>
      </c>
    </row>
    <row r="8" spans="1:4" x14ac:dyDescent="0.15">
      <c r="A8" s="52" t="s">
        <v>319</v>
      </c>
      <c r="B8" s="52" t="s">
        <v>320</v>
      </c>
      <c r="C8" s="52" t="s">
        <v>311</v>
      </c>
      <c r="D8" s="52" t="s">
        <v>321</v>
      </c>
    </row>
    <row r="9" spans="1:4" x14ac:dyDescent="0.15">
      <c r="A9" s="52" t="s">
        <v>322</v>
      </c>
      <c r="B9" s="52" t="s">
        <v>323</v>
      </c>
      <c r="C9" s="52" t="s">
        <v>311</v>
      </c>
      <c r="D9" s="52" t="s">
        <v>324</v>
      </c>
    </row>
    <row r="10" spans="1:4" x14ac:dyDescent="0.15">
      <c r="A10" s="52" t="s">
        <v>325</v>
      </c>
      <c r="B10" s="52" t="s">
        <v>326</v>
      </c>
      <c r="C10" s="52" t="s">
        <v>311</v>
      </c>
      <c r="D10" s="52" t="s">
        <v>327</v>
      </c>
    </row>
    <row r="11" spans="1:4" x14ac:dyDescent="0.15">
      <c r="A11" s="65" t="s">
        <v>330</v>
      </c>
      <c r="B11" s="65"/>
      <c r="C11" s="65"/>
      <c r="D11" s="65"/>
    </row>
    <row r="12" spans="1:4" x14ac:dyDescent="0.15">
      <c r="A12" s="66" t="s">
        <v>331</v>
      </c>
      <c r="B12" s="66"/>
      <c r="C12" s="66"/>
      <c r="D12" s="66"/>
    </row>
    <row r="13" spans="1:4" x14ac:dyDescent="0.15">
      <c r="A13" s="51"/>
      <c r="B13" s="51"/>
      <c r="C13" s="51"/>
      <c r="D13" s="51"/>
    </row>
    <row r="14" spans="1:4" x14ac:dyDescent="0.15">
      <c r="A14" s="51"/>
      <c r="B14" s="51"/>
      <c r="C14" s="51"/>
      <c r="D14" s="51"/>
    </row>
    <row r="15" spans="1:4" x14ac:dyDescent="0.15">
      <c r="A15" s="51"/>
      <c r="B15" s="51"/>
      <c r="C15" s="51"/>
      <c r="D15" s="51"/>
    </row>
    <row r="16" spans="1:4" x14ac:dyDescent="0.15">
      <c r="A16" s="51"/>
      <c r="B16" s="51"/>
      <c r="C16" s="51"/>
      <c r="D16" s="51"/>
    </row>
    <row r="17" spans="1:4" x14ac:dyDescent="0.15">
      <c r="A17" s="51"/>
      <c r="B17" s="51"/>
      <c r="C17" s="51"/>
      <c r="D17" s="51"/>
    </row>
    <row r="18" spans="1:4" x14ac:dyDescent="0.15">
      <c r="A18" s="51"/>
      <c r="B18" s="51"/>
      <c r="C18" s="51"/>
      <c r="D18" s="51"/>
    </row>
    <row r="19" spans="1:4" x14ac:dyDescent="0.15">
      <c r="A19" s="51"/>
      <c r="B19" s="51"/>
      <c r="C19" s="51"/>
      <c r="D19" s="51"/>
    </row>
    <row r="20" spans="1:4" x14ac:dyDescent="0.15">
      <c r="A20" s="51"/>
      <c r="B20" s="51"/>
      <c r="C20" s="51"/>
      <c r="D20" s="51"/>
    </row>
    <row r="21" spans="1:4" x14ac:dyDescent="0.15">
      <c r="A21" s="51"/>
      <c r="B21" s="51"/>
      <c r="C21" s="51"/>
      <c r="D21" s="51"/>
    </row>
    <row r="22" spans="1:4" x14ac:dyDescent="0.15">
      <c r="A22" s="51"/>
      <c r="B22" s="51"/>
      <c r="C22" s="51"/>
      <c r="D22" s="51"/>
    </row>
    <row r="23" spans="1:4" x14ac:dyDescent="0.15">
      <c r="A23" s="51"/>
      <c r="B23" s="51"/>
      <c r="C23" s="51"/>
      <c r="D23" s="51"/>
    </row>
    <row r="24" spans="1:4" x14ac:dyDescent="0.15">
      <c r="A24" s="51"/>
      <c r="B24" s="51"/>
      <c r="C24" s="51"/>
      <c r="D24" s="51"/>
    </row>
    <row r="25" spans="1:4" x14ac:dyDescent="0.15">
      <c r="A25" s="51"/>
      <c r="B25" s="51"/>
      <c r="C25" s="51"/>
      <c r="D25" s="51"/>
    </row>
    <row r="26" spans="1:4" x14ac:dyDescent="0.15">
      <c r="A26" s="51"/>
      <c r="B26" s="51"/>
      <c r="C26" s="51"/>
      <c r="D26" s="51"/>
    </row>
    <row r="27" spans="1:4" x14ac:dyDescent="0.15">
      <c r="A27" s="51"/>
      <c r="B27" s="51"/>
      <c r="C27" s="51"/>
      <c r="D27" s="51"/>
    </row>
    <row r="28" spans="1:4" x14ac:dyDescent="0.15">
      <c r="A28" s="51"/>
      <c r="B28" s="51"/>
      <c r="C28" s="51"/>
      <c r="D28" s="51"/>
    </row>
    <row r="29" spans="1:4" x14ac:dyDescent="0.15">
      <c r="A29" s="51"/>
      <c r="B29" s="51"/>
      <c r="C29" s="51"/>
      <c r="D29" s="51"/>
    </row>
    <row r="30" spans="1:4" x14ac:dyDescent="0.15">
      <c r="A30" s="51"/>
      <c r="B30" s="51"/>
      <c r="C30" s="51"/>
      <c r="D30" s="51"/>
    </row>
    <row r="31" spans="1:4" x14ac:dyDescent="0.15">
      <c r="A31" s="51"/>
      <c r="B31" s="51"/>
      <c r="C31" s="51"/>
      <c r="D31" s="51"/>
    </row>
    <row r="32" spans="1:4" x14ac:dyDescent="0.15">
      <c r="A32" s="51"/>
      <c r="B32" s="51"/>
      <c r="C32" s="51"/>
      <c r="D32" s="51"/>
    </row>
    <row r="33" spans="1:4" x14ac:dyDescent="0.15">
      <c r="A33" s="51"/>
      <c r="B33" s="51"/>
      <c r="C33" s="51"/>
      <c r="D33" s="51"/>
    </row>
    <row r="34" spans="1:4" x14ac:dyDescent="0.15">
      <c r="A34" s="51"/>
      <c r="B34" s="51"/>
      <c r="C34" s="51"/>
      <c r="D34" s="51"/>
    </row>
    <row r="35" spans="1:4" x14ac:dyDescent="0.15">
      <c r="A35" s="51"/>
      <c r="B35" s="51"/>
      <c r="C35" s="51"/>
      <c r="D35" s="51"/>
    </row>
    <row r="36" spans="1:4" x14ac:dyDescent="0.15">
      <c r="A36" s="51"/>
      <c r="B36" s="51"/>
      <c r="C36" s="51"/>
      <c r="D36" s="51"/>
    </row>
    <row r="37" spans="1:4" x14ac:dyDescent="0.15">
      <c r="A37" s="51"/>
      <c r="B37" s="51"/>
      <c r="C37" s="51"/>
      <c r="D37" s="51"/>
    </row>
    <row r="38" spans="1:4" x14ac:dyDescent="0.15">
      <c r="A38" s="51"/>
      <c r="B38" s="51"/>
      <c r="C38" s="51"/>
      <c r="D38" s="51"/>
    </row>
    <row r="39" spans="1:4" x14ac:dyDescent="0.15">
      <c r="A39" s="51"/>
      <c r="B39" s="51"/>
      <c r="C39" s="51"/>
      <c r="D39" s="51"/>
    </row>
    <row r="40" spans="1:4" x14ac:dyDescent="0.15">
      <c r="A40" s="51"/>
      <c r="B40" s="51"/>
      <c r="C40" s="51"/>
      <c r="D40" s="51"/>
    </row>
    <row r="41" spans="1:4" x14ac:dyDescent="0.15">
      <c r="A41" s="51"/>
      <c r="B41" s="51"/>
      <c r="C41" s="51"/>
      <c r="D41" s="51"/>
    </row>
    <row r="42" spans="1:4" x14ac:dyDescent="0.15">
      <c r="A42" s="51"/>
      <c r="B42" s="51"/>
      <c r="C42" s="51"/>
      <c r="D42" s="51"/>
    </row>
    <row r="43" spans="1:4" x14ac:dyDescent="0.15">
      <c r="A43" s="51"/>
      <c r="B43" s="51"/>
      <c r="C43" s="51"/>
      <c r="D43" s="51"/>
    </row>
    <row r="44" spans="1:4" x14ac:dyDescent="0.15">
      <c r="A44" s="51"/>
      <c r="B44" s="51"/>
      <c r="C44" s="51"/>
      <c r="D44" s="51"/>
    </row>
    <row r="45" spans="1:4" x14ac:dyDescent="0.15">
      <c r="A45" s="51"/>
      <c r="B45" s="51"/>
      <c r="C45" s="51"/>
      <c r="D45" s="51"/>
    </row>
    <row r="46" spans="1:4" x14ac:dyDescent="0.15">
      <c r="A46" s="51"/>
      <c r="B46" s="51"/>
      <c r="C46" s="51"/>
      <c r="D46" s="51"/>
    </row>
    <row r="47" spans="1:4" x14ac:dyDescent="0.15">
      <c r="A47" s="51"/>
      <c r="B47" s="51"/>
      <c r="C47" s="51"/>
      <c r="D47" s="51"/>
    </row>
    <row r="48" spans="1:4" x14ac:dyDescent="0.15">
      <c r="A48" s="51"/>
      <c r="B48" s="51"/>
      <c r="C48" s="51"/>
      <c r="D48" s="51"/>
    </row>
    <row r="49" spans="1:4" x14ac:dyDescent="0.15">
      <c r="A49" s="51"/>
      <c r="B49" s="51"/>
      <c r="C49" s="51"/>
      <c r="D49" s="51"/>
    </row>
    <row r="50" spans="1:4" x14ac:dyDescent="0.15">
      <c r="A50" s="51"/>
      <c r="B50" s="51"/>
      <c r="C50" s="51"/>
      <c r="D50" s="51"/>
    </row>
    <row r="51" spans="1:4" x14ac:dyDescent="0.15">
      <c r="A51" s="51"/>
      <c r="B51" s="51"/>
      <c r="C51" s="51"/>
      <c r="D51" s="51"/>
    </row>
    <row r="52" spans="1:4" x14ac:dyDescent="0.15">
      <c r="A52" s="51"/>
      <c r="B52" s="51"/>
      <c r="C52" s="51"/>
      <c r="D52" s="51"/>
    </row>
    <row r="53" spans="1:4" x14ac:dyDescent="0.15">
      <c r="A53" s="51"/>
      <c r="B53" s="51"/>
      <c r="C53" s="51"/>
      <c r="D53" s="51"/>
    </row>
  </sheetData>
  <mergeCells count="4">
    <mergeCell ref="A2:D2"/>
    <mergeCell ref="A6:D6"/>
    <mergeCell ref="A11:D11"/>
    <mergeCell ref="A12:D12"/>
  </mergeCells>
  <hyperlinks>
    <hyperlink ref="A12:D12" r:id="rId1" location="Anchor_3" display="Click here for shortcut to MSDN CAST and CONVERT page for full list" xr:uid="{00000000-0004-0000-0800-000000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23</vt:i4>
      </vt:variant>
    </vt:vector>
  </HeadingPairs>
  <TitlesOfParts>
    <vt:vector size="32" baseType="lpstr">
      <vt:lpstr>U_dsi_SQLCode</vt:lpstr>
      <vt:lpstr>U_dsi_FieldDefs</vt:lpstr>
      <vt:lpstr>U_dsi_Configuration</vt:lpstr>
      <vt:lpstr>U_dsi_SQLClauses</vt:lpstr>
      <vt:lpstr>U_dsi_RecordSetDetails</vt:lpstr>
      <vt:lpstr>U_dsi_AuditRecs</vt:lpstr>
      <vt:lpstr>U_dsi_BDMConfigs</vt:lpstr>
      <vt:lpstr>Z For Cond Detail Tables</vt:lpstr>
      <vt:lpstr>Z Date Styles</vt:lpstr>
      <vt:lpstr>AccountID</vt:lpstr>
      <vt:lpstr>BDM</vt:lpstr>
      <vt:lpstr>CompanyCode</vt:lpstr>
      <vt:lpstr>DateStyle</vt:lpstr>
      <vt:lpstr>DedCodes</vt:lpstr>
      <vt:lpstr>Delimiter</vt:lpstr>
      <vt:lpstr>ExportDesc</vt:lpstr>
      <vt:lpstr>ExportName</vt:lpstr>
      <vt:lpstr>ExportType</vt:lpstr>
      <vt:lpstr>FileName</vt:lpstr>
      <vt:lpstr>FolderName</vt:lpstr>
      <vt:lpstr>FormatCode</vt:lpstr>
      <vt:lpstr>MaxFileLength</vt:lpstr>
      <vt:lpstr>OE</vt:lpstr>
      <vt:lpstr>OEFileName</vt:lpstr>
      <vt:lpstr>ProductType</vt:lpstr>
      <vt:lpstr>QUOTES</vt:lpstr>
      <vt:lpstr>SaaSServer</vt:lpstr>
      <vt:lpstr>Scheduled</vt:lpstr>
      <vt:lpstr>Template</vt:lpstr>
      <vt:lpstr>TemplateName</vt:lpstr>
      <vt:lpstr>TemplateSelection</vt:lpstr>
      <vt:lpstr>TestFileName</vt:lpstr>
    </vt:vector>
  </TitlesOfParts>
  <Company>Ultimate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Ultimate Employee</dc:creator>
  <cp:lastModifiedBy>Microsoft Office User</cp:lastModifiedBy>
  <cp:lastPrinted>2006-02-07T20:01:05Z</cp:lastPrinted>
  <dcterms:created xsi:type="dcterms:W3CDTF">2005-12-13T22:01:56Z</dcterms:created>
  <dcterms:modified xsi:type="dcterms:W3CDTF">2021-03-09T18:52:39Z</dcterms:modified>
</cp:coreProperties>
</file>