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Fourth Year\Power Electronics\Lab\Power-Electronics-Lab\"/>
    </mc:Choice>
  </mc:AlternateContent>
  <xr:revisionPtr revIDLastSave="0" documentId="13_ncr:1_{D2E1845A-28B3-4CF9-BA2D-C42A73F73515}" xr6:coauthVersionLast="45" xr6:coauthVersionMax="45" xr10:uidLastSave="{00000000-0000-0000-0000-000000000000}"/>
  <bookViews>
    <workbookView xWindow="28680" yWindow="-120" windowWidth="16440" windowHeight="28440" xr2:uid="{9111AAFC-A209-4B03-99D3-7DD57201F6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1" l="1"/>
  <c r="B38" i="1"/>
  <c r="B37" i="1"/>
  <c r="B36" i="1"/>
  <c r="B35" i="1"/>
  <c r="B34" i="1"/>
  <c r="B28" i="1"/>
  <c r="B25" i="1"/>
  <c r="B23" i="1"/>
  <c r="B22" i="1"/>
  <c r="B24" i="1" s="1"/>
  <c r="B26" i="1" l="1"/>
  <c r="B30" i="1" l="1"/>
  <c r="B29" i="1"/>
  <c r="B27" i="1"/>
</calcChain>
</file>

<file path=xl/sharedStrings.xml><?xml version="1.0" encoding="utf-8"?>
<sst xmlns="http://schemas.openxmlformats.org/spreadsheetml/2006/main" count="88" uniqueCount="58">
  <si>
    <t>Specifications:</t>
  </si>
  <si>
    <t>D_min</t>
  </si>
  <si>
    <t>D_max</t>
  </si>
  <si>
    <t>L_min</t>
  </si>
  <si>
    <t>L_chosen</t>
  </si>
  <si>
    <t>C_min</t>
  </si>
  <si>
    <t>C_chosen</t>
  </si>
  <si>
    <t>V_out</t>
  </si>
  <si>
    <t>I_out</t>
  </si>
  <si>
    <t>Note: Tried to mimic layout seen on pages 121-123 of notes</t>
  </si>
  <si>
    <t>V_in min</t>
  </si>
  <si>
    <t>V_in nominal</t>
  </si>
  <si>
    <t xml:space="preserve">V_in max </t>
  </si>
  <si>
    <t>Units Expected:</t>
  </si>
  <si>
    <t>Hz</t>
  </si>
  <si>
    <t>A</t>
  </si>
  <si>
    <t>V</t>
  </si>
  <si>
    <t>Values:</t>
  </si>
  <si>
    <t>I_min</t>
  </si>
  <si>
    <t>η_estimated</t>
  </si>
  <si>
    <t>f_switch</t>
  </si>
  <si>
    <t>[0-1]</t>
  </si>
  <si>
    <t>Design Calculations:</t>
  </si>
  <si>
    <t>Units:</t>
  </si>
  <si>
    <t>H</t>
  </si>
  <si>
    <t xml:space="preserve">Should include +20% tolerance for band </t>
  </si>
  <si>
    <t>F</t>
  </si>
  <si>
    <t>Component Parasitics:</t>
  </si>
  <si>
    <t>R_switch</t>
  </si>
  <si>
    <t>Switch turn-on…</t>
  </si>
  <si>
    <t>ESR - L</t>
  </si>
  <si>
    <t>ESR -C</t>
  </si>
  <si>
    <t>Ω</t>
  </si>
  <si>
    <t>s</t>
  </si>
  <si>
    <t>…</t>
  </si>
  <si>
    <r>
      <t>ΔI_load</t>
    </r>
    <r>
      <rPr>
        <b/>
        <sz val="11"/>
        <color theme="1"/>
        <rFont val="Calibri"/>
        <family val="2"/>
      </rPr>
      <t xml:space="preserve"> peak to peak</t>
    </r>
  </si>
  <si>
    <r>
      <t xml:space="preserve">ΔV_out </t>
    </r>
    <r>
      <rPr>
        <b/>
        <sz val="11"/>
        <color theme="1"/>
        <rFont val="Calibri"/>
        <family val="2"/>
      </rPr>
      <t>Amplitude</t>
    </r>
  </si>
  <si>
    <t>Note: In notes, ΔV is half the peak to peak voltage difference (i.e. amplitude)</t>
  </si>
  <si>
    <t>But ΔI is peak to peak difference (i.e. 2xAmplitude)</t>
  </si>
  <si>
    <t>Efficiency Calculations:</t>
  </si>
  <si>
    <t>ΔI max ripple current</t>
  </si>
  <si>
    <t>ΔV_cap from ΔI max</t>
  </si>
  <si>
    <t>ΔV_esr from ΔI max</t>
  </si>
  <si>
    <t>V_in</t>
  </si>
  <si>
    <t>D</t>
  </si>
  <si>
    <t>ΔI ripple current</t>
  </si>
  <si>
    <t>Ir ripple current ratio</t>
  </si>
  <si>
    <t>Total Loss</t>
  </si>
  <si>
    <t>P_out</t>
  </si>
  <si>
    <t>η</t>
  </si>
  <si>
    <t>Switch conduction loss - High side</t>
  </si>
  <si>
    <t>Switch conduction loss - Low side</t>
  </si>
  <si>
    <t>Switching loss - Low side</t>
  </si>
  <si>
    <t>Inductor ESR loss</t>
  </si>
  <si>
    <t>Capacitor ESR loss</t>
  </si>
  <si>
    <t>W</t>
  </si>
  <si>
    <t>Should include switching loss for otherhigh side?</t>
  </si>
  <si>
    <t>delta I l correct should It be peak to peak?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</si>
</sst>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CAB4-AA50-4462-BE7A-FFBEBFA25547}">
  <dimension ref="A1:I46"/>
  <sheetViews>
    <sheetView tabSelected="1" workbookViewId="0">
      <selection activeCell="B43" sqref="B43"/>
    </sheetView>
  </sheetViews>
  <sheetFormatPr defaultRowHeight="14.5" x14ac:dyDescent="0.35"/>
  <cols>
    <col min="1" max="1" width="20.1796875" customWidth="1"/>
    <col min="2" max="2" width="14.36328125" customWidth="1"/>
    <col min="3" max="3" width="12.1796875" customWidth="1"/>
    <col min="5" max="5" width="19.90625" customWidth="1"/>
    <col min="6" max="6" width="12.54296875" customWidth="1"/>
  </cols>
  <sheetData>
    <row r="1" spans="1:7" x14ac:dyDescent="0.35">
      <c r="A1" s="1" t="s">
        <v>9</v>
      </c>
    </row>
    <row r="2" spans="1:7" x14ac:dyDescent="0.35">
      <c r="A2" s="1"/>
    </row>
    <row r="3" spans="1:7" x14ac:dyDescent="0.35">
      <c r="A3" s="1" t="s">
        <v>0</v>
      </c>
      <c r="B3" s="1" t="s">
        <v>17</v>
      </c>
      <c r="C3" s="1" t="s">
        <v>13</v>
      </c>
      <c r="D3" s="1"/>
      <c r="E3" s="1" t="s">
        <v>27</v>
      </c>
      <c r="F3" s="1" t="s">
        <v>17</v>
      </c>
      <c r="G3" s="1" t="s">
        <v>23</v>
      </c>
    </row>
    <row r="4" spans="1:7" x14ac:dyDescent="0.35">
      <c r="A4" t="s">
        <v>11</v>
      </c>
      <c r="B4">
        <v>12</v>
      </c>
      <c r="C4" s="1" t="s">
        <v>16</v>
      </c>
      <c r="D4" s="1"/>
      <c r="E4" t="s">
        <v>28</v>
      </c>
      <c r="F4">
        <v>5.0000000000000001E-3</v>
      </c>
      <c r="G4" s="2" t="s">
        <v>32</v>
      </c>
    </row>
    <row r="5" spans="1:7" x14ac:dyDescent="0.35">
      <c r="A5" t="s">
        <v>12</v>
      </c>
      <c r="B5">
        <v>12.6</v>
      </c>
      <c r="C5" s="1" t="s">
        <v>16</v>
      </c>
      <c r="D5" s="1"/>
      <c r="E5" t="s">
        <v>29</v>
      </c>
      <c r="F5" s="3">
        <v>2E-8</v>
      </c>
      <c r="G5" t="s">
        <v>33</v>
      </c>
    </row>
    <row r="6" spans="1:7" x14ac:dyDescent="0.35">
      <c r="A6" t="s">
        <v>10</v>
      </c>
      <c r="B6">
        <v>11.04</v>
      </c>
      <c r="C6" s="1" t="s">
        <v>16</v>
      </c>
      <c r="D6" s="1"/>
      <c r="E6" t="s">
        <v>30</v>
      </c>
      <c r="F6">
        <v>1E-3</v>
      </c>
      <c r="G6" t="s">
        <v>32</v>
      </c>
    </row>
    <row r="7" spans="1:7" x14ac:dyDescent="0.35">
      <c r="C7" s="1"/>
      <c r="D7" s="1"/>
      <c r="E7" t="s">
        <v>31</v>
      </c>
      <c r="F7">
        <v>5.0000000000000001E-3</v>
      </c>
      <c r="G7" t="s">
        <v>32</v>
      </c>
    </row>
    <row r="8" spans="1:7" x14ac:dyDescent="0.35">
      <c r="A8" t="s">
        <v>7</v>
      </c>
      <c r="B8">
        <v>0.8</v>
      </c>
      <c r="C8" s="1" t="s">
        <v>16</v>
      </c>
      <c r="D8" s="1"/>
      <c r="E8" t="s">
        <v>34</v>
      </c>
    </row>
    <row r="9" spans="1:7" x14ac:dyDescent="0.35">
      <c r="A9" s="2" t="s">
        <v>36</v>
      </c>
      <c r="B9">
        <v>5.0000000000000001E-3</v>
      </c>
      <c r="C9" s="1" t="s">
        <v>16</v>
      </c>
      <c r="D9" s="1"/>
      <c r="E9" t="s">
        <v>34</v>
      </c>
    </row>
    <row r="10" spans="1:7" x14ac:dyDescent="0.35">
      <c r="C10" s="1"/>
      <c r="D10" s="1"/>
    </row>
    <row r="11" spans="1:7" x14ac:dyDescent="0.35">
      <c r="A11" t="s">
        <v>8</v>
      </c>
      <c r="B11">
        <v>130</v>
      </c>
      <c r="C11" s="1" t="s">
        <v>15</v>
      </c>
      <c r="D11" s="1" t="s">
        <v>37</v>
      </c>
    </row>
    <row r="12" spans="1:7" x14ac:dyDescent="0.35">
      <c r="A12" s="2" t="s">
        <v>18</v>
      </c>
      <c r="B12">
        <v>5</v>
      </c>
      <c r="C12" s="1" t="s">
        <v>15</v>
      </c>
      <c r="D12" s="1" t="s">
        <v>38</v>
      </c>
    </row>
    <row r="13" spans="1:7" x14ac:dyDescent="0.35">
      <c r="A13" s="2" t="s">
        <v>35</v>
      </c>
      <c r="C13" s="1" t="s">
        <v>15</v>
      </c>
      <c r="D13" s="1"/>
    </row>
    <row r="14" spans="1:7" x14ac:dyDescent="0.35">
      <c r="C14" s="1"/>
      <c r="D14" s="1"/>
    </row>
    <row r="15" spans="1:7" x14ac:dyDescent="0.35">
      <c r="A15" t="s">
        <v>20</v>
      </c>
      <c r="B15" s="3">
        <v>500000</v>
      </c>
      <c r="C15" s="1" t="s">
        <v>14</v>
      </c>
      <c r="D15" s="1"/>
    </row>
    <row r="16" spans="1:7" x14ac:dyDescent="0.35">
      <c r="A16" s="2" t="s">
        <v>19</v>
      </c>
      <c r="B16">
        <v>0.8</v>
      </c>
      <c r="C16" s="1" t="s">
        <v>21</v>
      </c>
      <c r="D16" s="1"/>
    </row>
    <row r="17" spans="1:9" x14ac:dyDescent="0.35">
      <c r="A17" s="2"/>
    </row>
    <row r="18" spans="1:9" x14ac:dyDescent="0.35">
      <c r="A18" s="2"/>
    </row>
    <row r="19" spans="1:9" x14ac:dyDescent="0.35">
      <c r="A19" s="2"/>
    </row>
    <row r="21" spans="1:9" x14ac:dyDescent="0.35">
      <c r="A21" s="1" t="s">
        <v>22</v>
      </c>
      <c r="B21" s="1" t="s">
        <v>17</v>
      </c>
      <c r="C21" s="1" t="s">
        <v>23</v>
      </c>
    </row>
    <row r="22" spans="1:9" x14ac:dyDescent="0.35">
      <c r="A22" t="s">
        <v>1</v>
      </c>
      <c r="B22">
        <f>$B$8/($B$5*$B$16)</f>
        <v>7.9365079365079375E-2</v>
      </c>
      <c r="C22" s="1"/>
    </row>
    <row r="23" spans="1:9" x14ac:dyDescent="0.35">
      <c r="A23" t="s">
        <v>2</v>
      </c>
      <c r="B23">
        <f>$B$8/($B$6*$B$16)</f>
        <v>9.057971014492755E-2</v>
      </c>
      <c r="C23" s="1"/>
    </row>
    <row r="24" spans="1:9" x14ac:dyDescent="0.35">
      <c r="A24" t="s">
        <v>3</v>
      </c>
      <c r="B24" s="3">
        <f>$B$8*(1-$B$22)/(2*$B$15*$B$12)</f>
        <v>1.4730158730158731E-7</v>
      </c>
      <c r="C24" s="1" t="s">
        <v>24</v>
      </c>
    </row>
    <row r="25" spans="1:9" x14ac:dyDescent="0.35">
      <c r="A25" t="s">
        <v>4</v>
      </c>
      <c r="B25">
        <f>0.0000002</f>
        <v>1.9999999999999999E-7</v>
      </c>
      <c r="C25" s="1" t="s">
        <v>24</v>
      </c>
      <c r="D25" s="5" t="s">
        <v>25</v>
      </c>
    </row>
    <row r="26" spans="1:9" x14ac:dyDescent="0.35">
      <c r="A26" s="2" t="s">
        <v>40</v>
      </c>
      <c r="B26" s="3">
        <f>$B$8*(1-$B$22)/($B$15*$B$25)</f>
        <v>7.3650793650793664</v>
      </c>
      <c r="C26" s="1" t="s">
        <v>15</v>
      </c>
    </row>
    <row r="27" spans="1:9" x14ac:dyDescent="0.35">
      <c r="A27" s="2" t="s">
        <v>5</v>
      </c>
      <c r="B27" s="4">
        <f>$B$26/(8*$B$15*$B$9)</f>
        <v>3.6825396825396835E-4</v>
      </c>
      <c r="C27" s="1" t="s">
        <v>26</v>
      </c>
      <c r="E27" s="6"/>
      <c r="F27" s="6"/>
      <c r="G27" s="6"/>
      <c r="H27" s="6"/>
      <c r="I27" s="6"/>
    </row>
    <row r="28" spans="1:9" x14ac:dyDescent="0.35">
      <c r="A28" s="2" t="s">
        <v>6</v>
      </c>
      <c r="B28">
        <f>0.0005</f>
        <v>5.0000000000000001E-4</v>
      </c>
      <c r="C28" s="1" t="s">
        <v>26</v>
      </c>
      <c r="D28" s="5" t="s">
        <v>25</v>
      </c>
    </row>
    <row r="29" spans="1:9" x14ac:dyDescent="0.35">
      <c r="A29" s="2" t="s">
        <v>41</v>
      </c>
      <c r="B29" s="3">
        <f>$B$26/(8*$B$15*$B$28)</f>
        <v>3.6825396825396831E-3</v>
      </c>
      <c r="C29" s="1" t="s">
        <v>16</v>
      </c>
    </row>
    <row r="30" spans="1:9" x14ac:dyDescent="0.35">
      <c r="A30" t="s">
        <v>42</v>
      </c>
      <c r="B30" s="3">
        <f>$F$7*$B$26</f>
        <v>3.6825396825396831E-2</v>
      </c>
      <c r="C30" s="1" t="s">
        <v>16</v>
      </c>
    </row>
    <row r="33" spans="1:4" x14ac:dyDescent="0.35">
      <c r="A33" s="1" t="s">
        <v>39</v>
      </c>
      <c r="B33" s="1" t="s">
        <v>17</v>
      </c>
      <c r="C33" s="1" t="s">
        <v>23</v>
      </c>
    </row>
    <row r="34" spans="1:4" x14ac:dyDescent="0.35">
      <c r="A34" t="s">
        <v>43</v>
      </c>
      <c r="B34">
        <f>$B$4</f>
        <v>12</v>
      </c>
      <c r="C34" s="1" t="s">
        <v>16</v>
      </c>
    </row>
    <row r="35" spans="1:4" x14ac:dyDescent="0.35">
      <c r="A35" t="s">
        <v>8</v>
      </c>
      <c r="B35">
        <f>$B$11</f>
        <v>130</v>
      </c>
      <c r="C35" s="1" t="s">
        <v>15</v>
      </c>
    </row>
    <row r="36" spans="1:4" x14ac:dyDescent="0.35">
      <c r="A36" t="s">
        <v>44</v>
      </c>
      <c r="B36">
        <f>$B$8/$B$4</f>
        <v>6.6666666666666666E-2</v>
      </c>
      <c r="C36" s="1"/>
    </row>
    <row r="37" spans="1:4" x14ac:dyDescent="0.35">
      <c r="A37" t="s">
        <v>45</v>
      </c>
      <c r="B37" s="3">
        <f>$B$8*(1-$B$36)/($B$15*$B$25)</f>
        <v>7.4666666666666677</v>
      </c>
      <c r="C37" s="1" t="s">
        <v>15</v>
      </c>
    </row>
    <row r="38" spans="1:4" x14ac:dyDescent="0.35">
      <c r="A38" t="s">
        <v>46</v>
      </c>
      <c r="B38" s="3">
        <f>$B$37/$B$35</f>
        <v>5.7435897435897443E-2</v>
      </c>
      <c r="C38" s="1"/>
      <c r="D38" t="s">
        <v>57</v>
      </c>
    </row>
    <row r="39" spans="1:4" x14ac:dyDescent="0.35">
      <c r="A39" t="s">
        <v>50</v>
      </c>
      <c r="C39" s="1" t="s">
        <v>55</v>
      </c>
    </row>
    <row r="40" spans="1:4" x14ac:dyDescent="0.35">
      <c r="A40" t="s">
        <v>51</v>
      </c>
      <c r="C40" s="1" t="s">
        <v>55</v>
      </c>
    </row>
    <row r="41" spans="1:4" x14ac:dyDescent="0.35">
      <c r="A41" t="s">
        <v>52</v>
      </c>
      <c r="C41" s="1" t="s">
        <v>55</v>
      </c>
      <c r="D41" s="5" t="s">
        <v>56</v>
      </c>
    </row>
    <row r="42" spans="1:4" x14ac:dyDescent="0.35">
      <c r="A42" t="s">
        <v>53</v>
      </c>
      <c r="C42" s="1" t="s">
        <v>55</v>
      </c>
    </row>
    <row r="43" spans="1:4" x14ac:dyDescent="0.35">
      <c r="A43" t="s">
        <v>54</v>
      </c>
      <c r="C43" s="1" t="s">
        <v>55</v>
      </c>
    </row>
    <row r="44" spans="1:4" x14ac:dyDescent="0.35">
      <c r="A44" t="s">
        <v>47</v>
      </c>
      <c r="C44" s="1" t="s">
        <v>55</v>
      </c>
    </row>
    <row r="45" spans="1:4" x14ac:dyDescent="0.35">
      <c r="A45" t="s">
        <v>48</v>
      </c>
      <c r="B45">
        <f>$B$8*$B$11</f>
        <v>104</v>
      </c>
      <c r="C45" s="1" t="s">
        <v>55</v>
      </c>
    </row>
    <row r="46" spans="1:4" x14ac:dyDescent="0.35">
      <c r="A46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cp:lastPrinted>2020-10-05T17:54:02Z</cp:lastPrinted>
  <dcterms:created xsi:type="dcterms:W3CDTF">2020-10-05T16:21:54Z</dcterms:created>
  <dcterms:modified xsi:type="dcterms:W3CDTF">2020-10-05T18:03:38Z</dcterms:modified>
</cp:coreProperties>
</file>